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BE60A5DC-6CC1-4E44-AEBB-D619538CB747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97" l="1"/>
  <c r="C13" i="97"/>
  <c r="C11" i="97"/>
  <c r="C10" i="97"/>
  <c r="Q9" i="97"/>
  <c r="C9" i="97"/>
  <c r="D9" i="97" s="1"/>
  <c r="C8" i="97"/>
  <c r="E8" i="97"/>
  <c r="C3" i="97" l="1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E3" i="97"/>
  <c r="K3" i="97" s="1"/>
  <c r="A4" i="93"/>
  <c r="A5" i="93" s="1"/>
  <c r="A6" i="93" s="1"/>
  <c r="E3" i="93"/>
  <c r="F3" i="93" s="1"/>
  <c r="C3" i="93"/>
  <c r="F3" i="97" l="1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K8" i="97" l="1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E9" i="97" s="1"/>
  <c r="G8" i="97"/>
  <c r="J6" i="93"/>
  <c r="R6" i="93"/>
  <c r="B8" i="93"/>
  <c r="E8" i="93" s="1"/>
  <c r="F8" i="93" l="1"/>
  <c r="K8" i="93"/>
  <c r="P9" i="97"/>
  <c r="K9" i="97"/>
  <c r="C8" i="93"/>
  <c r="P8" i="93" s="1"/>
  <c r="Q8" i="93" s="1"/>
  <c r="D8" i="93" l="1"/>
  <c r="J8" i="93" s="1"/>
  <c r="R9" i="97"/>
  <c r="F9" i="97"/>
  <c r="B10" i="97"/>
  <c r="E10" i="97" s="1"/>
  <c r="J9" i="97" l="1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E13" i="97" s="1"/>
  <c r="G11" i="97"/>
  <c r="F10" i="93"/>
  <c r="K10" i="93"/>
  <c r="C10" i="93"/>
  <c r="P10" i="93" s="1"/>
  <c r="Q10" i="93" s="1"/>
  <c r="P13" i="97" l="1"/>
  <c r="Q13" i="97" s="1"/>
  <c r="K13" i="97"/>
  <c r="F13" i="97"/>
  <c r="D10" i="93"/>
  <c r="D13" i="97" l="1"/>
  <c r="J13" i="97" s="1"/>
  <c r="J10" i="93"/>
  <c r="G10" i="93"/>
  <c r="R10" i="93"/>
  <c r="B11" i="93"/>
  <c r="E11" i="93" s="1"/>
  <c r="R13" i="97" l="1"/>
  <c r="B14" i="97"/>
  <c r="E14" i="97" s="1"/>
  <c r="G13" i="97"/>
  <c r="K11" i="93"/>
  <c r="F11" i="93"/>
  <c r="C11" i="93"/>
  <c r="P11" i="93" s="1"/>
  <c r="Q11" i="93" s="1"/>
  <c r="P14" i="97" l="1"/>
  <c r="Q14" i="97" s="1"/>
  <c r="K14" i="97"/>
  <c r="F14" i="97"/>
  <c r="D11" i="93"/>
  <c r="D14" i="97" l="1"/>
  <c r="G14" i="97" s="1"/>
  <c r="J11" i="93"/>
  <c r="G11" i="93"/>
  <c r="R11" i="93"/>
  <c r="B13" i="93"/>
  <c r="E13" i="93" s="1"/>
  <c r="B15" i="97" l="1"/>
  <c r="E15" i="97" s="1"/>
  <c r="R14" i="97"/>
  <c r="J14" i="97"/>
  <c r="F13" i="93"/>
  <c r="K13" i="93"/>
  <c r="C13" i="93"/>
  <c r="P13" i="93" s="1"/>
  <c r="Q13" i="93" s="1"/>
  <c r="C15" i="97" l="1"/>
  <c r="P15" i="97" s="1"/>
  <c r="Q15" i="97" s="1"/>
  <c r="F15" i="97"/>
  <c r="K15" i="97"/>
  <c r="D13" i="93"/>
  <c r="D15" i="97" l="1"/>
  <c r="J15" i="97" s="1"/>
  <c r="G13" i="93"/>
  <c r="J13" i="93"/>
  <c r="R13" i="93"/>
  <c r="B14" i="93"/>
  <c r="E14" i="93" s="1"/>
  <c r="R15" i="97" l="1"/>
  <c r="B16" i="97"/>
  <c r="E16" i="97" s="1"/>
  <c r="G15" i="97"/>
  <c r="K14" i="93"/>
  <c r="F14" i="93"/>
  <c r="C14" i="93"/>
  <c r="D14" i="93" s="1"/>
  <c r="C16" i="97" l="1"/>
  <c r="P16" i="97" s="1"/>
  <c r="Q16" i="97" s="1"/>
  <c r="G14" i="93"/>
  <c r="J14" i="93"/>
  <c r="F16" i="97"/>
  <c r="K16" i="97"/>
  <c r="P14" i="93"/>
  <c r="Q14" i="93" s="1"/>
  <c r="D16" i="97" l="1"/>
  <c r="J16" i="97" s="1"/>
  <c r="R14" i="93"/>
  <c r="B15" i="93"/>
  <c r="E15" i="93" s="1"/>
  <c r="B18" i="97" l="1"/>
  <c r="E18" i="97" s="1"/>
  <c r="G16" i="97"/>
  <c r="R16" i="97"/>
  <c r="K15" i="93"/>
  <c r="F15" i="93"/>
  <c r="C15" i="93"/>
  <c r="P15" i="93" s="1"/>
  <c r="Q15" i="93" s="1"/>
  <c r="C18" i="97" l="1"/>
  <c r="P18" i="97" s="1"/>
  <c r="Q18" i="97" s="1"/>
  <c r="K18" i="97"/>
  <c r="F18" i="97"/>
  <c r="D15" i="93"/>
  <c r="D18" i="97" l="1"/>
  <c r="J18" i="97" s="1"/>
  <c r="J15" i="93"/>
  <c r="G15" i="93"/>
  <c r="B16" i="93"/>
  <c r="E16" i="93" s="1"/>
  <c r="R15" i="93"/>
  <c r="G18" i="97" l="1"/>
  <c r="R18" i="97"/>
  <c r="B19" i="97"/>
  <c r="E19" i="97" s="1"/>
  <c r="F19" i="97" s="1"/>
  <c r="K16" i="93"/>
  <c r="F16" i="93"/>
  <c r="C16" i="93"/>
  <c r="P16" i="93" s="1"/>
  <c r="Q16" i="93" s="1"/>
  <c r="K19" i="97" l="1"/>
  <c r="C19" i="97"/>
  <c r="P19" i="97" s="1"/>
  <c r="Q19" i="97" s="1"/>
  <c r="D16" i="93"/>
  <c r="D19" i="97" l="1"/>
  <c r="B20" i="97" s="1"/>
  <c r="E20" i="97" s="1"/>
  <c r="G16" i="93"/>
  <c r="J16" i="93"/>
  <c r="B18" i="93"/>
  <c r="E18" i="93" s="1"/>
  <c r="R16" i="93"/>
  <c r="G19" i="97" l="1"/>
  <c r="C20" i="97"/>
  <c r="P20" i="97" s="1"/>
  <c r="Q20" i="97" s="1"/>
  <c r="R19" i="97"/>
  <c r="J19" i="97"/>
  <c r="F18" i="93"/>
  <c r="K18" i="93"/>
  <c r="F20" i="97"/>
  <c r="K20" i="97"/>
  <c r="C18" i="93"/>
  <c r="P18" i="93" s="1"/>
  <c r="Q18" i="93" s="1"/>
  <c r="D20" i="97" l="1"/>
  <c r="B21" i="97" s="1"/>
  <c r="E21" i="97" s="1"/>
  <c r="D18" i="93"/>
  <c r="R20" i="97" l="1"/>
  <c r="J20" i="97"/>
  <c r="G20" i="97"/>
  <c r="J18" i="93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J25" i="97" l="1"/>
  <c r="G25" i="97"/>
  <c r="B26" i="97"/>
  <c r="E26" i="97" s="1"/>
  <c r="D23" i="93"/>
  <c r="C26" i="97" l="1"/>
  <c r="P26" i="97" s="1"/>
  <c r="Q26" i="97" s="1"/>
  <c r="R23" i="93"/>
  <c r="J23" i="93"/>
  <c r="G23" i="93"/>
  <c r="B24" i="93"/>
  <c r="E24" i="93" s="1"/>
  <c r="K26" i="97"/>
  <c r="F26" i="97"/>
  <c r="D26" i="97" l="1"/>
  <c r="G26" i="97" s="1"/>
  <c r="K24" i="93"/>
  <c r="F24" i="93"/>
  <c r="C24" i="93"/>
  <c r="R26" i="97" l="1"/>
  <c r="J26" i="97"/>
  <c r="B28" i="97"/>
  <c r="E28" i="97" s="1"/>
  <c r="P24" i="93"/>
  <c r="Q24" i="93" s="1"/>
  <c r="D24" i="93"/>
  <c r="C28" i="97" l="1"/>
  <c r="P28" i="97" s="1"/>
  <c r="Q28" i="97" s="1"/>
  <c r="G24" i="93"/>
  <c r="J24" i="93"/>
  <c r="R24" i="93"/>
  <c r="B25" i="93"/>
  <c r="E25" i="93" s="1"/>
  <c r="K28" i="97"/>
  <c r="F28" i="97"/>
  <c r="D28" i="97" l="1"/>
  <c r="J28" i="97" s="1"/>
  <c r="K25" i="93"/>
  <c r="F25" i="93"/>
  <c r="C25" i="93"/>
  <c r="P25" i="93" s="1"/>
  <c r="Q25" i="93" s="1"/>
  <c r="B29" i="97" l="1"/>
  <c r="E29" i="97" s="1"/>
  <c r="R28" i="97"/>
  <c r="G28" i="97"/>
  <c r="D25" i="93"/>
  <c r="C29" i="97"/>
  <c r="P29" i="97" s="1"/>
  <c r="J25" i="93" l="1"/>
  <c r="G25" i="93"/>
  <c r="B26" i="93"/>
  <c r="E26" i="93" s="1"/>
  <c r="R25" i="93"/>
  <c r="K29" i="97"/>
  <c r="F29" i="97"/>
  <c r="Q29" i="97"/>
  <c r="D29" i="97"/>
  <c r="K26" i="93" l="1"/>
  <c r="F26" i="93"/>
  <c r="C26" i="93"/>
  <c r="P26" i="93" s="1"/>
  <c r="Q26" i="93" s="1"/>
  <c r="J29" i="97"/>
  <c r="G29" i="97"/>
  <c r="R29" i="97"/>
  <c r="B30" i="97"/>
  <c r="E30" i="97" s="1"/>
  <c r="D26" i="93" l="1"/>
  <c r="C30" i="97"/>
  <c r="P30" i="97" s="1"/>
  <c r="G26" i="93" l="1"/>
  <c r="J26" i="93"/>
  <c r="R26" i="93"/>
  <c r="B28" i="93"/>
  <c r="E28" i="93" s="1"/>
  <c r="F30" i="97"/>
  <c r="K30" i="97"/>
  <c r="D30" i="97"/>
  <c r="Q30" i="97"/>
  <c r="F28" i="93" l="1"/>
  <c r="K28" i="93"/>
  <c r="C28" i="93"/>
  <c r="P28" i="93" s="1"/>
  <c r="Q28" i="93" s="1"/>
  <c r="G30" i="97"/>
  <c r="J30" i="97"/>
  <c r="R30" i="97"/>
  <c r="B31" i="97"/>
  <c r="E31" i="97" s="1"/>
  <c r="D28" i="93" l="1"/>
  <c r="C31" i="97"/>
  <c r="P31" i="97" s="1"/>
  <c r="J28" i="93" l="1"/>
  <c r="G28" i="93"/>
  <c r="R28" i="93"/>
  <c r="B29" i="93"/>
  <c r="E29" i="93" s="1"/>
  <c r="F31" i="97"/>
  <c r="K31" i="97"/>
  <c r="Q31" i="97"/>
  <c r="D31" i="97"/>
  <c r="K29" i="93" l="1"/>
  <c r="F29" i="93"/>
  <c r="C29" i="93"/>
  <c r="P29" i="93" s="1"/>
  <c r="Q29" i="93" s="1"/>
  <c r="G31" i="97"/>
  <c r="J31" i="97"/>
  <c r="B33" i="97"/>
  <c r="E33" i="97" s="1"/>
  <c r="R31" i="97"/>
  <c r="D29" i="93" l="1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J38" i="93"/>
  <c r="G38" i="93"/>
  <c r="F41" i="97"/>
  <c r="K41" i="97"/>
  <c r="Q41" i="97"/>
  <c r="D41" i="97"/>
  <c r="C39" i="93" l="1"/>
  <c r="P39" i="93" s="1"/>
  <c r="Q39" i="93" s="1"/>
  <c r="F39" i="93"/>
  <c r="J41" i="97"/>
  <c r="G41" i="97"/>
  <c r="B43" i="97"/>
  <c r="E43" i="97" s="1"/>
  <c r="R41" i="97"/>
  <c r="D39" i="93" l="1"/>
  <c r="J39" i="93" s="1"/>
  <c r="C43" i="97"/>
  <c r="P43" i="97" s="1"/>
  <c r="R39" i="93" l="1"/>
  <c r="G39" i="93"/>
  <c r="B40" i="93"/>
  <c r="E40" i="93" s="1"/>
  <c r="F40" i="93" s="1"/>
  <c r="C40" i="93"/>
  <c r="P40" i="93" s="1"/>
  <c r="Q40" i="93" s="1"/>
  <c r="K43" i="97"/>
  <c r="F43" i="97"/>
  <c r="Q43" i="97"/>
  <c r="D43" i="97"/>
  <c r="K40" i="93" l="1"/>
  <c r="D40" i="93"/>
  <c r="J43" i="97"/>
  <c r="G43" i="97"/>
  <c r="B44" i="97"/>
  <c r="E44" i="97" s="1"/>
  <c r="R43" i="97"/>
  <c r="J40" i="93" l="1"/>
  <c r="G40" i="93"/>
  <c r="R40" i="93"/>
  <c r="B41" i="93"/>
  <c r="E41" i="93" s="1"/>
  <c r="C44" i="97"/>
  <c r="P44" i="97" s="1"/>
  <c r="K41" i="93" l="1"/>
  <c r="F41" i="93"/>
  <c r="C41" i="93"/>
  <c r="P41" i="93" s="1"/>
  <c r="Q41" i="93" s="1"/>
  <c r="K44" i="97"/>
  <c r="F44" i="97"/>
  <c r="Q44" i="97"/>
  <c r="D44" i="97"/>
  <c r="D41" i="93" l="1"/>
  <c r="J44" i="97"/>
  <c r="G44" i="97"/>
  <c r="R44" i="97"/>
  <c r="B45" i="97"/>
  <c r="E45" i="97" s="1"/>
  <c r="J41" i="93" l="1"/>
  <c r="G41" i="93"/>
  <c r="B43" i="93"/>
  <c r="E43" i="93" s="1"/>
  <c r="R41" i="93"/>
  <c r="C45" i="97"/>
  <c r="P45" i="97" s="1"/>
  <c r="F43" i="93" l="1"/>
  <c r="K43" i="93"/>
  <c r="C43" i="93"/>
  <c r="P43" i="93" s="1"/>
  <c r="Q43" i="93" s="1"/>
  <c r="F45" i="97"/>
  <c r="K45" i="97"/>
  <c r="Q45" i="97"/>
  <c r="D45" i="97"/>
  <c r="D43" i="93" l="1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 s="1"/>
  <c r="E45" i="93" s="1"/>
  <c r="J46" i="97"/>
  <c r="G46" i="97"/>
  <c r="R46" i="97"/>
  <c r="B48" i="97"/>
  <c r="E48" i="97" s="1"/>
  <c r="R44" i="93" l="1"/>
  <c r="K45" i="93"/>
  <c r="F45" i="93"/>
  <c r="G44" i="93"/>
  <c r="J44" i="93"/>
  <c r="C45" i="93"/>
  <c r="P45" i="93" s="1"/>
  <c r="Q45" i="93" s="1"/>
  <c r="C48" i="97"/>
  <c r="P48" i="97" s="1"/>
  <c r="D45" i="93" l="1"/>
  <c r="R45" i="93" s="1"/>
  <c r="K48" i="97"/>
  <c r="F48" i="97"/>
  <c r="Q48" i="97"/>
  <c r="D48" i="97"/>
  <c r="B46" i="93" l="1"/>
  <c r="E46" i="93" s="1"/>
  <c r="K46" i="93" s="1"/>
  <c r="J45" i="93"/>
  <c r="G45" i="93"/>
  <c r="J48" i="97"/>
  <c r="G48" i="97"/>
  <c r="B49" i="97"/>
  <c r="E49" i="97" s="1"/>
  <c r="R48" i="97"/>
  <c r="C46" i="93" l="1"/>
  <c r="P46" i="93" s="1"/>
  <c r="Q46" i="93" s="1"/>
  <c r="F46" i="93"/>
  <c r="C49" i="97"/>
  <c r="P49" i="97" s="1"/>
  <c r="D46" i="93" l="1"/>
  <c r="J46" i="93" s="1"/>
  <c r="K49" i="97"/>
  <c r="F49" i="97"/>
  <c r="D49" i="97"/>
  <c r="Q49" i="97"/>
  <c r="G46" i="93" l="1"/>
  <c r="R46" i="93"/>
  <c r="B48" i="93"/>
  <c r="E48" i="93" s="1"/>
  <c r="F48" i="93" s="1"/>
  <c r="C48" i="93"/>
  <c r="P48" i="93" s="1"/>
  <c r="Q48" i="93" s="1"/>
  <c r="J49" i="97"/>
  <c r="G49" i="97"/>
  <c r="B50" i="97"/>
  <c r="E50" i="97" s="1"/>
  <c r="R49" i="97"/>
  <c r="K48" i="93" l="1"/>
  <c r="D48" i="93"/>
  <c r="C50" i="97"/>
  <c r="P50" i="97" s="1"/>
  <c r="J48" i="93" l="1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F54" i="97"/>
  <c r="K54" i="97"/>
  <c r="R54" i="97" l="1"/>
  <c r="G54" i="97"/>
  <c r="J54" i="97"/>
  <c r="F53" i="93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P58" i="97"/>
  <c r="D55" i="93" l="1"/>
  <c r="J55" i="93" s="1"/>
  <c r="K58" i="97"/>
  <c r="F58" i="97"/>
  <c r="Q58" i="97"/>
  <c r="D58" i="97"/>
  <c r="B56" i="93" l="1"/>
  <c r="E56" i="93" s="1"/>
  <c r="K56" i="93" s="1"/>
  <c r="R55" i="93"/>
  <c r="G55" i="93"/>
  <c r="J58" i="97"/>
  <c r="G58" i="97"/>
  <c r="R58" i="97"/>
  <c r="B59" i="97"/>
  <c r="E59" i="97" s="1"/>
  <c r="C56" i="93" l="1"/>
  <c r="P56" i="93" s="1"/>
  <c r="Q56" i="93" s="1"/>
  <c r="F56" i="93"/>
  <c r="C59" i="97"/>
  <c r="P59" i="97" s="1"/>
  <c r="D56" i="93" l="1"/>
  <c r="P58" i="93"/>
  <c r="Q58" i="93" s="1"/>
  <c r="F59" i="97"/>
  <c r="K59" i="97"/>
  <c r="Q59" i="97"/>
  <c r="D59" i="97"/>
  <c r="B58" i="93" l="1"/>
  <c r="E58" i="93" s="1"/>
  <c r="R56" i="93"/>
  <c r="G56" i="93"/>
  <c r="J56" i="93"/>
  <c r="J59" i="97"/>
  <c r="G59" i="97"/>
  <c r="R59" i="97"/>
  <c r="B60" i="97"/>
  <c r="E60" i="97" s="1"/>
  <c r="D58" i="93" l="1"/>
  <c r="J58" i="93" s="1"/>
  <c r="F58" i="93"/>
  <c r="K58" i="93"/>
  <c r="C60" i="97"/>
  <c r="P60" i="97" s="1"/>
  <c r="R58" i="93" l="1"/>
  <c r="G58" i="93"/>
  <c r="B59" i="93"/>
  <c r="E59" i="93" s="1"/>
  <c r="F59" i="93" s="1"/>
  <c r="C59" i="93"/>
  <c r="P59" i="93" s="1"/>
  <c r="Q59" i="93" s="1"/>
  <c r="F60" i="97"/>
  <c r="K60" i="97"/>
  <c r="D60" i="97"/>
  <c r="Q60" i="97"/>
  <c r="K59" i="93" l="1"/>
  <c r="D59" i="93"/>
  <c r="R59" i="93" s="1"/>
  <c r="J60" i="97"/>
  <c r="G60" i="97"/>
  <c r="R60" i="97"/>
  <c r="B61" i="97"/>
  <c r="E61" i="97" s="1"/>
  <c r="B60" i="93" l="1"/>
  <c r="E60" i="93" s="1"/>
  <c r="F60" i="93" s="1"/>
  <c r="J59" i="93"/>
  <c r="G59" i="93"/>
  <c r="C60" i="93"/>
  <c r="P60" i="93" s="1"/>
  <c r="Q60" i="93" s="1"/>
  <c r="C61" i="97"/>
  <c r="P61" i="97" s="1"/>
  <c r="K60" i="93" l="1"/>
  <c r="D60" i="93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 l="1"/>
  <c r="J65" i="97" s="1"/>
  <c r="D64" i="93"/>
  <c r="F65" i="97"/>
  <c r="K65" i="97"/>
  <c r="R65" i="97" l="1"/>
  <c r="B66" i="97"/>
  <c r="E66" i="97" s="1"/>
  <c r="G65" i="97"/>
  <c r="G64" i="93"/>
  <c r="J64" i="93"/>
  <c r="R64" i="93"/>
  <c r="B65" i="93"/>
  <c r="E65" i="93" s="1"/>
  <c r="C66" i="97" l="1"/>
  <c r="P66" i="97" s="1"/>
  <c r="Q66" i="97" s="1"/>
  <c r="K65" i="93"/>
  <c r="F65" i="93"/>
  <c r="C65" i="93"/>
  <c r="P65" i="93" s="1"/>
  <c r="Q65" i="93" s="1"/>
  <c r="K66" i="97"/>
  <c r="F66" i="97"/>
  <c r="D66" i="97" l="1"/>
  <c r="J66" i="97" s="1"/>
  <c r="D65" i="93"/>
  <c r="B68" i="97" l="1"/>
  <c r="E68" i="97" s="1"/>
  <c r="R66" i="97"/>
  <c r="G66" i="97"/>
  <c r="J65" i="93"/>
  <c r="G65" i="93"/>
  <c r="B66" i="93"/>
  <c r="E66" i="93" s="1"/>
  <c r="R65" i="93"/>
  <c r="C68" i="97" l="1"/>
  <c r="P68" i="97" s="1"/>
  <c r="Q68" i="97" s="1"/>
  <c r="K66" i="93"/>
  <c r="F66" i="93"/>
  <c r="C66" i="93"/>
  <c r="P66" i="93" s="1"/>
  <c r="Q66" i="93" s="1"/>
  <c r="K68" i="97"/>
  <c r="F68" i="97"/>
  <c r="D68" i="97" l="1"/>
  <c r="G68" i="97" s="1"/>
  <c r="D66" i="93"/>
  <c r="R68" i="97" l="1"/>
  <c r="B69" i="97"/>
  <c r="E69" i="97" s="1"/>
  <c r="J68" i="97"/>
  <c r="G66" i="93"/>
  <c r="J66" i="93"/>
  <c r="B68" i="93"/>
  <c r="E68" i="93" s="1"/>
  <c r="R66" i="93"/>
  <c r="C69" i="97"/>
  <c r="P69" i="97" s="1"/>
  <c r="F68" i="93" l="1"/>
  <c r="K68" i="93"/>
  <c r="C68" i="93"/>
  <c r="P68" i="93" s="1"/>
  <c r="Q68" i="93" s="1"/>
  <c r="F69" i="97"/>
  <c r="K69" i="97"/>
  <c r="D69" i="97"/>
  <c r="Q69" i="97"/>
  <c r="D68" i="93" l="1"/>
  <c r="G69" i="97"/>
  <c r="J69" i="97"/>
  <c r="B70" i="97"/>
  <c r="E70" i="97" s="1"/>
  <c r="R69" i="97"/>
  <c r="J68" i="93" l="1"/>
  <c r="G68" i="93"/>
  <c r="R68" i="93"/>
  <c r="B69" i="93"/>
  <c r="E69" i="93" s="1"/>
  <c r="C70" i="97"/>
  <c r="P70" i="97" s="1"/>
  <c r="Q70" i="97" s="1"/>
  <c r="K69" i="93" l="1"/>
  <c r="F69" i="93"/>
  <c r="C69" i="93"/>
  <c r="P69" i="93" s="1"/>
  <c r="Q69" i="93" s="1"/>
  <c r="F70" i="97"/>
  <c r="K70" i="97"/>
  <c r="D70" i="97"/>
  <c r="B71" i="97" s="1"/>
  <c r="E71" i="97" s="1"/>
  <c r="R70" i="97" l="1"/>
  <c r="D69" i="93"/>
  <c r="J70" i="97"/>
  <c r="G70" i="97"/>
  <c r="C71" i="97"/>
  <c r="P71" i="97" s="1"/>
  <c r="G69" i="93" l="1"/>
  <c r="J69" i="93"/>
  <c r="R69" i="93"/>
  <c r="B70" i="93"/>
  <c r="E70" i="93" s="1"/>
  <c r="K71" i="97"/>
  <c r="F71" i="97"/>
  <c r="Q71" i="97"/>
  <c r="D71" i="97"/>
  <c r="F70" i="93" l="1"/>
  <c r="K70" i="93"/>
  <c r="C70" i="93"/>
  <c r="P70" i="93" s="1"/>
  <c r="Q70" i="93" s="1"/>
  <c r="J71" i="97"/>
  <c r="G71" i="97"/>
  <c r="R71" i="97"/>
  <c r="B73" i="97"/>
  <c r="E73" i="97" s="1"/>
  <c r="D70" i="93" l="1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 s="1"/>
  <c r="J73" i="93"/>
  <c r="G73" i="93"/>
  <c r="D75" i="97"/>
  <c r="B76" i="97" s="1"/>
  <c r="E76" i="97" s="1"/>
  <c r="F75" i="97"/>
  <c r="K75" i="97"/>
  <c r="C74" i="93" l="1"/>
  <c r="P74" i="93" s="1"/>
  <c r="Q74" i="93" s="1"/>
  <c r="F74" i="93"/>
  <c r="R75" i="97"/>
  <c r="J75" i="97"/>
  <c r="G75" i="97"/>
  <c r="C76" i="97"/>
  <c r="P76" i="97" s="1"/>
  <c r="D74" i="93" l="1"/>
  <c r="G74" i="93" s="1"/>
  <c r="B75" i="93"/>
  <c r="E75" i="93" s="1"/>
  <c r="R74" i="93"/>
  <c r="K76" i="97"/>
  <c r="F76" i="97"/>
  <c r="Q76" i="97"/>
  <c r="D76" i="97"/>
  <c r="J74" i="93" l="1"/>
  <c r="K75" i="93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F80" i="97"/>
  <c r="G80" i="97" s="1"/>
  <c r="K80" i="97"/>
  <c r="J80" i="97" l="1"/>
  <c r="K79" i="93"/>
  <c r="F79" i="93"/>
  <c r="B81" i="97"/>
  <c r="E81" i="97" s="1"/>
  <c r="C79" i="93"/>
  <c r="P79" i="93" s="1"/>
  <c r="Q79" i="93" s="1"/>
  <c r="C81" i="97" l="1"/>
  <c r="P81" i="97" s="1"/>
  <c r="Q81" i="97" s="1"/>
  <c r="D79" i="93"/>
  <c r="K81" i="97"/>
  <c r="F81" i="97"/>
  <c r="D81" i="97" l="1"/>
  <c r="J81" i="97" s="1"/>
  <c r="J79" i="93"/>
  <c r="G79" i="93"/>
  <c r="R79" i="93"/>
  <c r="B80" i="93"/>
  <c r="E80" i="93" s="1"/>
  <c r="G81" i="97" l="1"/>
  <c r="R81" i="97"/>
  <c r="B83" i="97"/>
  <c r="F80" i="93"/>
  <c r="K80" i="93"/>
  <c r="C80" i="93"/>
  <c r="P80" i="93" s="1"/>
  <c r="Q80" i="93" s="1"/>
  <c r="E83" i="97" l="1"/>
  <c r="C83" i="97"/>
  <c r="D80" i="93"/>
  <c r="P83" i="97" l="1"/>
  <c r="Q83" i="97" s="1"/>
  <c r="D83" i="97"/>
  <c r="K83" i="97"/>
  <c r="F83" i="97"/>
  <c r="J80" i="93"/>
  <c r="G80" i="93"/>
  <c r="B81" i="93"/>
  <c r="E81" i="93" s="1"/>
  <c r="R80" i="93"/>
  <c r="J83" i="97" l="1"/>
  <c r="G83" i="97"/>
  <c r="B84" i="97"/>
  <c r="R83" i="97"/>
  <c r="K81" i="93"/>
  <c r="F81" i="93"/>
  <c r="C81" i="93"/>
  <c r="P81" i="93" s="1"/>
  <c r="Q81" i="93" s="1"/>
  <c r="E84" i="97" l="1"/>
  <c r="C84" i="97"/>
  <c r="D81" i="93"/>
  <c r="R81" i="93" s="1"/>
  <c r="B83" i="93" l="1"/>
  <c r="E83" i="93" s="1"/>
  <c r="F83" i="93" s="1"/>
  <c r="P84" i="97"/>
  <c r="Q84" i="97" s="1"/>
  <c r="D84" i="97"/>
  <c r="F84" i="97"/>
  <c r="K84" i="97"/>
  <c r="J81" i="93"/>
  <c r="G81" i="93"/>
  <c r="C83" i="93"/>
  <c r="P83" i="93" s="1"/>
  <c r="Q83" i="93" s="1"/>
  <c r="K83" i="93" l="1"/>
  <c r="G84" i="97"/>
  <c r="B85" i="97"/>
  <c r="J84" i="97"/>
  <c r="R84" i="97"/>
  <c r="D83" i="93"/>
  <c r="R83" i="93" s="1"/>
  <c r="B84" i="93" l="1"/>
  <c r="E84" i="93" s="1"/>
  <c r="K84" i="93" s="1"/>
  <c r="E85" i="97"/>
  <c r="C85" i="97"/>
  <c r="G83" i="93"/>
  <c r="J83" i="93"/>
  <c r="C84" i="93"/>
  <c r="P84" i="93" s="1"/>
  <c r="Q84" i="93" s="1"/>
  <c r="F84" i="93" l="1"/>
  <c r="P85" i="97"/>
  <c r="Q85" i="97" s="1"/>
  <c r="D85" i="97"/>
  <c r="K85" i="97"/>
  <c r="F85" i="97"/>
  <c r="D84" i="93"/>
  <c r="B85" i="93" s="1"/>
  <c r="E85" i="93" s="1"/>
  <c r="R84" i="93" l="1"/>
  <c r="R85" i="97"/>
  <c r="J85" i="97"/>
  <c r="B86" i="97"/>
  <c r="G85" i="97"/>
  <c r="K85" i="93"/>
  <c r="F85" i="93"/>
  <c r="G84" i="93"/>
  <c r="J84" i="93"/>
  <c r="C85" i="93"/>
  <c r="P85" i="93" s="1"/>
  <c r="Q85" i="93" s="1"/>
  <c r="E86" i="97" l="1"/>
  <c r="C86" i="97"/>
  <c r="D85" i="93"/>
  <c r="R85" i="93" s="1"/>
  <c r="P86" i="97" l="1"/>
  <c r="Q86" i="97" s="1"/>
  <c r="D86" i="97"/>
  <c r="F86" i="97"/>
  <c r="K86" i="97"/>
  <c r="B86" i="93"/>
  <c r="E86" i="93" s="1"/>
  <c r="K86" i="93" s="1"/>
  <c r="J85" i="93"/>
  <c r="G85" i="93"/>
  <c r="C86" i="93" l="1"/>
  <c r="P86" i="93" s="1"/>
  <c r="Q86" i="93" s="1"/>
  <c r="J86" i="97"/>
  <c r="G86" i="97"/>
  <c r="B88" i="97"/>
  <c r="R86" i="97"/>
  <c r="F86" i="93"/>
  <c r="D86" i="93" l="1"/>
  <c r="B88" i="93" s="1"/>
  <c r="E88" i="93" s="1"/>
  <c r="F88" i="93" s="1"/>
  <c r="E88" i="97"/>
  <c r="C88" i="97"/>
  <c r="J86" i="93"/>
  <c r="G86" i="93" l="1"/>
  <c r="C88" i="93"/>
  <c r="P88" i="93" s="1"/>
  <c r="Q88" i="93" s="1"/>
  <c r="K88" i="93"/>
  <c r="R86" i="93"/>
  <c r="P88" i="97"/>
  <c r="Q88" i="97" s="1"/>
  <c r="D88" i="97"/>
  <c r="K88" i="97"/>
  <c r="F88" i="97"/>
  <c r="G88" i="97" s="1"/>
  <c r="D88" i="93"/>
  <c r="J88" i="93" s="1"/>
  <c r="B89" i="93" l="1"/>
  <c r="E89" i="93" s="1"/>
  <c r="R88" i="93"/>
  <c r="B89" i="97"/>
  <c r="R88" i="97"/>
  <c r="J88" i="97"/>
  <c r="G88" i="93"/>
  <c r="K89" i="93"/>
  <c r="F89" i="93"/>
  <c r="C89" i="93"/>
  <c r="P89" i="93" s="1"/>
  <c r="Q89" i="93" s="1"/>
  <c r="E89" i="97" l="1"/>
  <c r="C89" i="97"/>
  <c r="P89" i="97" s="1"/>
  <c r="Q89" i="97" s="1"/>
  <c r="D89" i="93"/>
  <c r="D89" i="97" l="1"/>
  <c r="J89" i="97" s="1"/>
  <c r="F89" i="97"/>
  <c r="G89" i="97" s="1"/>
  <c r="K89" i="97"/>
  <c r="J89" i="93"/>
  <c r="G89" i="93"/>
  <c r="R89" i="93"/>
  <c r="B90" i="93"/>
  <c r="E90" i="93" s="1"/>
  <c r="B90" i="97" l="1"/>
  <c r="E90" i="97" s="1"/>
  <c r="R89" i="97"/>
  <c r="F90" i="93"/>
  <c r="K90" i="93"/>
  <c r="C90" i="93"/>
  <c r="C90" i="97" l="1"/>
  <c r="P90" i="97" s="1"/>
  <c r="Q90" i="97" s="1"/>
  <c r="D90" i="97"/>
  <c r="R90" i="97" s="1"/>
  <c r="F90" i="97"/>
  <c r="K90" i="97"/>
  <c r="P90" i="93"/>
  <c r="Q90" i="93" s="1"/>
  <c r="D90" i="93"/>
  <c r="G90" i="97" l="1"/>
  <c r="J90" i="97"/>
  <c r="B91" i="97"/>
  <c r="E91" i="97" s="1"/>
  <c r="J90" i="93"/>
  <c r="G90" i="93"/>
  <c r="R90" i="93"/>
  <c r="B91" i="93"/>
  <c r="E91" i="93" s="1"/>
  <c r="C91" i="97" l="1"/>
  <c r="P91" i="97" s="1"/>
  <c r="Q91" i="97" s="1"/>
  <c r="K91" i="97"/>
  <c r="F91" i="97"/>
  <c r="K91" i="93"/>
  <c r="F91" i="93"/>
  <c r="C91" i="93"/>
  <c r="P91" i="93" s="1"/>
  <c r="Q91" i="93" s="1"/>
  <c r="D91" i="97" l="1"/>
  <c r="G91" i="97" s="1"/>
  <c r="D91" i="93"/>
  <c r="B93" i="97" l="1"/>
  <c r="C93" i="97" s="1"/>
  <c r="P93" i="97" s="1"/>
  <c r="Q93" i="97" s="1"/>
  <c r="R91" i="97"/>
  <c r="J91" i="97"/>
  <c r="J91" i="93"/>
  <c r="G91" i="93"/>
  <c r="B93" i="93"/>
  <c r="E93" i="93" s="1"/>
  <c r="R91" i="93"/>
  <c r="E93" i="97" l="1"/>
  <c r="F93" i="97" s="1"/>
  <c r="D93" i="97"/>
  <c r="R93" i="97" s="1"/>
  <c r="F93" i="93"/>
  <c r="K93" i="93"/>
  <c r="C93" i="93"/>
  <c r="P93" i="93" s="1"/>
  <c r="Q93" i="93" s="1"/>
  <c r="K93" i="97" l="1"/>
  <c r="G93" i="97"/>
  <c r="J93" i="97"/>
  <c r="B94" i="97"/>
  <c r="E94" i="97" s="1"/>
  <c r="D93" i="93"/>
  <c r="C94" i="97" l="1"/>
  <c r="P94" i="97" s="1"/>
  <c r="Q94" i="97" s="1"/>
  <c r="F94" i="97"/>
  <c r="K94" i="97"/>
  <c r="G93" i="93"/>
  <c r="J93" i="93"/>
  <c r="B94" i="93"/>
  <c r="E94" i="93" s="1"/>
  <c r="R93" i="93"/>
  <c r="D94" i="97" l="1"/>
  <c r="B95" i="97" s="1"/>
  <c r="E95" i="97" s="1"/>
  <c r="K94" i="93"/>
  <c r="F94" i="93"/>
  <c r="C94" i="93"/>
  <c r="P94" i="93" s="1"/>
  <c r="Q94" i="93" s="1"/>
  <c r="C95" i="97" l="1"/>
  <c r="P95" i="97" s="1"/>
  <c r="Q95" i="97" s="1"/>
  <c r="J94" i="97"/>
  <c r="R94" i="97"/>
  <c r="G94" i="97"/>
  <c r="F95" i="97"/>
  <c r="K95" i="97"/>
  <c r="D94" i="93"/>
  <c r="D95" i="97" l="1"/>
  <c r="R95" i="97" s="1"/>
  <c r="G94" i="93"/>
  <c r="J94" i="93"/>
  <c r="B95" i="93"/>
  <c r="E95" i="93" s="1"/>
  <c r="R94" i="93"/>
  <c r="G95" i="97" l="1"/>
  <c r="J95" i="97"/>
  <c r="B96" i="97"/>
  <c r="E96" i="97" s="1"/>
  <c r="K95" i="93"/>
  <c r="F95" i="93"/>
  <c r="C95" i="93"/>
  <c r="P95" i="93" s="1"/>
  <c r="Q95" i="93" s="1"/>
  <c r="C96" i="97" l="1"/>
  <c r="P96" i="97" s="1"/>
  <c r="Q96" i="97" s="1"/>
  <c r="K96" i="97"/>
  <c r="F96" i="97"/>
  <c r="D95" i="93"/>
  <c r="B96" i="93" s="1"/>
  <c r="E96" i="93" s="1"/>
  <c r="D96" i="97" l="1"/>
  <c r="J96" i="97" s="1"/>
  <c r="G96" i="97"/>
  <c r="B98" i="97"/>
  <c r="E98" i="97" s="1"/>
  <c r="R95" i="93"/>
  <c r="F96" i="93"/>
  <c r="K96" i="93"/>
  <c r="J95" i="93"/>
  <c r="G95" i="93"/>
  <c r="C96" i="93"/>
  <c r="R96" i="97" l="1"/>
  <c r="C98" i="97"/>
  <c r="P98" i="97" s="1"/>
  <c r="Q98" i="97" s="1"/>
  <c r="K98" i="97"/>
  <c r="F98" i="97"/>
  <c r="D96" i="93"/>
  <c r="P96" i="93"/>
  <c r="Q96" i="93" s="1"/>
  <c r="D98" i="97" l="1"/>
  <c r="J98" i="97" s="1"/>
  <c r="G96" i="93"/>
  <c r="J96" i="93"/>
  <c r="B98" i="93"/>
  <c r="E98" i="93" s="1"/>
  <c r="R96" i="93"/>
  <c r="G98" i="97" l="1"/>
  <c r="B99" i="97"/>
  <c r="E99" i="97" s="1"/>
  <c r="R98" i="97"/>
  <c r="K98" i="93"/>
  <c r="F98" i="93"/>
  <c r="C98" i="93"/>
  <c r="P98" i="93" s="1"/>
  <c r="Q98" i="93" s="1"/>
  <c r="C99" i="97" l="1"/>
  <c r="P99" i="97"/>
  <c r="Q99" i="97" s="1"/>
  <c r="D99" i="97"/>
  <c r="K99" i="97"/>
  <c r="F99" i="97"/>
  <c r="D98" i="93"/>
  <c r="R99" i="97" l="1"/>
  <c r="J99" i="97"/>
  <c r="G99" i="97"/>
  <c r="B100" i="97"/>
  <c r="G98" i="93"/>
  <c r="J98" i="93"/>
  <c r="B99" i="93"/>
  <c r="E99" i="93" s="1"/>
  <c r="R98" i="93"/>
  <c r="E100" i="97" l="1"/>
  <c r="C100" i="97"/>
  <c r="P100" i="97" s="1"/>
  <c r="Q100" i="97" s="1"/>
  <c r="F99" i="93"/>
  <c r="K99" i="93"/>
  <c r="C99" i="93"/>
  <c r="P99" i="93" s="1"/>
  <c r="Q99" i="93" s="1"/>
  <c r="D100" i="97" l="1"/>
  <c r="K100" i="97"/>
  <c r="F100" i="97"/>
  <c r="D99" i="93"/>
  <c r="B100" i="93" s="1"/>
  <c r="E100" i="93" s="1"/>
  <c r="R99" i="93" l="1"/>
  <c r="R100" i="97"/>
  <c r="B101" i="97"/>
  <c r="J100" i="97"/>
  <c r="G100" i="97"/>
  <c r="K100" i="93"/>
  <c r="F100" i="93"/>
  <c r="G99" i="93"/>
  <c r="J99" i="93"/>
  <c r="C100" i="93"/>
  <c r="P100" i="93" s="1"/>
  <c r="Q100" i="93" s="1"/>
  <c r="E101" i="97" l="1"/>
  <c r="C101" i="97"/>
  <c r="D100" i="93"/>
  <c r="P101" i="97" l="1"/>
  <c r="Q101" i="97" s="1"/>
  <c r="D101" i="97"/>
  <c r="F101" i="97"/>
  <c r="K101" i="97"/>
  <c r="J100" i="93"/>
  <c r="G100" i="93"/>
  <c r="B101" i="93"/>
  <c r="E101" i="93" s="1"/>
  <c r="R100" i="93"/>
  <c r="J101" i="97" l="1"/>
  <c r="G101" i="97"/>
  <c r="B103" i="97"/>
  <c r="R101" i="97"/>
  <c r="K101" i="93"/>
  <c r="F101" i="93"/>
  <c r="C101" i="93"/>
  <c r="E103" i="97" l="1"/>
  <c r="C103" i="97"/>
  <c r="P103" i="97" s="1"/>
  <c r="Q103" i="97" s="1"/>
  <c r="P101" i="93"/>
  <c r="Q101" i="93" s="1"/>
  <c r="D101" i="93"/>
  <c r="D103" i="97" l="1"/>
  <c r="K103" i="97"/>
  <c r="F103" i="97"/>
  <c r="J101" i="93"/>
  <c r="G101" i="93"/>
  <c r="B103" i="93"/>
  <c r="E103" i="93" s="1"/>
  <c r="R101" i="93"/>
  <c r="G103" i="97" l="1"/>
  <c r="R103" i="97"/>
  <c r="J103" i="97"/>
  <c r="B104" i="97"/>
  <c r="K103" i="93"/>
  <c r="F103" i="93"/>
  <c r="C103" i="93"/>
  <c r="E104" i="97" l="1"/>
  <c r="C104" i="97"/>
  <c r="P104" i="97" s="1"/>
  <c r="Q104" i="97" s="1"/>
  <c r="P103" i="93"/>
  <c r="Q103" i="93" s="1"/>
  <c r="D103" i="93"/>
  <c r="D104" i="97" l="1"/>
  <c r="F104" i="97"/>
  <c r="K104" i="97"/>
  <c r="G103" i="93"/>
  <c r="J103" i="93"/>
  <c r="B104" i="93"/>
  <c r="E104" i="93" s="1"/>
  <c r="R103" i="93"/>
  <c r="R104" i="97" l="1"/>
  <c r="G104" i="97"/>
  <c r="J104" i="97"/>
  <c r="B105" i="97"/>
  <c r="F104" i="93"/>
  <c r="K104" i="93"/>
  <c r="C104" i="93"/>
  <c r="P104" i="93" s="1"/>
  <c r="Q104" i="93" s="1"/>
  <c r="E105" i="97" l="1"/>
  <c r="C105" i="97"/>
  <c r="P105" i="97" s="1"/>
  <c r="Q105" i="97" s="1"/>
  <c r="D104" i="93"/>
  <c r="F105" i="97" l="1"/>
  <c r="K105" i="97"/>
  <c r="D105" i="97"/>
  <c r="J104" i="93"/>
  <c r="G104" i="93"/>
  <c r="R104" i="93"/>
  <c r="B105" i="93"/>
  <c r="E105" i="93" s="1"/>
  <c r="G105" i="97" l="1"/>
  <c r="J105" i="97"/>
  <c r="B106" i="97"/>
  <c r="R105" i="97"/>
  <c r="K105" i="93"/>
  <c r="F105" i="93"/>
  <c r="C105" i="93"/>
  <c r="E106" i="97" l="1"/>
  <c r="C106" i="97"/>
  <c r="P105" i="93"/>
  <c r="Q105" i="93" s="1"/>
  <c r="D105" i="93"/>
  <c r="P106" i="97" l="1"/>
  <c r="Q106" i="97" s="1"/>
  <c r="D106" i="97"/>
  <c r="K106" i="97"/>
  <c r="F106" i="97"/>
  <c r="J105" i="93"/>
  <c r="G105" i="93"/>
  <c r="R105" i="93"/>
  <c r="B106" i="93"/>
  <c r="E106" i="93" s="1"/>
  <c r="J106" i="97" l="1"/>
  <c r="B108" i="97"/>
  <c r="R106" i="97"/>
  <c r="G106" i="97"/>
  <c r="K106" i="93"/>
  <c r="F106" i="93"/>
  <c r="C106" i="93"/>
  <c r="E108" i="97" l="1"/>
  <c r="C108" i="97"/>
  <c r="D106" i="93"/>
  <c r="P106" i="93"/>
  <c r="Q106" i="93" s="1"/>
  <c r="D108" i="97" l="1"/>
  <c r="P108" i="97"/>
  <c r="Q108" i="97" s="1"/>
  <c r="F108" i="97"/>
  <c r="K108" i="97"/>
  <c r="J106" i="93"/>
  <c r="G106" i="93"/>
  <c r="R106" i="93"/>
  <c r="B108" i="93"/>
  <c r="E108" i="93" s="1"/>
  <c r="G108" i="97" l="1"/>
  <c r="R108" i="97"/>
  <c r="J108" i="97"/>
  <c r="B109" i="97"/>
  <c r="K108" i="93"/>
  <c r="F108" i="93"/>
  <c r="C108" i="93"/>
  <c r="E109" i="97" l="1"/>
  <c r="C109" i="97"/>
  <c r="P108" i="93"/>
  <c r="Q108" i="93" s="1"/>
  <c r="D108" i="93"/>
  <c r="P109" i="97" l="1"/>
  <c r="Q109" i="97" s="1"/>
  <c r="D109" i="97"/>
  <c r="K109" i="97"/>
  <c r="F109" i="97"/>
  <c r="G108" i="93"/>
  <c r="J108" i="93"/>
  <c r="B109" i="93"/>
  <c r="E109" i="93" s="1"/>
  <c r="R108" i="93"/>
  <c r="R109" i="97" l="1"/>
  <c r="B110" i="97"/>
  <c r="J109" i="97"/>
  <c r="G109" i="97"/>
  <c r="F109" i="93"/>
  <c r="K109" i="93"/>
  <c r="C109" i="93"/>
  <c r="E110" i="97" l="1"/>
  <c r="C110" i="97"/>
  <c r="P110" i="97" s="1"/>
  <c r="Q110" i="97" s="1"/>
  <c r="D109" i="93"/>
  <c r="P109" i="93"/>
  <c r="Q109" i="93" s="1"/>
  <c r="D110" i="97" l="1"/>
  <c r="F110" i="97"/>
  <c r="K110" i="97"/>
  <c r="G109" i="93"/>
  <c r="J109" i="93"/>
  <c r="B110" i="93"/>
  <c r="E110" i="93" s="1"/>
  <c r="R109" i="93"/>
  <c r="J110" i="97" l="1"/>
  <c r="B111" i="97"/>
  <c r="R110" i="97"/>
  <c r="G110" i="97"/>
  <c r="K110" i="93"/>
  <c r="F110" i="93"/>
  <c r="C110" i="93"/>
  <c r="P110" i="93" s="1"/>
  <c r="Q110" i="93" s="1"/>
  <c r="E111" i="97" l="1"/>
  <c r="C111" i="97"/>
  <c r="P111" i="97" s="1"/>
  <c r="Q111" i="97" s="1"/>
  <c r="D110" i="93"/>
  <c r="D111" i="97" l="1"/>
  <c r="K111" i="97"/>
  <c r="F111" i="97"/>
  <c r="J110" i="93"/>
  <c r="G110" i="93"/>
  <c r="R110" i="93"/>
  <c r="B111" i="93"/>
  <c r="E111" i="93" s="1"/>
  <c r="J111" i="97" l="1"/>
  <c r="B113" i="97"/>
  <c r="R111" i="97"/>
  <c r="G111" i="97"/>
  <c r="F111" i="93"/>
  <c r="K111" i="93"/>
  <c r="C111" i="93"/>
  <c r="P111" i="93" s="1"/>
  <c r="Q111" i="93" s="1"/>
  <c r="E113" i="97" l="1"/>
  <c r="C113" i="97"/>
  <c r="P113" i="97" s="1"/>
  <c r="Q113" i="97" s="1"/>
  <c r="D111" i="93"/>
  <c r="D113" i="97" l="1"/>
  <c r="F113" i="97"/>
  <c r="K113" i="97"/>
  <c r="J111" i="93"/>
  <c r="G111" i="93"/>
  <c r="R111" i="93"/>
  <c r="B113" i="93"/>
  <c r="E113" i="93" s="1"/>
  <c r="G113" i="97" l="1"/>
  <c r="R113" i="97"/>
  <c r="B114" i="97"/>
  <c r="J113" i="97"/>
  <c r="F113" i="93"/>
  <c r="K113" i="93"/>
  <c r="C113" i="93"/>
  <c r="P113" i="93" s="1"/>
  <c r="Q113" i="93" s="1"/>
  <c r="E114" i="97" l="1"/>
  <c r="C114" i="97"/>
  <c r="P114" i="97" s="1"/>
  <c r="Q114" i="97" s="1"/>
  <c r="D113" i="93"/>
  <c r="R113" i="93" s="1"/>
  <c r="D114" i="97" l="1"/>
  <c r="F114" i="97"/>
  <c r="K114" i="97"/>
  <c r="B114" i="93"/>
  <c r="E114" i="93" s="1"/>
  <c r="F114" i="93" s="1"/>
  <c r="G113" i="93"/>
  <c r="J113" i="93"/>
  <c r="C114" i="93"/>
  <c r="P114" i="93" s="1"/>
  <c r="Q114" i="93" s="1"/>
  <c r="B115" i="97" l="1"/>
  <c r="G114" i="97"/>
  <c r="R114" i="97"/>
  <c r="J114" i="97"/>
  <c r="K114" i="93"/>
  <c r="D114" i="93"/>
  <c r="E115" i="97" l="1"/>
  <c r="C115" i="97"/>
  <c r="P115" i="97" s="1"/>
  <c r="Q115" i="97" s="1"/>
  <c r="J114" i="93"/>
  <c r="G114" i="93"/>
  <c r="R114" i="93"/>
  <c r="B115" i="93"/>
  <c r="E115" i="93" s="1"/>
  <c r="D115" i="97" l="1"/>
  <c r="J115" i="97" s="1"/>
  <c r="K115" i="97"/>
  <c r="F115" i="97"/>
  <c r="K115" i="93"/>
  <c r="F115" i="93"/>
  <c r="C115" i="93"/>
  <c r="G115" i="97" l="1"/>
  <c r="R115" i="97"/>
  <c r="B116" i="97"/>
  <c r="E116" i="97" s="1"/>
  <c r="P115" i="93"/>
  <c r="Q115" i="93" s="1"/>
  <c r="D115" i="93"/>
  <c r="C116" i="97" l="1"/>
  <c r="P116" i="97" s="1"/>
  <c r="Q116" i="97" s="1"/>
  <c r="K116" i="97"/>
  <c r="F116" i="97"/>
  <c r="G115" i="93"/>
  <c r="J115" i="93"/>
  <c r="B116" i="93"/>
  <c r="E116" i="93" s="1"/>
  <c r="R115" i="93"/>
  <c r="D116" i="97" l="1"/>
  <c r="G116" i="97" s="1"/>
  <c r="J116" i="97"/>
  <c r="K116" i="93"/>
  <c r="F116" i="93"/>
  <c r="C116" i="93"/>
  <c r="P116" i="93" s="1"/>
  <c r="Q116" i="93" s="1"/>
  <c r="R116" i="97" l="1"/>
  <c r="B118" i="97"/>
  <c r="E118" i="97" s="1"/>
  <c r="C118" i="97"/>
  <c r="P118" i="97" s="1"/>
  <c r="Q118" i="97" s="1"/>
  <c r="D116" i="93"/>
  <c r="B118" i="93" s="1"/>
  <c r="E118" i="93" s="1"/>
  <c r="R116" i="93"/>
  <c r="G116" i="93" l="1"/>
  <c r="D118" i="97"/>
  <c r="F118" i="97"/>
  <c r="K118" i="97"/>
  <c r="J116" i="93"/>
  <c r="C118" i="93"/>
  <c r="P118" i="93" s="1"/>
  <c r="Q118" i="93" s="1"/>
  <c r="F118" i="93"/>
  <c r="K118" i="93"/>
  <c r="D118" i="93" l="1"/>
  <c r="B119" i="97"/>
  <c r="G118" i="97"/>
  <c r="J118" i="97"/>
  <c r="R118" i="97"/>
  <c r="G118" i="93"/>
  <c r="J118" i="93"/>
  <c r="R118" i="93"/>
  <c r="B119" i="93"/>
  <c r="E119" i="93" s="1"/>
  <c r="E119" i="97" l="1"/>
  <c r="C119" i="97"/>
  <c r="P119" i="97" s="1"/>
  <c r="Q119" i="97" s="1"/>
  <c r="F119" i="93"/>
  <c r="K119" i="93"/>
  <c r="C119" i="93"/>
  <c r="P119" i="93" s="1"/>
  <c r="D119" i="97" l="1"/>
  <c r="K119" i="97"/>
  <c r="F119" i="97"/>
  <c r="D119" i="93"/>
  <c r="Q119" i="93"/>
  <c r="J119" i="97" l="1"/>
  <c r="G119" i="97"/>
  <c r="R119" i="97"/>
  <c r="B120" i="97"/>
  <c r="J119" i="93"/>
  <c r="G119" i="93"/>
  <c r="R119" i="93"/>
  <c r="B120" i="93"/>
  <c r="E120" i="93" s="1"/>
  <c r="E120" i="97" l="1"/>
  <c r="C120" i="97"/>
  <c r="P120" i="97" s="1"/>
  <c r="Q120" i="97" s="1"/>
  <c r="K120" i="93"/>
  <c r="F120" i="93"/>
  <c r="C120" i="93"/>
  <c r="P120" i="93" s="1"/>
  <c r="D120" i="97" l="1"/>
  <c r="F120" i="97"/>
  <c r="K120" i="97"/>
  <c r="D120" i="93"/>
  <c r="Q120" i="93"/>
  <c r="G120" i="97" l="1"/>
  <c r="J120" i="97"/>
  <c r="R120" i="97"/>
  <c r="B121" i="97"/>
  <c r="J120" i="93"/>
  <c r="G120" i="93"/>
  <c r="B121" i="93"/>
  <c r="E121" i="93" s="1"/>
  <c r="R120" i="93"/>
  <c r="E121" i="97" l="1"/>
  <c r="C121" i="97"/>
  <c r="P121" i="97" s="1"/>
  <c r="Q121" i="97" s="1"/>
  <c r="C121" i="93"/>
  <c r="P121" i="93" s="1"/>
  <c r="Q121" i="93" s="1"/>
  <c r="K121" i="93"/>
  <c r="F121" i="93"/>
  <c r="D121" i="97" l="1"/>
  <c r="F121" i="97"/>
  <c r="K121" i="97"/>
  <c r="D121" i="93"/>
  <c r="J121" i="93" s="1"/>
  <c r="B123" i="93" l="1"/>
  <c r="E123" i="93" s="1"/>
  <c r="R121" i="93"/>
  <c r="G121" i="97"/>
  <c r="B123" i="97"/>
  <c r="J121" i="97"/>
  <c r="R121" i="97"/>
  <c r="G121" i="93"/>
  <c r="F123" i="93"/>
  <c r="K123" i="93"/>
  <c r="C123" i="93"/>
  <c r="P123" i="93" s="1"/>
  <c r="Q123" i="93" s="1"/>
  <c r="E123" i="97" l="1"/>
  <c r="C123" i="97"/>
  <c r="P123" i="97" s="1"/>
  <c r="Q123" i="97" s="1"/>
  <c r="D123" i="93"/>
  <c r="D123" i="97" l="1"/>
  <c r="F123" i="97"/>
  <c r="K123" i="97"/>
  <c r="G123" i="93"/>
  <c r="J123" i="93"/>
  <c r="R123" i="93"/>
  <c r="B124" i="93"/>
  <c r="E124" i="93" s="1"/>
  <c r="J123" i="97" l="1"/>
  <c r="G123" i="97"/>
  <c r="R123" i="97"/>
  <c r="B124" i="97"/>
  <c r="K124" i="93"/>
  <c r="F124" i="93"/>
  <c r="C124" i="93"/>
  <c r="P124" i="93" s="1"/>
  <c r="Q124" i="93" s="1"/>
  <c r="E124" i="97" l="1"/>
  <c r="C124" i="97"/>
  <c r="P124" i="97" s="1"/>
  <c r="Q124" i="97" s="1"/>
  <c r="D124" i="93"/>
  <c r="B125" i="93"/>
  <c r="E125" i="93" s="1"/>
  <c r="D124" i="97" l="1"/>
  <c r="K124" i="97"/>
  <c r="F124" i="97"/>
  <c r="K125" i="93"/>
  <c r="F125" i="93"/>
  <c r="R124" i="93"/>
  <c r="G124" i="93"/>
  <c r="J124" i="93"/>
  <c r="C125" i="93"/>
  <c r="P125" i="93" s="1"/>
  <c r="Q125" i="93" s="1"/>
  <c r="B125" i="97" l="1"/>
  <c r="G124" i="97"/>
  <c r="R124" i="97"/>
  <c r="J124" i="97"/>
  <c r="D125" i="93"/>
  <c r="E125" i="97" l="1"/>
  <c r="C125" i="97"/>
  <c r="P125" i="97" s="1"/>
  <c r="Q125" i="97" s="1"/>
  <c r="J125" i="93"/>
  <c r="G125" i="93"/>
  <c r="R125" i="93"/>
  <c r="B126" i="93"/>
  <c r="E126" i="93" s="1"/>
  <c r="D125" i="97" l="1"/>
  <c r="F125" i="97"/>
  <c r="K125" i="97"/>
  <c r="K126" i="93"/>
  <c r="F126" i="93"/>
  <c r="C126" i="93"/>
  <c r="P126" i="93" s="1"/>
  <c r="Q126" i="93" s="1"/>
  <c r="G125" i="97" l="1"/>
  <c r="R125" i="97"/>
  <c r="J125" i="97"/>
  <c r="B126" i="97"/>
  <c r="D126" i="93"/>
  <c r="R126" i="93" s="1"/>
  <c r="E126" i="97" l="1"/>
  <c r="C126" i="97"/>
  <c r="P126" i="97" s="1"/>
  <c r="Q126" i="97" s="1"/>
  <c r="J126" i="93"/>
  <c r="G126" i="93"/>
  <c r="B128" i="93"/>
  <c r="E128" i="93" s="1"/>
  <c r="D126" i="97" l="1"/>
  <c r="F126" i="97"/>
  <c r="K126" i="97"/>
  <c r="C128" i="93"/>
  <c r="P128" i="93" s="1"/>
  <c r="Q128" i="93" s="1"/>
  <c r="K128" i="93"/>
  <c r="F128" i="93"/>
  <c r="R126" i="97" l="1"/>
  <c r="G126" i="97"/>
  <c r="J126" i="97"/>
  <c r="B128" i="97"/>
  <c r="D128" i="93"/>
  <c r="R128" i="93" s="1"/>
  <c r="B129" i="93" l="1"/>
  <c r="E129" i="93" s="1"/>
  <c r="J128" i="93"/>
  <c r="G128" i="93"/>
  <c r="E128" i="97"/>
  <c r="C128" i="97"/>
  <c r="P128" i="97" s="1"/>
  <c r="Q128" i="97" s="1"/>
  <c r="F129" i="93"/>
  <c r="K129" i="93"/>
  <c r="C129" i="93"/>
  <c r="P129" i="93" s="1"/>
  <c r="Q129" i="93" s="1"/>
  <c r="D128" i="97" l="1"/>
  <c r="K128" i="97"/>
  <c r="F128" i="97"/>
  <c r="D129" i="93"/>
  <c r="R129" i="93" s="1"/>
  <c r="R128" i="97" l="1"/>
  <c r="G128" i="97"/>
  <c r="B129" i="97"/>
  <c r="J128" i="97"/>
  <c r="J129" i="93"/>
  <c r="G129" i="93"/>
  <c r="B130" i="93"/>
  <c r="E130" i="93" s="1"/>
  <c r="E129" i="97" l="1"/>
  <c r="C129" i="97"/>
  <c r="P129" i="97" s="1"/>
  <c r="Q129" i="97" s="1"/>
  <c r="C130" i="93"/>
  <c r="P130" i="93" s="1"/>
  <c r="Q130" i="93" s="1"/>
  <c r="K130" i="93"/>
  <c r="F130" i="93"/>
  <c r="D130" i="93" l="1"/>
  <c r="J130" i="93" s="1"/>
  <c r="D129" i="97"/>
  <c r="K129" i="97"/>
  <c r="F129" i="97"/>
  <c r="G130" i="93"/>
  <c r="R130" i="93"/>
  <c r="B131" i="93"/>
  <c r="E131" i="93" s="1"/>
  <c r="R129" i="97" l="1"/>
  <c r="B130" i="97"/>
  <c r="G129" i="97"/>
  <c r="J129" i="97"/>
  <c r="K131" i="93"/>
  <c r="F131" i="93"/>
  <c r="C131" i="93"/>
  <c r="P131" i="93" s="1"/>
  <c r="Q131" i="93" s="1"/>
  <c r="E130" i="97" l="1"/>
  <c r="C130" i="97"/>
  <c r="P130" i="97" s="1"/>
  <c r="D131" i="93"/>
  <c r="R131" i="93" s="1"/>
  <c r="D130" i="97" l="1"/>
  <c r="R130" i="97" s="1"/>
  <c r="Q130" i="97"/>
  <c r="K130" i="97"/>
  <c r="F130" i="97"/>
  <c r="J131" i="93"/>
  <c r="G131" i="93"/>
  <c r="B133" i="93"/>
  <c r="E133" i="93" s="1"/>
  <c r="G130" i="97" l="1"/>
  <c r="B131" i="97"/>
  <c r="E131" i="97" s="1"/>
  <c r="J130" i="97"/>
  <c r="F133" i="93"/>
  <c r="K133" i="93"/>
  <c r="C133" i="93"/>
  <c r="P133" i="93" s="1"/>
  <c r="Q133" i="93" s="1"/>
  <c r="C131" i="97" l="1"/>
  <c r="P131" i="97" s="1"/>
  <c r="Q131" i="97" s="1"/>
  <c r="D131" i="97"/>
  <c r="B133" i="97" s="1"/>
  <c r="F131" i="97"/>
  <c r="K131" i="97"/>
  <c r="D133" i="93"/>
  <c r="G131" i="97" l="1"/>
  <c r="J131" i="97"/>
  <c r="R131" i="97"/>
  <c r="E133" i="97"/>
  <c r="C133" i="97"/>
  <c r="P133" i="97" s="1"/>
  <c r="Q133" i="97" s="1"/>
  <c r="G133" i="93"/>
  <c r="J133" i="93"/>
  <c r="B134" i="93"/>
  <c r="E134" i="93" s="1"/>
  <c r="R133" i="93"/>
  <c r="D133" i="97" l="1"/>
  <c r="K133" i="97"/>
  <c r="F133" i="97"/>
  <c r="K134" i="93"/>
  <c r="F134" i="93"/>
  <c r="C134" i="93"/>
  <c r="P134" i="93" s="1"/>
  <c r="Q134" i="93" s="1"/>
  <c r="B134" i="97" l="1"/>
  <c r="G133" i="97"/>
  <c r="J133" i="97"/>
  <c r="R133" i="97"/>
  <c r="D134" i="93"/>
  <c r="J134" i="93" s="1"/>
  <c r="G134" i="93"/>
  <c r="E134" i="97" l="1"/>
  <c r="C134" i="97"/>
  <c r="P134" i="97" s="1"/>
  <c r="Q134" i="97" s="1"/>
  <c r="R134" i="93"/>
  <c r="B135" i="93"/>
  <c r="E135" i="93" s="1"/>
  <c r="D134" i="97" l="1"/>
  <c r="K134" i="97"/>
  <c r="F134" i="97"/>
  <c r="K135" i="93"/>
  <c r="F135" i="93"/>
  <c r="C135" i="93"/>
  <c r="P135" i="93" s="1"/>
  <c r="Q135" i="93" s="1"/>
  <c r="B135" i="97" l="1"/>
  <c r="J134" i="97"/>
  <c r="R134" i="97"/>
  <c r="G134" i="97"/>
  <c r="D135" i="93"/>
  <c r="E135" i="97" l="1"/>
  <c r="C135" i="97"/>
  <c r="P135" i="97" s="1"/>
  <c r="R135" i="93"/>
  <c r="J135" i="93"/>
  <c r="G135" i="93"/>
  <c r="B136" i="93"/>
  <c r="E136" i="93" s="1"/>
  <c r="D135" i="97" l="1"/>
  <c r="Q135" i="97"/>
  <c r="F135" i="97"/>
  <c r="K135" i="97"/>
  <c r="F136" i="93"/>
  <c r="K136" i="93"/>
  <c r="C136" i="93"/>
  <c r="P136" i="93" s="1"/>
  <c r="Q136" i="93" s="1"/>
  <c r="G135" i="97" l="1"/>
  <c r="B136" i="97"/>
  <c r="J135" i="97"/>
  <c r="R135" i="97"/>
  <c r="D136" i="93"/>
  <c r="E136" i="97" l="1"/>
  <c r="C136" i="97"/>
  <c r="P136" i="97" s="1"/>
  <c r="Q136" i="97" s="1"/>
  <c r="J136" i="93"/>
  <c r="G136" i="93"/>
  <c r="R136" i="93"/>
  <c r="B138" i="93"/>
  <c r="E138" i="93" s="1"/>
  <c r="D136" i="97" l="1"/>
  <c r="B138" i="97" s="1"/>
  <c r="K136" i="97"/>
  <c r="F136" i="97"/>
  <c r="K138" i="93"/>
  <c r="F138" i="93"/>
  <c r="C138" i="93"/>
  <c r="P138" i="93" s="1"/>
  <c r="Q138" i="93" s="1"/>
  <c r="G136" i="97" l="1"/>
  <c r="J136" i="97"/>
  <c r="R136" i="97"/>
  <c r="E138" i="97"/>
  <c r="C138" i="97"/>
  <c r="P138" i="97" s="1"/>
  <c r="Q138" i="97" s="1"/>
  <c r="D138" i="93"/>
  <c r="D138" i="97" l="1"/>
  <c r="K138" i="97"/>
  <c r="F138" i="97"/>
  <c r="G138" i="93"/>
  <c r="J138" i="93"/>
  <c r="R138" i="93"/>
  <c r="B139" i="93"/>
  <c r="E139" i="93" s="1"/>
  <c r="R138" i="97" l="1"/>
  <c r="B139" i="97"/>
  <c r="G138" i="97"/>
  <c r="J138" i="97"/>
  <c r="F139" i="93"/>
  <c r="K139" i="93"/>
  <c r="C139" i="93"/>
  <c r="P139" i="93" s="1"/>
  <c r="Q139" i="93" s="1"/>
  <c r="E139" i="97" l="1"/>
  <c r="C139" i="97"/>
  <c r="P139" i="97" s="1"/>
  <c r="D139" i="93"/>
  <c r="D139" i="97" l="1"/>
  <c r="Q139" i="97"/>
  <c r="K139" i="97"/>
  <c r="F139" i="97"/>
  <c r="J139" i="93"/>
  <c r="G139" i="93"/>
  <c r="R139" i="93"/>
  <c r="B140" i="93"/>
  <c r="E140" i="93" s="1"/>
  <c r="B140" i="97" l="1"/>
  <c r="R139" i="97"/>
  <c r="J139" i="97"/>
  <c r="G139" i="97"/>
  <c r="K140" i="93"/>
  <c r="F140" i="93"/>
  <c r="C140" i="93"/>
  <c r="D140" i="93" s="1"/>
  <c r="E140" i="97" l="1"/>
  <c r="C140" i="97"/>
  <c r="P140" i="97" s="1"/>
  <c r="J140" i="93"/>
  <c r="G140" i="93"/>
  <c r="P140" i="93"/>
  <c r="Q140" i="93" s="1"/>
  <c r="Q140" i="97" l="1"/>
  <c r="D140" i="97"/>
  <c r="F140" i="97"/>
  <c r="K140" i="97"/>
  <c r="R140" i="93"/>
  <c r="B141" i="93"/>
  <c r="E141" i="93" s="1"/>
  <c r="G140" i="97" l="1"/>
  <c r="J140" i="97"/>
  <c r="B141" i="97"/>
  <c r="R140" i="97"/>
  <c r="K141" i="93"/>
  <c r="F141" i="93"/>
  <c r="C141" i="93"/>
  <c r="P141" i="93" s="1"/>
  <c r="Q141" i="93" s="1"/>
  <c r="E141" i="97" l="1"/>
  <c r="C141" i="97"/>
  <c r="P141" i="97" s="1"/>
  <c r="Q141" i="97" s="1"/>
  <c r="D141" i="93"/>
  <c r="R141" i="93" s="1"/>
  <c r="B143" i="93" l="1"/>
  <c r="E143" i="93" s="1"/>
  <c r="K143" i="93" s="1"/>
  <c r="D141" i="97"/>
  <c r="F141" i="97"/>
  <c r="K141" i="97"/>
  <c r="J141" i="93"/>
  <c r="G141" i="93"/>
  <c r="C143" i="93"/>
  <c r="D143" i="93" s="1"/>
  <c r="F143" i="93" l="1"/>
  <c r="R141" i="97"/>
  <c r="J141" i="97"/>
  <c r="G141" i="97"/>
  <c r="B143" i="97"/>
  <c r="G143" i="93"/>
  <c r="J143" i="93"/>
  <c r="P143" i="93"/>
  <c r="Q143" i="93" s="1"/>
  <c r="E143" i="97" l="1"/>
  <c r="C143" i="97"/>
  <c r="P143" i="97" s="1"/>
  <c r="Q143" i="97" s="1"/>
  <c r="R143" i="93"/>
  <c r="B144" i="93"/>
  <c r="E144" i="93" s="1"/>
  <c r="D143" i="97" l="1"/>
  <c r="J143" i="97" s="1"/>
  <c r="K143" i="97"/>
  <c r="F143" i="97"/>
  <c r="G143" i="97" s="1"/>
  <c r="K144" i="93"/>
  <c r="F144" i="93"/>
  <c r="C144" i="93"/>
  <c r="P144" i="93" s="1"/>
  <c r="Q144" i="93" s="1"/>
  <c r="B144" i="97" l="1"/>
  <c r="E144" i="97" s="1"/>
  <c r="R143" i="97"/>
  <c r="D144" i="93"/>
  <c r="C144" i="97" l="1"/>
  <c r="P144" i="97" s="1"/>
  <c r="Q144" i="97" s="1"/>
  <c r="K144" i="97"/>
  <c r="F144" i="97"/>
  <c r="J144" i="93"/>
  <c r="G144" i="93"/>
  <c r="R144" i="93"/>
  <c r="B145" i="93"/>
  <c r="E145" i="93" s="1"/>
  <c r="D144" i="97" l="1"/>
  <c r="J144" i="97" s="1"/>
  <c r="F145" i="93"/>
  <c r="K145" i="93"/>
  <c r="C145" i="93"/>
  <c r="D145" i="93" s="1"/>
  <c r="B145" i="97" l="1"/>
  <c r="C145" i="97" s="1"/>
  <c r="P145" i="97" s="1"/>
  <c r="Q145" i="97" s="1"/>
  <c r="G144" i="97"/>
  <c r="R144" i="97"/>
  <c r="J145" i="93"/>
  <c r="G145" i="93"/>
  <c r="P145" i="93"/>
  <c r="Q145" i="93" s="1"/>
  <c r="B146" i="93"/>
  <c r="E146" i="93" s="1"/>
  <c r="R145" i="93"/>
  <c r="E145" i="97" l="1"/>
  <c r="K145" i="97" s="1"/>
  <c r="D145" i="97"/>
  <c r="K146" i="93"/>
  <c r="F146" i="93"/>
  <c r="C146" i="93"/>
  <c r="D146" i="93" s="1"/>
  <c r="F145" i="97" l="1"/>
  <c r="G145" i="97" s="1"/>
  <c r="B146" i="97"/>
  <c r="J145" i="97"/>
  <c r="R145" i="97"/>
  <c r="J146" i="93"/>
  <c r="G146" i="93"/>
  <c r="P146" i="93"/>
  <c r="Q146" i="93" s="1"/>
  <c r="B148" i="93"/>
  <c r="E148" i="93" s="1"/>
  <c r="E146" i="97" l="1"/>
  <c r="C146" i="97"/>
  <c r="P146" i="97" s="1"/>
  <c r="Q146" i="97" s="1"/>
  <c r="K148" i="93"/>
  <c r="F148" i="93"/>
  <c r="R146" i="93"/>
  <c r="C148" i="93"/>
  <c r="P148" i="93" s="1"/>
  <c r="Q148" i="93" s="1"/>
  <c r="D146" i="97" l="1"/>
  <c r="B148" i="97" s="1"/>
  <c r="F146" i="97"/>
  <c r="K146" i="97"/>
  <c r="D148" i="93"/>
  <c r="G146" i="97" l="1"/>
  <c r="R146" i="97"/>
  <c r="J146" i="97"/>
  <c r="E148" i="97"/>
  <c r="C148" i="97"/>
  <c r="P148" i="97" s="1"/>
  <c r="Q148" i="97" s="1"/>
  <c r="G148" i="93"/>
  <c r="J148" i="93"/>
  <c r="R148" i="93"/>
  <c r="B149" i="93"/>
  <c r="E149" i="93" s="1"/>
  <c r="D148" i="97" l="1"/>
  <c r="F148" i="97"/>
  <c r="K148" i="97"/>
  <c r="F149" i="93"/>
  <c r="K149" i="93"/>
  <c r="C149" i="93"/>
  <c r="P149" i="93" s="1"/>
  <c r="Q149" i="93" s="1"/>
  <c r="R148" i="97" l="1"/>
  <c r="G148" i="97"/>
  <c r="B149" i="97"/>
  <c r="J148" i="97"/>
  <c r="D149" i="93"/>
  <c r="E149" i="97" l="1"/>
  <c r="C149" i="97"/>
  <c r="P149" i="97" s="1"/>
  <c r="Q149" i="97" s="1"/>
  <c r="G149" i="93"/>
  <c r="J149" i="93"/>
  <c r="B150" i="93"/>
  <c r="E150" i="93" s="1"/>
  <c r="R149" i="93"/>
  <c r="D149" i="97" l="1"/>
  <c r="K149" i="97"/>
  <c r="F149" i="97"/>
  <c r="K150" i="93"/>
  <c r="F150" i="93"/>
  <c r="C150" i="93"/>
  <c r="P150" i="93" s="1"/>
  <c r="Q150" i="93" s="1"/>
  <c r="B150" i="97" l="1"/>
  <c r="G149" i="97"/>
  <c r="J149" i="97"/>
  <c r="R149" i="97"/>
  <c r="D150" i="93"/>
  <c r="E150" i="97" l="1"/>
  <c r="C150" i="97"/>
  <c r="P150" i="97" s="1"/>
  <c r="J150" i="93"/>
  <c r="G150" i="93"/>
  <c r="R150" i="93"/>
  <c r="B151" i="93"/>
  <c r="E151" i="93" s="1"/>
  <c r="D150" i="97" l="1"/>
  <c r="Q150" i="97"/>
  <c r="F150" i="97"/>
  <c r="K150" i="97"/>
  <c r="F151" i="93"/>
  <c r="K151" i="93"/>
  <c r="C151" i="93"/>
  <c r="P151" i="93" s="1"/>
  <c r="Q151" i="93" s="1"/>
  <c r="B151" i="97" l="1"/>
  <c r="R150" i="97"/>
  <c r="G150" i="97"/>
  <c r="J150" i="97"/>
  <c r="D151" i="93"/>
  <c r="B153" i="93" s="1"/>
  <c r="E153" i="93" s="1"/>
  <c r="E151" i="97" l="1"/>
  <c r="C151" i="97"/>
  <c r="P151" i="97" s="1"/>
  <c r="Q151" i="97" s="1"/>
  <c r="F153" i="93"/>
  <c r="K153" i="93"/>
  <c r="J151" i="93"/>
  <c r="G151" i="93"/>
  <c r="R151" i="93"/>
  <c r="C153" i="93"/>
  <c r="D153" i="93" s="1"/>
  <c r="D151" i="97" l="1"/>
  <c r="K151" i="97"/>
  <c r="F151" i="97"/>
  <c r="J153" i="93"/>
  <c r="G153" i="93"/>
  <c r="P153" i="93"/>
  <c r="Q153" i="93" s="1"/>
  <c r="B154" i="93"/>
  <c r="E154" i="93" s="1"/>
  <c r="R153" i="93"/>
  <c r="B153" i="97" l="1"/>
  <c r="R151" i="97"/>
  <c r="J151" i="97"/>
  <c r="G151" i="97"/>
  <c r="K154" i="93"/>
  <c r="F154" i="93"/>
  <c r="C154" i="93"/>
  <c r="P154" i="93" s="1"/>
  <c r="Q154" i="93" s="1"/>
  <c r="E153" i="97" l="1"/>
  <c r="C153" i="97"/>
  <c r="P153" i="97" s="1"/>
  <c r="D154" i="93"/>
  <c r="D153" i="97" l="1"/>
  <c r="Q153" i="97"/>
  <c r="K153" i="97"/>
  <c r="F153" i="97"/>
  <c r="J154" i="93"/>
  <c r="G154" i="93"/>
  <c r="B155" i="93"/>
  <c r="E155" i="93" s="1"/>
  <c r="R154" i="93"/>
  <c r="G153" i="97" l="1"/>
  <c r="R153" i="97"/>
  <c r="J153" i="97"/>
  <c r="B154" i="97"/>
  <c r="F155" i="93"/>
  <c r="K155" i="93"/>
  <c r="C155" i="93"/>
  <c r="P155" i="93" s="1"/>
  <c r="Q155" i="93" s="1"/>
  <c r="E154" i="97" l="1"/>
  <c r="C154" i="97"/>
  <c r="P154" i="97" s="1"/>
  <c r="D155" i="93"/>
  <c r="D154" i="97" l="1"/>
  <c r="Q154" i="97"/>
  <c r="K154" i="97"/>
  <c r="F154" i="97"/>
  <c r="G155" i="93"/>
  <c r="J155" i="93"/>
  <c r="R155" i="93"/>
  <c r="B156" i="93"/>
  <c r="E156" i="93" s="1"/>
  <c r="G154" i="97" l="1"/>
  <c r="R154" i="97"/>
  <c r="J154" i="97"/>
  <c r="B155" i="97"/>
  <c r="K156" i="93"/>
  <c r="F156" i="93"/>
  <c r="C156" i="93"/>
  <c r="P156" i="93" s="1"/>
  <c r="Q156" i="93" s="1"/>
  <c r="E155" i="97" l="1"/>
  <c r="C155" i="97"/>
  <c r="P155" i="97" s="1"/>
  <c r="D156" i="93"/>
  <c r="R156" i="93" s="1"/>
  <c r="D155" i="97" l="1"/>
  <c r="J155" i="97" s="1"/>
  <c r="Q155" i="97"/>
  <c r="F155" i="97"/>
  <c r="K155" i="97"/>
  <c r="J156" i="93"/>
  <c r="G156" i="93"/>
  <c r="B158" i="93"/>
  <c r="E158" i="93" s="1"/>
  <c r="G155" i="97" l="1"/>
  <c r="B156" i="97"/>
  <c r="R155" i="97"/>
  <c r="E156" i="97"/>
  <c r="C156" i="97"/>
  <c r="P156" i="97" s="1"/>
  <c r="Q156" i="97" s="1"/>
  <c r="C158" i="93"/>
  <c r="P158" i="93" s="1"/>
  <c r="Q158" i="93" s="1"/>
  <c r="K158" i="93"/>
  <c r="F158" i="93"/>
  <c r="D158" i="93" l="1"/>
  <c r="R158" i="93" s="1"/>
  <c r="D156" i="97"/>
  <c r="F156" i="97"/>
  <c r="K156" i="97"/>
  <c r="J158" i="93"/>
  <c r="B159" i="93"/>
  <c r="E159" i="93" s="1"/>
  <c r="G158" i="93" l="1"/>
  <c r="J156" i="97"/>
  <c r="R156" i="97"/>
  <c r="G156" i="97"/>
  <c r="B158" i="97"/>
  <c r="F159" i="93"/>
  <c r="K159" i="93"/>
  <c r="C159" i="93"/>
  <c r="P159" i="93" s="1"/>
  <c r="Q159" i="93" s="1"/>
  <c r="E158" i="97" l="1"/>
  <c r="C158" i="97"/>
  <c r="P158" i="97" s="1"/>
  <c r="Q158" i="97" s="1"/>
  <c r="D159" i="93"/>
  <c r="B160" i="93" s="1"/>
  <c r="E160" i="93" s="1"/>
  <c r="D158" i="97" l="1"/>
  <c r="F158" i="97"/>
  <c r="K158" i="97"/>
  <c r="K160" i="93"/>
  <c r="F160" i="93"/>
  <c r="G159" i="93"/>
  <c r="J159" i="93"/>
  <c r="R159" i="93"/>
  <c r="C160" i="93"/>
  <c r="P160" i="93" s="1"/>
  <c r="Q160" i="93" s="1"/>
  <c r="R158" i="97" l="1"/>
  <c r="B159" i="97"/>
  <c r="J158" i="97"/>
  <c r="G158" i="97"/>
  <c r="D160" i="93"/>
  <c r="R160" i="93" s="1"/>
  <c r="E159" i="97" l="1"/>
  <c r="C159" i="97"/>
  <c r="P159" i="97" s="1"/>
  <c r="Q159" i="97" s="1"/>
  <c r="J160" i="93"/>
  <c r="G160" i="93"/>
  <c r="B161" i="93"/>
  <c r="E161" i="93" s="1"/>
  <c r="D159" i="97" l="1"/>
  <c r="R159" i="97" s="1"/>
  <c r="K159" i="97"/>
  <c r="F159" i="97"/>
  <c r="K161" i="93"/>
  <c r="F161" i="93"/>
  <c r="C161" i="93"/>
  <c r="P161" i="93" s="1"/>
  <c r="Q161" i="93" s="1"/>
  <c r="G159" i="97" l="1"/>
  <c r="B160" i="97"/>
  <c r="J159" i="97"/>
  <c r="E160" i="97"/>
  <c r="C160" i="97"/>
  <c r="P160" i="97" s="1"/>
  <c r="Q160" i="97" s="1"/>
  <c r="D161" i="93"/>
  <c r="D160" i="97" l="1"/>
  <c r="K160" i="97"/>
  <c r="F160" i="97"/>
  <c r="J161" i="93"/>
  <c r="G161" i="93"/>
  <c r="R161" i="93"/>
  <c r="B163" i="93"/>
  <c r="E163" i="93" s="1"/>
  <c r="G160" i="97" l="1"/>
  <c r="J160" i="97"/>
  <c r="B161" i="97"/>
  <c r="R160" i="97"/>
  <c r="F163" i="93"/>
  <c r="K163" i="93"/>
  <c r="C163" i="93"/>
  <c r="P163" i="93" s="1"/>
  <c r="Q163" i="93" s="1"/>
  <c r="E161" i="97" l="1"/>
  <c r="C161" i="97"/>
  <c r="P161" i="97" s="1"/>
  <c r="Q161" i="97" s="1"/>
  <c r="D163" i="93"/>
  <c r="R163" i="93"/>
  <c r="D161" i="97" l="1"/>
  <c r="F161" i="97"/>
  <c r="K161" i="97"/>
  <c r="J163" i="93"/>
  <c r="G163" i="93"/>
  <c r="B164" i="93"/>
  <c r="E164" i="93" s="1"/>
  <c r="B163" i="97" l="1"/>
  <c r="R161" i="97"/>
  <c r="J161" i="97"/>
  <c r="G161" i="97"/>
  <c r="K164" i="93"/>
  <c r="F164" i="93"/>
  <c r="C164" i="93"/>
  <c r="P164" i="93" s="1"/>
  <c r="Q164" i="93" s="1"/>
  <c r="E163" i="97" l="1"/>
  <c r="C163" i="97"/>
  <c r="P163" i="97" s="1"/>
  <c r="Q163" i="97" s="1"/>
  <c r="D164" i="93"/>
  <c r="B165" i="93" s="1"/>
  <c r="E165" i="93" s="1"/>
  <c r="R164" i="93" l="1"/>
  <c r="D163" i="97"/>
  <c r="F163" i="97"/>
  <c r="K163" i="97"/>
  <c r="F165" i="93"/>
  <c r="K165" i="93"/>
  <c r="J164" i="93"/>
  <c r="G164" i="93"/>
  <c r="C165" i="93"/>
  <c r="P165" i="93" s="1"/>
  <c r="Q165" i="93" s="1"/>
  <c r="R163" i="97" l="1"/>
  <c r="B164" i="97"/>
  <c r="J163" i="97"/>
  <c r="G163" i="97"/>
  <c r="D165" i="93"/>
  <c r="E164" i="97" l="1"/>
  <c r="C164" i="97"/>
  <c r="P164" i="97" s="1"/>
  <c r="Q164" i="97" s="1"/>
  <c r="J165" i="93"/>
  <c r="G165" i="93"/>
  <c r="B166" i="93"/>
  <c r="E166" i="93" s="1"/>
  <c r="R165" i="93"/>
  <c r="D164" i="97" l="1"/>
  <c r="B165" i="97" s="1"/>
  <c r="F164" i="97"/>
  <c r="K164" i="97"/>
  <c r="K166" i="93"/>
  <c r="F166" i="93"/>
  <c r="C166" i="93"/>
  <c r="P166" i="93" s="1"/>
  <c r="Q166" i="93" s="1"/>
  <c r="G164" i="97" l="1"/>
  <c r="R164" i="97"/>
  <c r="J164" i="97"/>
  <c r="E165" i="97"/>
  <c r="C165" i="97"/>
  <c r="D166" i="93"/>
  <c r="R166" i="93" s="1"/>
  <c r="B168" i="93"/>
  <c r="E168" i="93" s="1"/>
  <c r="P165" i="97" l="1"/>
  <c r="Q165" i="97" s="1"/>
  <c r="D165" i="97"/>
  <c r="F165" i="97"/>
  <c r="K165" i="97"/>
  <c r="K168" i="93"/>
  <c r="F168" i="93"/>
  <c r="J166" i="93"/>
  <c r="G166" i="93"/>
  <c r="C168" i="93"/>
  <c r="P168" i="93" s="1"/>
  <c r="Q168" i="93" s="1"/>
  <c r="B166" i="97" l="1"/>
  <c r="G165" i="97"/>
  <c r="J165" i="97"/>
  <c r="R165" i="97"/>
  <c r="D168" i="93"/>
  <c r="E166" i="97" l="1"/>
  <c r="C166" i="97"/>
  <c r="G168" i="93"/>
  <c r="J168" i="93"/>
  <c r="B169" i="93"/>
  <c r="E169" i="93" s="1"/>
  <c r="R168" i="93"/>
  <c r="P166" i="97" l="1"/>
  <c r="Q166" i="97" s="1"/>
  <c r="D166" i="97"/>
  <c r="F166" i="97"/>
  <c r="K166" i="97"/>
  <c r="F169" i="93"/>
  <c r="K169" i="93"/>
  <c r="C169" i="93"/>
  <c r="P169" i="93" s="1"/>
  <c r="Q169" i="93" s="1"/>
  <c r="G166" i="97" l="1"/>
  <c r="B168" i="97"/>
  <c r="J166" i="97"/>
  <c r="R166" i="97"/>
  <c r="D169" i="93"/>
  <c r="E168" i="97" l="1"/>
  <c r="C168" i="97"/>
  <c r="G169" i="93"/>
  <c r="J169" i="93"/>
  <c r="R169" i="93"/>
  <c r="B170" i="93"/>
  <c r="E170" i="93" s="1"/>
  <c r="P168" i="97" l="1"/>
  <c r="Q168" i="97" s="1"/>
  <c r="D168" i="97"/>
  <c r="F168" i="97"/>
  <c r="K168" i="97"/>
  <c r="K170" i="93"/>
  <c r="F170" i="93"/>
  <c r="C170" i="93"/>
  <c r="P170" i="93" s="1"/>
  <c r="Q170" i="93" s="1"/>
  <c r="G168" i="97" l="1"/>
  <c r="B169" i="97"/>
  <c r="J168" i="97"/>
  <c r="R168" i="97"/>
  <c r="D170" i="93"/>
  <c r="B171" i="93" s="1"/>
  <c r="E171" i="93" s="1"/>
  <c r="R170" i="93"/>
  <c r="E169" i="97" l="1"/>
  <c r="C169" i="97"/>
  <c r="F171" i="93"/>
  <c r="K171" i="93"/>
  <c r="J170" i="93"/>
  <c r="G170" i="93"/>
  <c r="C171" i="93"/>
  <c r="P171" i="93" s="1"/>
  <c r="Q171" i="93" s="1"/>
  <c r="P169" i="97" l="1"/>
  <c r="Q169" i="97" s="1"/>
  <c r="D169" i="97"/>
  <c r="K169" i="97"/>
  <c r="F169" i="97"/>
  <c r="D171" i="93"/>
  <c r="B170" i="97" l="1"/>
  <c r="R169" i="97"/>
  <c r="J169" i="97"/>
  <c r="G169" i="97"/>
  <c r="J171" i="93"/>
  <c r="G171" i="93"/>
  <c r="R171" i="93"/>
  <c r="E170" i="97" l="1"/>
  <c r="C170" i="97"/>
  <c r="B173" i="93"/>
  <c r="E173" i="93" s="1"/>
  <c r="P170" i="97" l="1"/>
  <c r="Q170" i="97" s="1"/>
  <c r="D170" i="97"/>
  <c r="F170" i="97"/>
  <c r="K170" i="97"/>
  <c r="F173" i="93"/>
  <c r="K173" i="93"/>
  <c r="C173" i="93"/>
  <c r="D173" i="93" s="1"/>
  <c r="B171" i="97" l="1"/>
  <c r="G170" i="97"/>
  <c r="R170" i="97"/>
  <c r="J170" i="97"/>
  <c r="J173" i="93"/>
  <c r="G173" i="93"/>
  <c r="P173" i="93"/>
  <c r="Q173" i="93" s="1"/>
  <c r="R173" i="93"/>
  <c r="B174" i="93"/>
  <c r="E174" i="93" s="1"/>
  <c r="E171" i="97" l="1"/>
  <c r="C171" i="97"/>
  <c r="P171" i="97" s="1"/>
  <c r="Q171" i="97" s="1"/>
  <c r="K174" i="93"/>
  <c r="F174" i="93"/>
  <c r="C174" i="93"/>
  <c r="D174" i="93" s="1"/>
  <c r="D171" i="97" l="1"/>
  <c r="F171" i="97"/>
  <c r="K171" i="97"/>
  <c r="J174" i="93"/>
  <c r="G174" i="93"/>
  <c r="P174" i="93"/>
  <c r="Q174" i="93" s="1"/>
  <c r="R174" i="93"/>
  <c r="B175" i="93"/>
  <c r="E175" i="93" s="1"/>
  <c r="R171" i="97" l="1"/>
  <c r="B173" i="97"/>
  <c r="J171" i="97"/>
  <c r="G171" i="97"/>
  <c r="F175" i="93"/>
  <c r="K175" i="93"/>
  <c r="C175" i="93"/>
  <c r="P175" i="93" s="1"/>
  <c r="Q175" i="93" s="1"/>
  <c r="E173" i="97" l="1"/>
  <c r="C173" i="97"/>
  <c r="P173" i="97" s="1"/>
  <c r="Q173" i="97" s="1"/>
  <c r="D175" i="93"/>
  <c r="D173" i="97" l="1"/>
  <c r="F173" i="97"/>
  <c r="K173" i="97"/>
  <c r="G175" i="93"/>
  <c r="J175" i="93"/>
  <c r="B176" i="93"/>
  <c r="E176" i="93" s="1"/>
  <c r="R175" i="93"/>
  <c r="B174" i="97" l="1"/>
  <c r="R173" i="97"/>
  <c r="J173" i="97"/>
  <c r="G173" i="97"/>
  <c r="K176" i="93"/>
  <c r="F176" i="93"/>
  <c r="C176" i="93"/>
  <c r="P176" i="93" s="1"/>
  <c r="Q176" i="93" s="1"/>
  <c r="E174" i="97" l="1"/>
  <c r="C174" i="97"/>
  <c r="P174" i="97" s="1"/>
  <c r="Q174" i="97" s="1"/>
  <c r="D176" i="93"/>
  <c r="D174" i="97" l="1"/>
  <c r="K174" i="97"/>
  <c r="F174" i="97"/>
  <c r="J176" i="93"/>
  <c r="G176" i="93"/>
  <c r="R176" i="93"/>
  <c r="R174" i="97" l="1"/>
  <c r="G174" i="97"/>
  <c r="B175" i="97"/>
  <c r="J174" i="97"/>
  <c r="B178" i="93"/>
  <c r="E178" i="93" s="1"/>
  <c r="E175" i="97" l="1"/>
  <c r="C175" i="97"/>
  <c r="P175" i="97" s="1"/>
  <c r="Q175" i="97" s="1"/>
  <c r="K178" i="93"/>
  <c r="F178" i="93"/>
  <c r="C178" i="93"/>
  <c r="P178" i="93" s="1"/>
  <c r="Q178" i="93" s="1"/>
  <c r="D175" i="97" l="1"/>
  <c r="F175" i="97"/>
  <c r="K175" i="97"/>
  <c r="D178" i="93"/>
  <c r="G175" i="97" l="1"/>
  <c r="J175" i="97"/>
  <c r="B176" i="97"/>
  <c r="R175" i="97"/>
  <c r="G178" i="93"/>
  <c r="J178" i="93"/>
  <c r="R178" i="93"/>
  <c r="B179" i="93"/>
  <c r="E179" i="93" s="1"/>
  <c r="E176" i="97" l="1"/>
  <c r="C176" i="97"/>
  <c r="P176" i="97" s="1"/>
  <c r="Q176" i="97" s="1"/>
  <c r="F179" i="93"/>
  <c r="K179" i="93"/>
  <c r="C179" i="93"/>
  <c r="P179" i="93" s="1"/>
  <c r="Q179" i="93" s="1"/>
  <c r="D176" i="97" l="1"/>
  <c r="F176" i="97"/>
  <c r="K176" i="97"/>
  <c r="D179" i="93"/>
  <c r="G176" i="97" l="1"/>
  <c r="J176" i="97"/>
  <c r="B178" i="97"/>
  <c r="R176" i="97"/>
  <c r="G179" i="93"/>
  <c r="J179" i="93"/>
  <c r="B180" i="93"/>
  <c r="E180" i="93" s="1"/>
  <c r="R179" i="93"/>
  <c r="E178" i="97" l="1"/>
  <c r="C178" i="97"/>
  <c r="P178" i="97" s="1"/>
  <c r="Q178" i="97" s="1"/>
  <c r="K180" i="93"/>
  <c r="F180" i="93"/>
  <c r="C180" i="93"/>
  <c r="P180" i="93" s="1"/>
  <c r="Q180" i="93" s="1"/>
  <c r="D178" i="97" l="1"/>
  <c r="K178" i="97"/>
  <c r="F178" i="97"/>
  <c r="D180" i="93"/>
  <c r="B179" i="97" l="1"/>
  <c r="R178" i="97"/>
  <c r="J178" i="97"/>
  <c r="G178" i="97"/>
  <c r="J180" i="93"/>
  <c r="G180" i="93"/>
  <c r="R180" i="93"/>
  <c r="B181" i="93"/>
  <c r="E181" i="93" s="1"/>
  <c r="E179" i="97" l="1"/>
  <c r="C179" i="97"/>
  <c r="P179" i="97" s="1"/>
  <c r="Q179" i="97" s="1"/>
  <c r="K181" i="93"/>
  <c r="F181" i="93"/>
  <c r="C181" i="93"/>
  <c r="P181" i="93" s="1"/>
  <c r="D179" i="97" l="1"/>
  <c r="K179" i="97"/>
  <c r="F179" i="97"/>
  <c r="D181" i="93"/>
  <c r="Q181" i="93"/>
  <c r="G179" i="97" l="1"/>
  <c r="B180" i="97"/>
  <c r="J179" i="97"/>
  <c r="R179" i="97"/>
  <c r="J181" i="93"/>
  <c r="G181" i="93"/>
  <c r="R181" i="93"/>
  <c r="E180" i="97" l="1"/>
  <c r="C180" i="97"/>
  <c r="P180" i="97" s="1"/>
  <c r="Q180" i="97" s="1"/>
  <c r="B183" i="93"/>
  <c r="E183" i="93" s="1"/>
  <c r="D180" i="97" l="1"/>
  <c r="R180" i="97" s="1"/>
  <c r="F180" i="97"/>
  <c r="K180" i="97"/>
  <c r="F183" i="93"/>
  <c r="K183" i="93"/>
  <c r="C183" i="93"/>
  <c r="D183" i="93" s="1"/>
  <c r="G180" i="97" l="1"/>
  <c r="B181" i="97"/>
  <c r="C181" i="97" s="1"/>
  <c r="P181" i="97" s="1"/>
  <c r="Q181" i="97" s="1"/>
  <c r="J180" i="97"/>
  <c r="J183" i="93"/>
  <c r="G183" i="93"/>
  <c r="P183" i="93"/>
  <c r="Q183" i="93" s="1"/>
  <c r="E181" i="97" l="1"/>
  <c r="F181" i="97" s="1"/>
  <c r="D181" i="97"/>
  <c r="B184" i="93"/>
  <c r="E184" i="93" s="1"/>
  <c r="R183" i="93"/>
  <c r="K181" i="97" l="1"/>
  <c r="J181" i="97"/>
  <c r="G181" i="97"/>
  <c r="B183" i="97"/>
  <c r="R181" i="97"/>
  <c r="K184" i="93"/>
  <c r="F184" i="93"/>
  <c r="C184" i="93"/>
  <c r="P184" i="93" s="1"/>
  <c r="Q184" i="93" s="1"/>
  <c r="E183" i="97" l="1"/>
  <c r="C183" i="97"/>
  <c r="P183" i="97" s="1"/>
  <c r="Q183" i="97" s="1"/>
  <c r="D184" i="93"/>
  <c r="D183" i="97" l="1"/>
  <c r="F183" i="97"/>
  <c r="K183" i="97"/>
  <c r="J184" i="93"/>
  <c r="G184" i="93"/>
  <c r="R184" i="93"/>
  <c r="B185" i="93"/>
  <c r="E185" i="93" s="1"/>
  <c r="B184" i="97" l="1"/>
  <c r="R183" i="97"/>
  <c r="J183" i="97"/>
  <c r="G183" i="97"/>
  <c r="C185" i="93"/>
  <c r="P185" i="93" s="1"/>
  <c r="Q185" i="93" s="1"/>
  <c r="F185" i="93"/>
  <c r="K185" i="93"/>
  <c r="E184" i="97" l="1"/>
  <c r="C184" i="97"/>
  <c r="P184" i="97" s="1"/>
  <c r="Q184" i="97" s="1"/>
  <c r="D185" i="93"/>
  <c r="J185" i="93"/>
  <c r="G185" i="93"/>
  <c r="R185" i="93"/>
  <c r="B186" i="93"/>
  <c r="E186" i="93" s="1"/>
  <c r="D184" i="97" l="1"/>
  <c r="K184" i="97"/>
  <c r="F184" i="97"/>
  <c r="K186" i="93"/>
  <c r="F186" i="93"/>
  <c r="C186" i="93"/>
  <c r="P186" i="93" s="1"/>
  <c r="Q186" i="93" s="1"/>
  <c r="G184" i="97" l="1"/>
  <c r="B185" i="97"/>
  <c r="R184" i="97"/>
  <c r="J184" i="97"/>
  <c r="D186" i="93"/>
  <c r="R186" i="93" s="1"/>
  <c r="E185" i="97" l="1"/>
  <c r="C185" i="97"/>
  <c r="P185" i="97" s="1"/>
  <c r="Q185" i="97" s="1"/>
  <c r="J186" i="93"/>
  <c r="G186" i="93"/>
  <c r="B188" i="93"/>
  <c r="E188" i="93" s="1"/>
  <c r="D185" i="97" l="1"/>
  <c r="F185" i="97"/>
  <c r="K185" i="97"/>
  <c r="C188" i="93"/>
  <c r="R185" i="97" l="1"/>
  <c r="B186" i="97"/>
  <c r="J185" i="97"/>
  <c r="G185" i="97"/>
  <c r="P188" i="93"/>
  <c r="Q188" i="93" s="1"/>
  <c r="D188" i="93"/>
  <c r="K188" i="93"/>
  <c r="F188" i="93"/>
  <c r="E186" i="97" l="1"/>
  <c r="C186" i="97"/>
  <c r="P186" i="97" s="1"/>
  <c r="Q186" i="97" s="1"/>
  <c r="G188" i="93"/>
  <c r="J188" i="93"/>
  <c r="B189" i="93"/>
  <c r="E189" i="93" s="1"/>
  <c r="R188" i="93"/>
  <c r="D186" i="97" l="1"/>
  <c r="K186" i="97"/>
  <c r="F186" i="97"/>
  <c r="C189" i="93"/>
  <c r="P189" i="93" s="1"/>
  <c r="Q189" i="93" s="1"/>
  <c r="R186" i="97" l="1"/>
  <c r="J186" i="97"/>
  <c r="G186" i="97"/>
  <c r="B188" i="97"/>
  <c r="D189" i="93"/>
  <c r="J189" i="93"/>
  <c r="B190" i="93"/>
  <c r="E190" i="93" s="1"/>
  <c r="R189" i="93"/>
  <c r="F189" i="93"/>
  <c r="K189" i="93"/>
  <c r="G189" i="93" l="1"/>
  <c r="E188" i="97"/>
  <c r="C188" i="97"/>
  <c r="P188" i="97" s="1"/>
  <c r="Q188" i="97" s="1"/>
  <c r="C190" i="93"/>
  <c r="P190" i="93" s="1"/>
  <c r="Q190" i="93" s="1"/>
  <c r="D188" i="97" l="1"/>
  <c r="K188" i="97"/>
  <c r="F188" i="97"/>
  <c r="D190" i="93"/>
  <c r="K190" i="93"/>
  <c r="F190" i="93"/>
  <c r="G188" i="97" l="1"/>
  <c r="R188" i="97"/>
  <c r="J188" i="97"/>
  <c r="B189" i="97"/>
  <c r="J190" i="93"/>
  <c r="G190" i="93"/>
  <c r="R190" i="93"/>
  <c r="B191" i="93"/>
  <c r="E191" i="93" s="1"/>
  <c r="E189" i="97" l="1"/>
  <c r="C189" i="97"/>
  <c r="P189" i="97" s="1"/>
  <c r="Q189" i="97" s="1"/>
  <c r="C191" i="93"/>
  <c r="P191" i="93" s="1"/>
  <c r="Q191" i="93" s="1"/>
  <c r="D189" i="97" l="1"/>
  <c r="R189" i="97" s="1"/>
  <c r="K189" i="97"/>
  <c r="F189" i="97"/>
  <c r="D191" i="93"/>
  <c r="J191" i="93" s="1"/>
  <c r="F191" i="93"/>
  <c r="K191" i="93"/>
  <c r="G189" i="97" l="1"/>
  <c r="B190" i="97"/>
  <c r="E190" i="97" s="1"/>
  <c r="J189" i="97"/>
  <c r="B193" i="93"/>
  <c r="E193" i="93" s="1"/>
  <c r="G191" i="93"/>
  <c r="R191" i="93"/>
  <c r="C190" i="97"/>
  <c r="C193" i="93"/>
  <c r="P193" i="93" s="1"/>
  <c r="Q193" i="93" s="1"/>
  <c r="P190" i="97" l="1"/>
  <c r="Q190" i="97" s="1"/>
  <c r="D190" i="97"/>
  <c r="K190" i="97"/>
  <c r="F190" i="97"/>
  <c r="D193" i="93"/>
  <c r="F193" i="93"/>
  <c r="K193" i="93"/>
  <c r="G190" i="97" l="1"/>
  <c r="R190" i="97"/>
  <c r="J190" i="97"/>
  <c r="B191" i="97"/>
  <c r="J193" i="93"/>
  <c r="G193" i="93"/>
  <c r="R193" i="93"/>
  <c r="N193" i="93"/>
  <c r="B194" i="93" s="1"/>
  <c r="E194" i="93" s="1"/>
  <c r="E191" i="97" l="1"/>
  <c r="C191" i="97"/>
  <c r="P191" i="97" s="1"/>
  <c r="Q191" i="97" s="1"/>
  <c r="C194" i="93"/>
  <c r="P194" i="93" s="1"/>
  <c r="Q194" i="93" s="1"/>
  <c r="D191" i="97" l="1"/>
  <c r="F191" i="97"/>
  <c r="K191" i="97"/>
  <c r="D194" i="93"/>
  <c r="J194" i="93" s="1"/>
  <c r="N194" i="93"/>
  <c r="B195" i="93" s="1"/>
  <c r="E195" i="93" s="1"/>
  <c r="R194" i="93"/>
  <c r="K194" i="93"/>
  <c r="F194" i="93"/>
  <c r="G194" i="93" l="1"/>
  <c r="R191" i="97"/>
  <c r="J191" i="97"/>
  <c r="G191" i="97"/>
  <c r="B193" i="97"/>
  <c r="C195" i="93"/>
  <c r="P195" i="93" s="1"/>
  <c r="Q195" i="93" s="1"/>
  <c r="E193" i="97" l="1"/>
  <c r="C193" i="97"/>
  <c r="P193" i="97" s="1"/>
  <c r="Q193" i="97" s="1"/>
  <c r="D195" i="93"/>
  <c r="N195" i="93" s="1"/>
  <c r="B196" i="93" s="1"/>
  <c r="E196" i="93" s="1"/>
  <c r="F195" i="93"/>
  <c r="G195" i="93" s="1"/>
  <c r="K195" i="93"/>
  <c r="R195" i="93" l="1"/>
  <c r="J195" i="93"/>
  <c r="D193" i="97"/>
  <c r="J193" i="97" s="1"/>
  <c r="F193" i="97"/>
  <c r="K193" i="97"/>
  <c r="C196" i="93"/>
  <c r="P196" i="93" s="1"/>
  <c r="Q196" i="93" s="1"/>
  <c r="G193" i="97" l="1"/>
  <c r="R193" i="97"/>
  <c r="N193" i="97"/>
  <c r="B194" i="97" s="1"/>
  <c r="E194" i="97" s="1"/>
  <c r="D196" i="93"/>
  <c r="K196" i="93"/>
  <c r="F196" i="93"/>
  <c r="C194" i="97" l="1"/>
  <c r="P194" i="97" s="1"/>
  <c r="Q194" i="97" s="1"/>
  <c r="F194" i="97"/>
  <c r="K194" i="97"/>
  <c r="J196" i="93"/>
  <c r="G196" i="93"/>
  <c r="R196" i="93"/>
  <c r="N196" i="93"/>
  <c r="O196" i="93" s="1"/>
  <c r="D194" i="97" l="1"/>
  <c r="R194" i="97" s="1"/>
  <c r="B198" i="93"/>
  <c r="E198" i="93" s="1"/>
  <c r="J194" i="97" l="1"/>
  <c r="N194" i="97"/>
  <c r="B195" i="97" s="1"/>
  <c r="E195" i="97" s="1"/>
  <c r="G194" i="97"/>
  <c r="C195" i="97"/>
  <c r="P195" i="97" s="1"/>
  <c r="Q195" i="97" s="1"/>
  <c r="C198" i="93"/>
  <c r="P198" i="93" s="1"/>
  <c r="Q198" i="93" s="1"/>
  <c r="K198" i="93"/>
  <c r="F198" i="93"/>
  <c r="D198" i="93" l="1"/>
  <c r="N198" i="93" s="1"/>
  <c r="B199" i="93" s="1"/>
  <c r="E199" i="93" s="1"/>
  <c r="K195" i="97"/>
  <c r="F195" i="97"/>
  <c r="D195" i="97"/>
  <c r="G198" i="93"/>
  <c r="J198" i="93" l="1"/>
  <c r="R198" i="93"/>
  <c r="R195" i="97"/>
  <c r="N195" i="97"/>
  <c r="B196" i="97" s="1"/>
  <c r="J195" i="97"/>
  <c r="G195" i="97"/>
  <c r="C199" i="93"/>
  <c r="D199" i="93" s="1"/>
  <c r="F199" i="93"/>
  <c r="K199" i="93"/>
  <c r="P199" i="93" l="1"/>
  <c r="Q199" i="93" s="1"/>
  <c r="C196" i="97"/>
  <c r="E196" i="97"/>
  <c r="G199" i="93"/>
  <c r="J199" i="93"/>
  <c r="N199" i="93"/>
  <c r="B200" i="93" s="1"/>
  <c r="E200" i="93" s="1"/>
  <c r="R199" i="93"/>
  <c r="K196" i="97" l="1"/>
  <c r="F196" i="97"/>
  <c r="P196" i="97"/>
  <c r="Q196" i="97" s="1"/>
  <c r="D196" i="97"/>
  <c r="C200" i="93"/>
  <c r="N196" i="97" l="1"/>
  <c r="O196" i="97" s="1"/>
  <c r="R196" i="97"/>
  <c r="J196" i="97"/>
  <c r="G196" i="97"/>
  <c r="P200" i="93"/>
  <c r="Q200" i="93" s="1"/>
  <c r="D200" i="93"/>
  <c r="K200" i="93"/>
  <c r="F200" i="93"/>
  <c r="B198" i="97" l="1"/>
  <c r="J200" i="93"/>
  <c r="G200" i="93"/>
  <c r="N200" i="93"/>
  <c r="B201" i="93" s="1"/>
  <c r="E201" i="93" s="1"/>
  <c r="R200" i="93"/>
  <c r="E198" i="97" l="1"/>
  <c r="C198" i="97"/>
  <c r="C201" i="93"/>
  <c r="P198" i="97" l="1"/>
  <c r="Q198" i="97" s="1"/>
  <c r="D198" i="97"/>
  <c r="F198" i="97"/>
  <c r="K198" i="97"/>
  <c r="P201" i="93"/>
  <c r="Q201" i="93" s="1"/>
  <c r="D201" i="93"/>
  <c r="K201" i="93"/>
  <c r="F201" i="93"/>
  <c r="N198" i="97" l="1"/>
  <c r="B199" i="97" s="1"/>
  <c r="J198" i="97"/>
  <c r="R198" i="97"/>
  <c r="G198" i="97"/>
  <c r="N201" i="93"/>
  <c r="O201" i="93" s="1"/>
  <c r="J201" i="93"/>
  <c r="G201" i="93"/>
  <c r="R201" i="93"/>
  <c r="B203" i="93" l="1"/>
  <c r="E203" i="93" s="1"/>
  <c r="E199" i="97"/>
  <c r="C199" i="97"/>
  <c r="C203" i="93" l="1"/>
  <c r="P203" i="93" s="1"/>
  <c r="Q203" i="93" s="1"/>
  <c r="P199" i="97"/>
  <c r="Q199" i="97" s="1"/>
  <c r="D199" i="97"/>
  <c r="F199" i="97"/>
  <c r="K199" i="97"/>
  <c r="F203" i="93"/>
  <c r="K203" i="93"/>
  <c r="D203" i="93" l="1"/>
  <c r="J203" i="93" s="1"/>
  <c r="G199" i="97"/>
  <c r="J199" i="97"/>
  <c r="R199" i="97"/>
  <c r="N199" i="97"/>
  <c r="B200" i="97" s="1"/>
  <c r="G203" i="93"/>
  <c r="N203" i="93"/>
  <c r="B204" i="93" s="1"/>
  <c r="E204" i="93" s="1"/>
  <c r="R203" i="93"/>
  <c r="E200" i="97" l="1"/>
  <c r="C200" i="97"/>
  <c r="P200" i="97" s="1"/>
  <c r="Q200" i="97" s="1"/>
  <c r="C204" i="93"/>
  <c r="D200" i="97" l="1"/>
  <c r="R200" i="97" s="1"/>
  <c r="F200" i="97"/>
  <c r="G200" i="97" s="1"/>
  <c r="K200" i="97"/>
  <c r="D204" i="93"/>
  <c r="P204" i="93"/>
  <c r="Q204" i="93" s="1"/>
  <c r="K204" i="93"/>
  <c r="F204" i="93"/>
  <c r="J200" i="97" l="1"/>
  <c r="N200" i="97"/>
  <c r="B201" i="97" s="1"/>
  <c r="E201" i="97" s="1"/>
  <c r="J204" i="93"/>
  <c r="G204" i="93"/>
  <c r="R204" i="93"/>
  <c r="N204" i="93"/>
  <c r="B205" i="93" s="1"/>
  <c r="E205" i="93" s="1"/>
  <c r="C201" i="97" l="1"/>
  <c r="P201" i="97" s="1"/>
  <c r="Q201" i="97" s="1"/>
  <c r="K201" i="97"/>
  <c r="F201" i="97"/>
  <c r="C205" i="93"/>
  <c r="P205" i="93" s="1"/>
  <c r="Q205" i="93" s="1"/>
  <c r="D201" i="97" l="1"/>
  <c r="G201" i="97"/>
  <c r="J201" i="97"/>
  <c r="R201" i="97"/>
  <c r="N201" i="97"/>
  <c r="O201" i="97" s="1"/>
  <c r="D205" i="93"/>
  <c r="F205" i="93"/>
  <c r="K205" i="93"/>
  <c r="B203" i="97" l="1"/>
  <c r="J205" i="93"/>
  <c r="G205" i="93"/>
  <c r="N205" i="93"/>
  <c r="R205" i="93"/>
  <c r="E203" i="97" l="1"/>
  <c r="C203" i="97"/>
  <c r="P203" i="97" s="1"/>
  <c r="Q203" i="97" s="1"/>
  <c r="B206" i="93"/>
  <c r="E206" i="93" s="1"/>
  <c r="D203" i="97" l="1"/>
  <c r="K203" i="97"/>
  <c r="F203" i="97"/>
  <c r="C206" i="93"/>
  <c r="P206" i="93" s="1"/>
  <c r="R203" i="97" l="1"/>
  <c r="N203" i="97"/>
  <c r="B204" i="97" s="1"/>
  <c r="G203" i="97"/>
  <c r="J203" i="97"/>
  <c r="D206" i="93"/>
  <c r="Q206" i="93"/>
  <c r="K206" i="93"/>
  <c r="F206" i="93"/>
  <c r="E204" i="97" l="1"/>
  <c r="C204" i="97"/>
  <c r="P204" i="97" s="1"/>
  <c r="Q204" i="97" s="1"/>
  <c r="J206" i="93"/>
  <c r="G206" i="93"/>
  <c r="N206" i="93"/>
  <c r="O206" i="93" s="1"/>
  <c r="R206" i="93"/>
  <c r="D204" i="97" l="1"/>
  <c r="J204" i="97" s="1"/>
  <c r="F204" i="97"/>
  <c r="K204" i="97"/>
  <c r="B208" i="93"/>
  <c r="E208" i="93" s="1"/>
  <c r="G204" i="97" l="1"/>
  <c r="N204" i="97"/>
  <c r="B205" i="97" s="1"/>
  <c r="E205" i="97" s="1"/>
  <c r="K205" i="97" s="1"/>
  <c r="R204" i="97"/>
  <c r="C208" i="93"/>
  <c r="D208" i="93" s="1"/>
  <c r="K208" i="93"/>
  <c r="F208" i="93"/>
  <c r="F205" i="97" l="1"/>
  <c r="C205" i="97"/>
  <c r="P208" i="93"/>
  <c r="Q208" i="93" s="1"/>
  <c r="G208" i="93"/>
  <c r="J208" i="93"/>
  <c r="R208" i="93"/>
  <c r="N208" i="93"/>
  <c r="B209" i="93" s="1"/>
  <c r="E209" i="93" s="1"/>
  <c r="P205" i="97" l="1"/>
  <c r="Q205" i="97" s="1"/>
  <c r="D205" i="97"/>
  <c r="C209" i="93"/>
  <c r="P209" i="93" s="1"/>
  <c r="N205" i="97" l="1"/>
  <c r="B206" i="97" s="1"/>
  <c r="R205" i="97"/>
  <c r="J205" i="97"/>
  <c r="G205" i="97"/>
  <c r="D209" i="93"/>
  <c r="Q209" i="93"/>
  <c r="F209" i="93"/>
  <c r="K209" i="93"/>
  <c r="E206" i="97" l="1"/>
  <c r="C206" i="97"/>
  <c r="G209" i="93"/>
  <c r="J209" i="93"/>
  <c r="R209" i="93"/>
  <c r="N209" i="93"/>
  <c r="B210" i="93" s="1"/>
  <c r="E210" i="93" s="1"/>
  <c r="P206" i="97" l="1"/>
  <c r="Q206" i="97" s="1"/>
  <c r="D206" i="97"/>
  <c r="K206" i="97"/>
  <c r="F206" i="97"/>
  <c r="C210" i="93"/>
  <c r="N206" i="97" l="1"/>
  <c r="R206" i="97"/>
  <c r="J206" i="97"/>
  <c r="G206" i="97"/>
  <c r="D210" i="93"/>
  <c r="P210" i="93"/>
  <c r="Q210" i="93" s="1"/>
  <c r="K210" i="93"/>
  <c r="F210" i="93"/>
  <c r="O206" i="97" l="1"/>
  <c r="B208" i="97"/>
  <c r="J210" i="93"/>
  <c r="G210" i="93"/>
  <c r="R210" i="93"/>
  <c r="N210" i="93"/>
  <c r="B211" i="93" s="1"/>
  <c r="E211" i="93" s="1"/>
  <c r="E208" i="97" l="1"/>
  <c r="C208" i="97"/>
  <c r="C211" i="93"/>
  <c r="P211" i="93" s="1"/>
  <c r="Q211" i="93" s="1"/>
  <c r="P208" i="97" l="1"/>
  <c r="Q208" i="97" s="1"/>
  <c r="D208" i="97"/>
  <c r="K208" i="97"/>
  <c r="F208" i="97"/>
  <c r="D211" i="93"/>
  <c r="J211" i="93" s="1"/>
  <c r="K211" i="93"/>
  <c r="F211" i="93"/>
  <c r="N211" i="93" l="1"/>
  <c r="O211" i="93" s="1"/>
  <c r="G211" i="93"/>
  <c r="N208" i="97"/>
  <c r="B209" i="97" s="1"/>
  <c r="J208" i="97"/>
  <c r="R208" i="97"/>
  <c r="G208" i="97"/>
  <c r="R211" i="93"/>
  <c r="B213" i="93"/>
  <c r="E213" i="93" s="1"/>
  <c r="C209" i="97" l="1"/>
  <c r="E209" i="97"/>
  <c r="C213" i="93"/>
  <c r="P213" i="93" s="1"/>
  <c r="Q213" i="93" s="1"/>
  <c r="P209" i="97" l="1"/>
  <c r="Q209" i="97" s="1"/>
  <c r="D209" i="97"/>
  <c r="F209" i="97"/>
  <c r="G209" i="97" s="1"/>
  <c r="K209" i="97"/>
  <c r="D213" i="93"/>
  <c r="J213" i="93" s="1"/>
  <c r="F213" i="93"/>
  <c r="G213" i="93" s="1"/>
  <c r="K213" i="93"/>
  <c r="N213" i="93" l="1"/>
  <c r="B214" i="93" s="1"/>
  <c r="E214" i="93" s="1"/>
  <c r="R213" i="93"/>
  <c r="J209" i="97"/>
  <c r="R209" i="97"/>
  <c r="N209" i="97"/>
  <c r="B210" i="97" s="1"/>
  <c r="C214" i="93" l="1"/>
  <c r="P214" i="93" s="1"/>
  <c r="Q214" i="93" s="1"/>
  <c r="E210" i="97"/>
  <c r="C210" i="97"/>
  <c r="P210" i="97" s="1"/>
  <c r="Q210" i="97" s="1"/>
  <c r="K214" i="93"/>
  <c r="F214" i="93"/>
  <c r="D214" i="93" l="1"/>
  <c r="G214" i="93" s="1"/>
  <c r="D210" i="97"/>
  <c r="F210" i="97"/>
  <c r="K210" i="97"/>
  <c r="J214" i="93" l="1"/>
  <c r="N214" i="93"/>
  <c r="B215" i="93" s="1"/>
  <c r="R214" i="93"/>
  <c r="J210" i="97"/>
  <c r="R210" i="97"/>
  <c r="N210" i="97"/>
  <c r="B211" i="97" s="1"/>
  <c r="G210" i="97"/>
  <c r="E215" i="93" l="1"/>
  <c r="C215" i="93"/>
  <c r="P215" i="93" s="1"/>
  <c r="Q215" i="93" s="1"/>
  <c r="E211" i="97"/>
  <c r="C211" i="97"/>
  <c r="P211" i="97" s="1"/>
  <c r="Q211" i="97" s="1"/>
  <c r="F215" i="93" l="1"/>
  <c r="K215" i="93"/>
  <c r="D215" i="93"/>
  <c r="D211" i="97"/>
  <c r="R211" i="97" s="1"/>
  <c r="F211" i="97"/>
  <c r="K211" i="97"/>
  <c r="N215" i="93" l="1"/>
  <c r="B216" i="93" s="1"/>
  <c r="G215" i="93"/>
  <c r="J215" i="93"/>
  <c r="R215" i="93"/>
  <c r="G211" i="97"/>
  <c r="J211" i="97"/>
  <c r="N211" i="97"/>
  <c r="O211" i="97" s="1"/>
  <c r="E216" i="93" l="1"/>
  <c r="C216" i="93"/>
  <c r="B213" i="97"/>
  <c r="E213" i="97" s="1"/>
  <c r="C213" i="97"/>
  <c r="P216" i="93" l="1"/>
  <c r="Q216" i="93" s="1"/>
  <c r="D216" i="93"/>
  <c r="K216" i="93"/>
  <c r="F216" i="93"/>
  <c r="P213" i="97"/>
  <c r="Q213" i="97" s="1"/>
  <c r="D213" i="97"/>
  <c r="K213" i="97"/>
  <c r="F213" i="97"/>
  <c r="J216" i="93" l="1"/>
  <c r="G216" i="93"/>
  <c r="R216" i="93"/>
  <c r="N216" i="93"/>
  <c r="N213" i="97"/>
  <c r="B214" i="97" s="1"/>
  <c r="E214" i="97" s="1"/>
  <c r="J213" i="97"/>
  <c r="R213" i="97"/>
  <c r="G213" i="97"/>
  <c r="C214" i="97" l="1"/>
  <c r="P214" i="97" s="1"/>
  <c r="O216" i="93"/>
  <c r="B218" i="93"/>
  <c r="F214" i="97"/>
  <c r="K214" i="97"/>
  <c r="Q214" i="97"/>
  <c r="D214" i="97"/>
  <c r="E218" i="93" l="1"/>
  <c r="C218" i="93"/>
  <c r="G214" i="97"/>
  <c r="J214" i="97"/>
  <c r="N214" i="97"/>
  <c r="B215" i="97" s="1"/>
  <c r="E215" i="97" s="1"/>
  <c r="R214" i="97"/>
  <c r="D218" i="93" l="1"/>
  <c r="P218" i="93"/>
  <c r="Q218" i="93" s="1"/>
  <c r="K218" i="93"/>
  <c r="F218" i="93"/>
  <c r="C215" i="97"/>
  <c r="P215" i="97" s="1"/>
  <c r="G218" i="93" l="1"/>
  <c r="J218" i="93"/>
  <c r="R218" i="93"/>
  <c r="N218" i="93"/>
  <c r="B219" i="93" s="1"/>
  <c r="F215" i="97"/>
  <c r="K215" i="97"/>
  <c r="Q215" i="97"/>
  <c r="D215" i="97"/>
  <c r="E219" i="93" l="1"/>
  <c r="C219" i="93"/>
  <c r="P219" i="93" s="1"/>
  <c r="Q219" i="93" s="1"/>
  <c r="J215" i="97"/>
  <c r="G215" i="97"/>
  <c r="R215" i="97"/>
  <c r="N215" i="97"/>
  <c r="B216" i="97" s="1"/>
  <c r="E216" i="97" s="1"/>
  <c r="D219" i="93" l="1"/>
  <c r="F219" i="93"/>
  <c r="K219" i="93"/>
  <c r="C216" i="97"/>
  <c r="P216" i="97" s="1"/>
  <c r="G219" i="93" l="1"/>
  <c r="R219" i="93"/>
  <c r="J219" i="93"/>
  <c r="N219" i="93"/>
  <c r="B220" i="93" s="1"/>
  <c r="K216" i="97"/>
  <c r="F216" i="97"/>
  <c r="Q216" i="97"/>
  <c r="D216" i="97"/>
  <c r="E220" i="93" l="1"/>
  <c r="C220" i="93"/>
  <c r="P220" i="93" s="1"/>
  <c r="Q220" i="93" s="1"/>
  <c r="J216" i="97"/>
  <c r="G216" i="97"/>
  <c r="R216" i="97"/>
  <c r="N216" i="97"/>
  <c r="O216" i="97" s="1"/>
  <c r="D220" i="93" l="1"/>
  <c r="K220" i="93"/>
  <c r="F220" i="93"/>
  <c r="B218" i="97"/>
  <c r="E218" i="97" s="1"/>
  <c r="G220" i="93" l="1"/>
  <c r="R220" i="93"/>
  <c r="J220" i="93"/>
  <c r="N220" i="93"/>
  <c r="B221" i="93" s="1"/>
  <c r="C218" i="97"/>
  <c r="P218" i="97" s="1"/>
  <c r="E221" i="93" l="1"/>
  <c r="C221" i="93"/>
  <c r="P221" i="93" s="1"/>
  <c r="Q221" i="93" s="1"/>
  <c r="K218" i="97"/>
  <c r="F218" i="97"/>
  <c r="Q218" i="97"/>
  <c r="D218" i="97"/>
  <c r="D221" i="93" l="1"/>
  <c r="K221" i="93"/>
  <c r="F221" i="93"/>
  <c r="J218" i="97"/>
  <c r="G218" i="97"/>
  <c r="R218" i="97"/>
  <c r="N218" i="97"/>
  <c r="G221" i="93" l="1"/>
  <c r="J221" i="93"/>
  <c r="N221" i="93"/>
  <c r="O221" i="93" s="1"/>
  <c r="R221" i="93"/>
  <c r="B223" i="93"/>
  <c r="B219" i="97"/>
  <c r="E219" i="97" s="1"/>
  <c r="E223" i="93" l="1"/>
  <c r="C223" i="93"/>
  <c r="P223" i="93" s="1"/>
  <c r="Q223" i="93" s="1"/>
  <c r="C219" i="97"/>
  <c r="P219" i="97" s="1"/>
  <c r="D223" i="93" l="1"/>
  <c r="K223" i="93"/>
  <c r="F223" i="93"/>
  <c r="F219" i="97"/>
  <c r="K219" i="97"/>
  <c r="D219" i="97"/>
  <c r="R219" i="97" s="1"/>
  <c r="Q219" i="97"/>
  <c r="N223" i="93" l="1"/>
  <c r="B224" i="93" s="1"/>
  <c r="J223" i="93"/>
  <c r="R223" i="93"/>
  <c r="G223" i="93"/>
  <c r="N219" i="97"/>
  <c r="B220" i="97" s="1"/>
  <c r="E220" i="97" s="1"/>
  <c r="G219" i="97"/>
  <c r="J219" i="97"/>
  <c r="E224" i="93" l="1"/>
  <c r="C224" i="93"/>
  <c r="P224" i="93" s="1"/>
  <c r="Q224" i="93" s="1"/>
  <c r="C220" i="97"/>
  <c r="P220" i="97" s="1"/>
  <c r="Q220" i="97" s="1"/>
  <c r="D224" i="93" l="1"/>
  <c r="F224" i="93"/>
  <c r="K224" i="93"/>
  <c r="D220" i="97"/>
  <c r="N220" i="97" s="1"/>
  <c r="B221" i="97" s="1"/>
  <c r="E221" i="97" s="1"/>
  <c r="F220" i="97"/>
  <c r="K220" i="97"/>
  <c r="R220" i="97"/>
  <c r="G224" i="93" l="1"/>
  <c r="J224" i="93"/>
  <c r="N224" i="93"/>
  <c r="B225" i="93" s="1"/>
  <c r="R224" i="93"/>
  <c r="J220" i="97"/>
  <c r="G220" i="97"/>
  <c r="C221" i="97"/>
  <c r="P221" i="97" s="1"/>
  <c r="E225" i="93" l="1"/>
  <c r="C225" i="93"/>
  <c r="P225" i="93" s="1"/>
  <c r="Q225" i="93" s="1"/>
  <c r="K221" i="97"/>
  <c r="F221" i="97"/>
  <c r="D221" i="97"/>
  <c r="Q221" i="97"/>
  <c r="D225" i="93" l="1"/>
  <c r="F225" i="93"/>
  <c r="K225" i="93"/>
  <c r="J221" i="97"/>
  <c r="G221" i="97"/>
  <c r="R221" i="97"/>
  <c r="N221" i="97"/>
  <c r="O221" i="97" s="1"/>
  <c r="N225" i="93" l="1"/>
  <c r="B226" i="93" s="1"/>
  <c r="J225" i="93"/>
  <c r="R225" i="93"/>
  <c r="G225" i="93"/>
  <c r="B223" i="97"/>
  <c r="E223" i="97" s="1"/>
  <c r="E226" i="93" l="1"/>
  <c r="C226" i="93"/>
  <c r="P226" i="93" s="1"/>
  <c r="Q226" i="93" s="1"/>
  <c r="C223" i="97"/>
  <c r="P223" i="97" s="1"/>
  <c r="Q223" i="97" s="1"/>
  <c r="D226" i="93" l="1"/>
  <c r="F226" i="93"/>
  <c r="K226" i="93"/>
  <c r="K223" i="97"/>
  <c r="F223" i="97"/>
  <c r="D223" i="97"/>
  <c r="R223" i="97" s="1"/>
  <c r="J226" i="93" l="1"/>
  <c r="R226" i="93"/>
  <c r="N226" i="93"/>
  <c r="O226" i="93" s="1"/>
  <c r="G226" i="93"/>
  <c r="N223" i="97"/>
  <c r="B224" i="97" s="1"/>
  <c r="E224" i="97" s="1"/>
  <c r="J223" i="97"/>
  <c r="G223" i="97"/>
  <c r="B228" i="93" l="1"/>
  <c r="C224" i="97"/>
  <c r="P224" i="97" s="1"/>
  <c r="E228" i="93" l="1"/>
  <c r="C228" i="93"/>
  <c r="P228" i="93" s="1"/>
  <c r="Q228" i="93" s="1"/>
  <c r="F224" i="97"/>
  <c r="K224" i="97"/>
  <c r="Q224" i="97"/>
  <c r="D224" i="97"/>
  <c r="D228" i="93" l="1"/>
  <c r="K228" i="93"/>
  <c r="F228" i="93"/>
  <c r="G228" i="93" s="1"/>
  <c r="J224" i="97"/>
  <c r="G224" i="97"/>
  <c r="R224" i="97"/>
  <c r="N224" i="97"/>
  <c r="J228" i="93" l="1"/>
  <c r="R228" i="93"/>
  <c r="N228" i="93"/>
  <c r="B229" i="93" s="1"/>
  <c r="B225" i="97"/>
  <c r="E225" i="97" s="1"/>
  <c r="E229" i="93" l="1"/>
  <c r="C229" i="93"/>
  <c r="P229" i="93" s="1"/>
  <c r="Q229" i="93" s="1"/>
  <c r="C225" i="97"/>
  <c r="P225" i="97" s="1"/>
  <c r="D229" i="93" l="1"/>
  <c r="F229" i="93"/>
  <c r="G229" i="93" s="1"/>
  <c r="K229" i="93"/>
  <c r="F225" i="97"/>
  <c r="K225" i="97"/>
  <c r="Q225" i="97"/>
  <c r="D225" i="97"/>
  <c r="J229" i="93" l="1"/>
  <c r="N229" i="93"/>
  <c r="B230" i="93" s="1"/>
  <c r="R229" i="93"/>
  <c r="J225" i="97"/>
  <c r="G225" i="97"/>
  <c r="N225" i="97"/>
  <c r="B226" i="97" s="1"/>
  <c r="E226" i="97" s="1"/>
  <c r="R225" i="97"/>
  <c r="E230" i="93" l="1"/>
  <c r="C230" i="93"/>
  <c r="P230" i="93" s="1"/>
  <c r="Q230" i="93" s="1"/>
  <c r="C226" i="97"/>
  <c r="P226" i="97" s="1"/>
  <c r="D230" i="93" l="1"/>
  <c r="F230" i="93"/>
  <c r="K230" i="93"/>
  <c r="K226" i="97"/>
  <c r="F226" i="97"/>
  <c r="Q226" i="97"/>
  <c r="D226" i="97"/>
  <c r="J230" i="93" l="1"/>
  <c r="G230" i="93"/>
  <c r="R230" i="93"/>
  <c r="N230" i="93"/>
  <c r="J226" i="97"/>
  <c r="G226" i="97"/>
  <c r="N226" i="97"/>
  <c r="O226" i="97" s="1"/>
  <c r="R226" i="97"/>
  <c r="B231" i="93" l="1"/>
  <c r="B228" i="97"/>
  <c r="E228" i="97" s="1"/>
  <c r="E231" i="93" l="1"/>
  <c r="C231" i="93"/>
  <c r="P231" i="93" s="1"/>
  <c r="C228" i="97"/>
  <c r="P228" i="97" s="1"/>
  <c r="Q228" i="97" s="1"/>
  <c r="D231" i="93" l="1"/>
  <c r="Q231" i="93"/>
  <c r="K231" i="93"/>
  <c r="F231" i="93"/>
  <c r="K228" i="97"/>
  <c r="F228" i="97"/>
  <c r="D228" i="97"/>
  <c r="R231" i="93" l="1"/>
  <c r="J231" i="93"/>
  <c r="G231" i="93"/>
  <c r="N231" i="93"/>
  <c r="O231" i="93" s="1"/>
  <c r="B233" i="93"/>
  <c r="J228" i="97"/>
  <c r="G228" i="97"/>
  <c r="N228" i="97"/>
  <c r="B229" i="97" s="1"/>
  <c r="E229" i="97" s="1"/>
  <c r="R228" i="97"/>
  <c r="C233" i="93" l="1"/>
  <c r="P233" i="93" s="1"/>
  <c r="E233" i="93"/>
  <c r="D233" i="93"/>
  <c r="C229" i="97"/>
  <c r="P229" i="97" s="1"/>
  <c r="Q229" i="97" s="1"/>
  <c r="J233" i="93" l="1"/>
  <c r="N233" i="93"/>
  <c r="B234" i="93" s="1"/>
  <c r="R233" i="93"/>
  <c r="F233" i="93"/>
  <c r="G233" i="93" s="1"/>
  <c r="K233" i="93"/>
  <c r="Q233" i="93"/>
  <c r="F229" i="97"/>
  <c r="K229" i="97"/>
  <c r="D229" i="97"/>
  <c r="C234" i="93" l="1"/>
  <c r="P234" i="93" s="1"/>
  <c r="Q234" i="93" s="1"/>
  <c r="E234" i="93"/>
  <c r="D234" i="93"/>
  <c r="J229" i="97"/>
  <c r="G229" i="97"/>
  <c r="N229" i="97"/>
  <c r="B230" i="97" s="1"/>
  <c r="E230" i="97" s="1"/>
  <c r="R229" i="97"/>
  <c r="J234" i="93" l="1"/>
  <c r="R234" i="93"/>
  <c r="N234" i="93"/>
  <c r="B235" i="93" s="1"/>
  <c r="F234" i="93"/>
  <c r="G234" i="93" s="1"/>
  <c r="K234" i="93"/>
  <c r="C230" i="97"/>
  <c r="P230" i="97" s="1"/>
  <c r="E235" i="93" l="1"/>
  <c r="C235" i="93"/>
  <c r="P235" i="93" s="1"/>
  <c r="Q235" i="93" s="1"/>
  <c r="F230" i="97"/>
  <c r="K230" i="97"/>
  <c r="D230" i="97"/>
  <c r="Q230" i="97"/>
  <c r="D235" i="93" l="1"/>
  <c r="K235" i="93"/>
  <c r="F235" i="93"/>
  <c r="J230" i="97"/>
  <c r="G230" i="97"/>
  <c r="N230" i="97"/>
  <c r="B231" i="97" s="1"/>
  <c r="E231" i="97" s="1"/>
  <c r="R230" i="97"/>
  <c r="N235" i="93" l="1"/>
  <c r="B236" i="93" s="1"/>
  <c r="R235" i="93"/>
  <c r="J235" i="93"/>
  <c r="G235" i="93"/>
  <c r="C231" i="97"/>
  <c r="P231" i="97" s="1"/>
  <c r="Q231" i="97" s="1"/>
  <c r="E236" i="93" l="1"/>
  <c r="C236" i="93"/>
  <c r="P236" i="93" s="1"/>
  <c r="Q236" i="93" s="1"/>
  <c r="D236" i="93"/>
  <c r="D231" i="97"/>
  <c r="J231" i="97" s="1"/>
  <c r="K231" i="97"/>
  <c r="F231" i="97"/>
  <c r="G231" i="97" s="1"/>
  <c r="N231" i="97"/>
  <c r="O231" i="97" s="1"/>
  <c r="R231" i="97"/>
  <c r="J236" i="93" l="1"/>
  <c r="N236" i="93"/>
  <c r="R236" i="93"/>
  <c r="K236" i="93"/>
  <c r="F236" i="93"/>
  <c r="G236" i="93" s="1"/>
  <c r="B233" i="97"/>
  <c r="E233" i="97" s="1"/>
  <c r="O236" i="93" l="1"/>
  <c r="B238" i="93"/>
  <c r="C233" i="97"/>
  <c r="P233" i="97" s="1"/>
  <c r="Q233" i="97" s="1"/>
  <c r="E238" i="93" l="1"/>
  <c r="C238" i="93"/>
  <c r="K233" i="97"/>
  <c r="F233" i="97"/>
  <c r="D233" i="97"/>
  <c r="J233" i="97" s="1"/>
  <c r="P238" i="93" l="1"/>
  <c r="Q238" i="93" s="1"/>
  <c r="D238" i="93"/>
  <c r="F238" i="93"/>
  <c r="K238" i="93"/>
  <c r="G233" i="97"/>
  <c r="R233" i="97"/>
  <c r="N233" i="97"/>
  <c r="B234" i="97" s="1"/>
  <c r="E234" i="97" s="1"/>
  <c r="G238" i="93" l="1"/>
  <c r="J238" i="93"/>
  <c r="N238" i="93"/>
  <c r="B239" i="93" s="1"/>
  <c r="R238" i="93"/>
  <c r="C234" i="97"/>
  <c r="P234" i="97" s="1"/>
  <c r="Q234" i="97" s="1"/>
  <c r="E239" i="93" l="1"/>
  <c r="C239" i="93"/>
  <c r="K234" i="97"/>
  <c r="F234" i="97"/>
  <c r="D234" i="97"/>
  <c r="P239" i="93" l="1"/>
  <c r="Q239" i="93" s="1"/>
  <c r="D239" i="93"/>
  <c r="K239" i="93"/>
  <c r="F239" i="93"/>
  <c r="J234" i="97"/>
  <c r="G234" i="97"/>
  <c r="N234" i="97"/>
  <c r="B235" i="97" s="1"/>
  <c r="E235" i="97" s="1"/>
  <c r="R234" i="97"/>
  <c r="N239" i="93" l="1"/>
  <c r="B240" i="93" s="1"/>
  <c r="J239" i="93"/>
  <c r="R239" i="93"/>
  <c r="G239" i="93"/>
  <c r="C235" i="97"/>
  <c r="P235" i="97" s="1"/>
  <c r="E240" i="93" l="1"/>
  <c r="C240" i="93"/>
  <c r="P240" i="93" s="1"/>
  <c r="Q240" i="93" s="1"/>
  <c r="F235" i="97"/>
  <c r="K235" i="97"/>
  <c r="Q235" i="97"/>
  <c r="D235" i="97"/>
  <c r="D240" i="93" l="1"/>
  <c r="K240" i="93"/>
  <c r="F240" i="93"/>
  <c r="J235" i="97"/>
  <c r="G235" i="97"/>
  <c r="R235" i="97"/>
  <c r="N235" i="97"/>
  <c r="B236" i="97" s="1"/>
  <c r="E236" i="97" s="1"/>
  <c r="J240" i="93" l="1"/>
  <c r="N240" i="93"/>
  <c r="B241" i="93" s="1"/>
  <c r="R240" i="93"/>
  <c r="G240" i="93"/>
  <c r="C236" i="97"/>
  <c r="P236" i="97" s="1"/>
  <c r="E241" i="93" l="1"/>
  <c r="C241" i="93"/>
  <c r="F236" i="97"/>
  <c r="K236" i="97"/>
  <c r="Q236" i="97"/>
  <c r="D236" i="97"/>
  <c r="P241" i="93" l="1"/>
  <c r="Q241" i="93" s="1"/>
  <c r="D241" i="93"/>
  <c r="K241" i="93"/>
  <c r="F241" i="93"/>
  <c r="J236" i="97"/>
  <c r="G236" i="97"/>
  <c r="N236" i="97"/>
  <c r="O236" i="97" s="1"/>
  <c r="R236" i="97"/>
  <c r="N241" i="93" l="1"/>
  <c r="O241" i="93" s="1"/>
  <c r="J241" i="93"/>
  <c r="R241" i="93"/>
  <c r="B243" i="93"/>
  <c r="G241" i="93"/>
  <c r="B238" i="97"/>
  <c r="E238" i="97" s="1"/>
  <c r="E243" i="93" l="1"/>
  <c r="C243" i="93"/>
  <c r="P243" i="93" s="1"/>
  <c r="Q243" i="93" s="1"/>
  <c r="C238" i="97"/>
  <c r="P238" i="97" s="1"/>
  <c r="Q238" i="97" s="1"/>
  <c r="F243" i="93" l="1"/>
  <c r="K243" i="93"/>
  <c r="D243" i="93"/>
  <c r="K238" i="97"/>
  <c r="F238" i="97"/>
  <c r="D238" i="97"/>
  <c r="J243" i="93" l="1"/>
  <c r="N243" i="93"/>
  <c r="B244" i="93" s="1"/>
  <c r="G243" i="93"/>
  <c r="R243" i="93"/>
  <c r="J238" i="97"/>
  <c r="G238" i="97"/>
  <c r="R238" i="97"/>
  <c r="N238" i="97"/>
  <c r="B239" i="97" s="1"/>
  <c r="E239" i="97" s="1"/>
  <c r="E244" i="93" l="1"/>
  <c r="C244" i="93"/>
  <c r="C239" i="97"/>
  <c r="P239" i="97" s="1"/>
  <c r="Q239" i="97" s="1"/>
  <c r="P244" i="93" l="1"/>
  <c r="Q244" i="93" s="1"/>
  <c r="D244" i="93"/>
  <c r="K244" i="93"/>
  <c r="F244" i="93"/>
  <c r="K239" i="97"/>
  <c r="F239" i="97"/>
  <c r="D239" i="97"/>
  <c r="J244" i="93" l="1"/>
  <c r="G244" i="93"/>
  <c r="R244" i="93"/>
  <c r="N244" i="93"/>
  <c r="B245" i="93" s="1"/>
  <c r="N239" i="97"/>
  <c r="B240" i="97" s="1"/>
  <c r="E240" i="97" s="1"/>
  <c r="J239" i="97"/>
  <c r="G239" i="97"/>
  <c r="R239" i="97"/>
  <c r="E245" i="93" l="1"/>
  <c r="C245" i="93"/>
  <c r="C240" i="97"/>
  <c r="P240" i="97" s="1"/>
  <c r="Q240" i="97" s="1"/>
  <c r="P245" i="93" l="1"/>
  <c r="Q245" i="93" s="1"/>
  <c r="D245" i="93"/>
  <c r="K245" i="93"/>
  <c r="F245" i="93"/>
  <c r="D240" i="97"/>
  <c r="J240" i="97" s="1"/>
  <c r="F240" i="97"/>
  <c r="G240" i="97" s="1"/>
  <c r="K240" i="97"/>
  <c r="R240" i="97"/>
  <c r="N240" i="97" l="1"/>
  <c r="B241" i="97" s="1"/>
  <c r="E241" i="97" s="1"/>
  <c r="R245" i="93"/>
  <c r="J245" i="93"/>
  <c r="N245" i="93"/>
  <c r="B246" i="93" s="1"/>
  <c r="G245" i="93"/>
  <c r="C241" i="97"/>
  <c r="P241" i="97" s="1"/>
  <c r="D246" i="93" l="1"/>
  <c r="E246" i="93"/>
  <c r="C246" i="93"/>
  <c r="P246" i="93" s="1"/>
  <c r="Q246" i="93" s="1"/>
  <c r="J246" i="93"/>
  <c r="R246" i="93"/>
  <c r="N246" i="93"/>
  <c r="F241" i="97"/>
  <c r="K241" i="97"/>
  <c r="D241" i="97"/>
  <c r="Q241" i="97"/>
  <c r="F246" i="93" l="1"/>
  <c r="G246" i="93" s="1"/>
  <c r="K246" i="93"/>
  <c r="O246" i="93"/>
  <c r="B248" i="93"/>
  <c r="R241" i="97"/>
  <c r="J241" i="97"/>
  <c r="G241" i="97"/>
  <c r="N241" i="97"/>
  <c r="O241" i="97" s="1"/>
  <c r="E248" i="93" l="1"/>
  <c r="C248" i="93"/>
  <c r="B243" i="97"/>
  <c r="E243" i="97" s="1"/>
  <c r="C243" i="97" l="1"/>
  <c r="P243" i="97" s="1"/>
  <c r="Q243" i="97" s="1"/>
  <c r="P248" i="93"/>
  <c r="Q248" i="93" s="1"/>
  <c r="D248" i="93"/>
  <c r="F248" i="93"/>
  <c r="K248" i="93"/>
  <c r="K243" i="97"/>
  <c r="F243" i="97"/>
  <c r="D243" i="97" l="1"/>
  <c r="N243" i="97" s="1"/>
  <c r="B244" i="97" s="1"/>
  <c r="E244" i="97" s="1"/>
  <c r="G248" i="93"/>
  <c r="N248" i="93"/>
  <c r="B249" i="93" s="1"/>
  <c r="J248" i="93"/>
  <c r="R248" i="93"/>
  <c r="G243" i="97"/>
  <c r="J243" i="97" l="1"/>
  <c r="R243" i="97"/>
  <c r="C244" i="97"/>
  <c r="P244" i="97" s="1"/>
  <c r="Q244" i="97" s="1"/>
  <c r="E249" i="93"/>
  <c r="C249" i="93"/>
  <c r="K244" i="97"/>
  <c r="F244" i="97"/>
  <c r="D244" i="97" l="1"/>
  <c r="J244" i="97" s="1"/>
  <c r="P249" i="93"/>
  <c r="Q249" i="93" s="1"/>
  <c r="D249" i="93"/>
  <c r="K249" i="93"/>
  <c r="F249" i="93"/>
  <c r="G244" i="97" l="1"/>
  <c r="N244" i="97"/>
  <c r="B245" i="97" s="1"/>
  <c r="E245" i="97" s="1"/>
  <c r="R244" i="97"/>
  <c r="G249" i="93"/>
  <c r="R249" i="93"/>
  <c r="N249" i="93"/>
  <c r="B250" i="93" s="1"/>
  <c r="J249" i="93"/>
  <c r="C245" i="97"/>
  <c r="P245" i="97" s="1"/>
  <c r="E250" i="93" l="1"/>
  <c r="C250" i="93"/>
  <c r="P250" i="93" s="1"/>
  <c r="Q250" i="93" s="1"/>
  <c r="F245" i="97"/>
  <c r="K245" i="97"/>
  <c r="Q245" i="97"/>
  <c r="D245" i="97"/>
  <c r="D250" i="93" l="1"/>
  <c r="K250" i="93"/>
  <c r="F250" i="93"/>
  <c r="J245" i="97"/>
  <c r="G245" i="97"/>
  <c r="R245" i="97"/>
  <c r="N245" i="97"/>
  <c r="B246" i="97" s="1"/>
  <c r="E246" i="97" s="1"/>
  <c r="N250" i="93" l="1"/>
  <c r="B251" i="93" s="1"/>
  <c r="G250" i="93"/>
  <c r="J250" i="93"/>
  <c r="R250" i="93"/>
  <c r="C246" i="97"/>
  <c r="P246" i="97" s="1"/>
  <c r="E251" i="93" l="1"/>
  <c r="C251" i="93"/>
  <c r="P251" i="93" s="1"/>
  <c r="Q251" i="93" s="1"/>
  <c r="F246" i="97"/>
  <c r="K246" i="97"/>
  <c r="Q246" i="97"/>
  <c r="D246" i="97"/>
  <c r="D251" i="93" l="1"/>
  <c r="K251" i="93"/>
  <c r="F251" i="93"/>
  <c r="J246" i="97"/>
  <c r="G246" i="97"/>
  <c r="R246" i="97"/>
  <c r="N246" i="97"/>
  <c r="O246" i="97" s="1"/>
  <c r="G251" i="93" l="1"/>
  <c r="J251" i="93"/>
  <c r="R251" i="93"/>
  <c r="N251" i="93"/>
  <c r="O251" i="93" s="1"/>
  <c r="B248" i="97"/>
  <c r="E248" i="97" s="1"/>
  <c r="B253" i="93" l="1"/>
  <c r="C248" i="97"/>
  <c r="P248" i="97" s="1"/>
  <c r="E253" i="93" l="1"/>
  <c r="C253" i="93"/>
  <c r="P253" i="93" s="1"/>
  <c r="Q253" i="93" s="1"/>
  <c r="K248" i="97"/>
  <c r="F248" i="97"/>
  <c r="D248" i="97"/>
  <c r="Q248" i="97"/>
  <c r="D253" i="93" l="1"/>
  <c r="F253" i="93"/>
  <c r="K253" i="93"/>
  <c r="J248" i="97"/>
  <c r="G248" i="97"/>
  <c r="N248" i="97"/>
  <c r="B249" i="97" s="1"/>
  <c r="E249" i="97" s="1"/>
  <c r="R248" i="97"/>
  <c r="J253" i="93" l="1"/>
  <c r="G253" i="93"/>
  <c r="R253" i="93"/>
  <c r="N253" i="93"/>
  <c r="B254" i="93" s="1"/>
  <c r="C249" i="97"/>
  <c r="P249" i="97" s="1"/>
  <c r="Q249" i="97" s="1"/>
  <c r="E254" i="93" l="1"/>
  <c r="C254" i="93"/>
  <c r="P254" i="93" s="1"/>
  <c r="Q254" i="93" s="1"/>
  <c r="D249" i="97"/>
  <c r="J249" i="97" s="1"/>
  <c r="K249" i="97"/>
  <c r="F249" i="97"/>
  <c r="G249" i="97" s="1"/>
  <c r="N249" i="97"/>
  <c r="B250" i="97" s="1"/>
  <c r="E250" i="97" s="1"/>
  <c r="R249" i="97"/>
  <c r="D254" i="93" l="1"/>
  <c r="N254" i="93" s="1"/>
  <c r="B255" i="93" s="1"/>
  <c r="J254" i="93"/>
  <c r="R254" i="93"/>
  <c r="K254" i="93"/>
  <c r="F254" i="93"/>
  <c r="G254" i="93" s="1"/>
  <c r="C250" i="97"/>
  <c r="P250" i="97" s="1"/>
  <c r="E255" i="93" l="1"/>
  <c r="C255" i="93"/>
  <c r="F250" i="97"/>
  <c r="K250" i="97"/>
  <c r="Q250" i="97"/>
  <c r="D250" i="97"/>
  <c r="P255" i="93" l="1"/>
  <c r="Q255" i="93" s="1"/>
  <c r="D255" i="93"/>
  <c r="F255" i="93"/>
  <c r="K255" i="93"/>
  <c r="G250" i="97"/>
  <c r="J250" i="97"/>
  <c r="R250" i="97"/>
  <c r="N250" i="97"/>
  <c r="B251" i="97" s="1"/>
  <c r="E251" i="97" s="1"/>
  <c r="G255" i="93" l="1"/>
  <c r="J255" i="93"/>
  <c r="R255" i="93"/>
  <c r="N255" i="93"/>
  <c r="B256" i="93" s="1"/>
  <c r="C251" i="97"/>
  <c r="P251" i="97" s="1"/>
  <c r="E256" i="93" l="1"/>
  <c r="C256" i="93"/>
  <c r="F251" i="97"/>
  <c r="K251" i="97"/>
  <c r="Q251" i="97"/>
  <c r="D251" i="97"/>
  <c r="D256" i="93" l="1"/>
  <c r="P256" i="93"/>
  <c r="Q256" i="93" s="1"/>
  <c r="K256" i="93"/>
  <c r="F256" i="93"/>
  <c r="J251" i="97"/>
  <c r="G251" i="97"/>
  <c r="R251" i="97"/>
  <c r="N251" i="97"/>
  <c r="O251" i="97" s="1"/>
  <c r="J256" i="93" l="1"/>
  <c r="G256" i="93"/>
  <c r="N256" i="93"/>
  <c r="R256" i="93"/>
  <c r="B253" i="97"/>
  <c r="E253" i="97" s="1"/>
  <c r="O256" i="93" l="1"/>
  <c r="B258" i="93"/>
  <c r="C253" i="97"/>
  <c r="P253" i="97" s="1"/>
  <c r="E258" i="93" l="1"/>
  <c r="C258" i="93"/>
  <c r="K253" i="97"/>
  <c r="F253" i="97"/>
  <c r="Q253" i="97"/>
  <c r="D253" i="97"/>
  <c r="D258" i="93" l="1"/>
  <c r="P258" i="93"/>
  <c r="Q258" i="93" s="1"/>
  <c r="K258" i="93"/>
  <c r="F258" i="93"/>
  <c r="J253" i="97"/>
  <c r="G253" i="97"/>
  <c r="R253" i="97"/>
  <c r="N253" i="97"/>
  <c r="G258" i="93" l="1"/>
  <c r="R258" i="93"/>
  <c r="J258" i="93"/>
  <c r="N258" i="93"/>
  <c r="B259" i="93" s="1"/>
  <c r="B254" i="97"/>
  <c r="E254" i="97" s="1"/>
  <c r="E259" i="93" l="1"/>
  <c r="C259" i="93"/>
  <c r="P259" i="93" s="1"/>
  <c r="Q259" i="93" s="1"/>
  <c r="C254" i="97"/>
  <c r="P254" i="97" s="1"/>
  <c r="F259" i="93" l="1"/>
  <c r="K259" i="93"/>
  <c r="D259" i="93"/>
  <c r="K254" i="97"/>
  <c r="F254" i="97"/>
  <c r="Q254" i="97"/>
  <c r="D254" i="97"/>
  <c r="G259" i="93" l="1"/>
  <c r="J259" i="93"/>
  <c r="N259" i="93"/>
  <c r="B260" i="93" s="1"/>
  <c r="R259" i="93"/>
  <c r="J254" i="97"/>
  <c r="G254" i="97"/>
  <c r="N254" i="97"/>
  <c r="B255" i="97" s="1"/>
  <c r="E255" i="97" s="1"/>
  <c r="R254" i="97"/>
  <c r="E260" i="93" l="1"/>
  <c r="C260" i="93"/>
  <c r="P260" i="93" s="1"/>
  <c r="Q260" i="93" s="1"/>
  <c r="C255" i="97"/>
  <c r="P255" i="97" s="1"/>
  <c r="D260" i="93" l="1"/>
  <c r="F260" i="93"/>
  <c r="K260" i="93"/>
  <c r="F255" i="97"/>
  <c r="K255" i="97"/>
  <c r="Q255" i="97"/>
  <c r="D255" i="97"/>
  <c r="J260" i="93" l="1"/>
  <c r="G260" i="93"/>
  <c r="N260" i="93"/>
  <c r="B261" i="93" s="1"/>
  <c r="R260" i="93"/>
  <c r="G255" i="97"/>
  <c r="J255" i="97"/>
  <c r="R255" i="97"/>
  <c r="N255" i="97"/>
  <c r="B256" i="97" s="1"/>
  <c r="E256" i="97" s="1"/>
  <c r="E261" i="93" l="1"/>
  <c r="C261" i="93"/>
  <c r="C256" i="97"/>
  <c r="P256" i="97" s="1"/>
  <c r="D261" i="93" l="1"/>
  <c r="P261" i="93"/>
  <c r="Q261" i="93" s="1"/>
  <c r="F261" i="93"/>
  <c r="K261" i="93"/>
  <c r="F256" i="97"/>
  <c r="K256" i="97"/>
  <c r="Q256" i="97"/>
  <c r="D256" i="97"/>
  <c r="G261" i="93" l="1"/>
  <c r="N261" i="93"/>
  <c r="J261" i="93"/>
  <c r="R261" i="93"/>
  <c r="J256" i="97"/>
  <c r="G256" i="97"/>
  <c r="R256" i="97"/>
  <c r="N256" i="97"/>
  <c r="O256" i="97" s="1"/>
  <c r="O261" i="93" l="1"/>
  <c r="B263" i="93"/>
  <c r="B258" i="97"/>
  <c r="E258" i="97" s="1"/>
  <c r="C258" i="97" l="1"/>
  <c r="P258" i="97" s="1"/>
  <c r="Q258" i="97" s="1"/>
  <c r="E263" i="93"/>
  <c r="C263" i="93"/>
  <c r="D258" i="97" l="1"/>
  <c r="N258" i="97" s="1"/>
  <c r="D263" i="93"/>
  <c r="P263" i="93"/>
  <c r="Q263" i="93" s="1"/>
  <c r="K263" i="93"/>
  <c r="F263" i="93"/>
  <c r="K258" i="97"/>
  <c r="F258" i="97"/>
  <c r="R258" i="97"/>
  <c r="G258" i="97" l="1"/>
  <c r="J258" i="97"/>
  <c r="G263" i="93"/>
  <c r="J263" i="93"/>
  <c r="R263" i="93"/>
  <c r="N263" i="93"/>
  <c r="B264" i="93" s="1"/>
  <c r="B259" i="97"/>
  <c r="E259" i="97" s="1"/>
  <c r="E264" i="93" l="1"/>
  <c r="C264" i="93"/>
  <c r="P264" i="93" s="1"/>
  <c r="Q264" i="93" s="1"/>
  <c r="C259" i="97"/>
  <c r="P259" i="97" s="1"/>
  <c r="D264" i="93" l="1"/>
  <c r="K264" i="93"/>
  <c r="F264" i="93"/>
  <c r="K259" i="97"/>
  <c r="F259" i="97"/>
  <c r="D259" i="97"/>
  <c r="N259" i="97" s="1"/>
  <c r="B260" i="97" s="1"/>
  <c r="E260" i="97" s="1"/>
  <c r="Q259" i="97"/>
  <c r="G264" i="93" l="1"/>
  <c r="R264" i="93"/>
  <c r="J264" i="93"/>
  <c r="N264" i="93"/>
  <c r="B265" i="93" s="1"/>
  <c r="R259" i="97"/>
  <c r="J259" i="97"/>
  <c r="G259" i="97"/>
  <c r="C260" i="97"/>
  <c r="P260" i="97" s="1"/>
  <c r="E265" i="93" l="1"/>
  <c r="C265" i="93"/>
  <c r="P265" i="93" s="1"/>
  <c r="Q265" i="93" s="1"/>
  <c r="F260" i="97"/>
  <c r="K260" i="97"/>
  <c r="Q260" i="97"/>
  <c r="D260" i="97"/>
  <c r="D265" i="93" l="1"/>
  <c r="K265" i="93"/>
  <c r="F265" i="93"/>
  <c r="G260" i="97"/>
  <c r="J260" i="97"/>
  <c r="N260" i="97"/>
  <c r="B261" i="97" s="1"/>
  <c r="E261" i="97" s="1"/>
  <c r="R260" i="97"/>
  <c r="J265" i="93" l="1"/>
  <c r="N265" i="93"/>
  <c r="B266" i="93" s="1"/>
  <c r="G265" i="93"/>
  <c r="R265" i="93"/>
  <c r="C261" i="97"/>
  <c r="P261" i="97" s="1"/>
  <c r="E266" i="93" l="1"/>
  <c r="C266" i="93"/>
  <c r="F261" i="97"/>
  <c r="K261" i="97"/>
  <c r="Q261" i="97"/>
  <c r="D261" i="97"/>
  <c r="P266" i="93" l="1"/>
  <c r="Q266" i="93" s="1"/>
  <c r="D266" i="93"/>
  <c r="K266" i="93"/>
  <c r="F266" i="93"/>
  <c r="J261" i="97"/>
  <c r="G261" i="97"/>
  <c r="R261" i="97"/>
  <c r="N261" i="97"/>
  <c r="O261" i="97" s="1"/>
  <c r="J266" i="93" l="1"/>
  <c r="R266" i="93"/>
  <c r="N266" i="93"/>
  <c r="O266" i="93" s="1"/>
  <c r="G266" i="93"/>
  <c r="B263" i="97"/>
  <c r="E263" i="97" s="1"/>
  <c r="C263" i="97" l="1"/>
  <c r="P263" i="97" s="1"/>
  <c r="Q263" i="97" s="1"/>
  <c r="K263" i="97" l="1"/>
  <c r="F263" i="97"/>
  <c r="D263" i="97"/>
  <c r="R263" i="97" l="1"/>
  <c r="J263" i="97"/>
  <c r="G263" i="97"/>
  <c r="N263" i="97"/>
  <c r="B264" i="97" s="1"/>
  <c r="E264" i="97" s="1"/>
  <c r="C264" i="97" l="1"/>
  <c r="P264" i="97" s="1"/>
  <c r="K264" i="97" l="1"/>
  <c r="F264" i="97"/>
  <c r="Q264" i="97"/>
  <c r="D264" i="97"/>
  <c r="J264" i="97" l="1"/>
  <c r="G264" i="97"/>
  <c r="R264" i="97"/>
  <c r="N264" i="97"/>
  <c r="B265" i="97" l="1"/>
  <c r="E265" i="97" s="1"/>
  <c r="C265" i="97" l="1"/>
  <c r="P265" i="97" s="1"/>
  <c r="F265" i="97" l="1"/>
  <c r="K265" i="97"/>
  <c r="Q265" i="97"/>
  <c r="D265" i="97"/>
  <c r="J265" i="97" l="1"/>
  <c r="G265" i="97"/>
  <c r="N265" i="97"/>
  <c r="B266" i="97" s="1"/>
  <c r="E266" i="97" s="1"/>
  <c r="R265" i="97"/>
  <c r="C266" i="97" l="1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<sst xmlns="http://schemas.openxmlformats.org/spreadsheetml/2006/main" count="90" uniqueCount="41">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</sst>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9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20" fillId="2" borderId="1" xfId="3" applyNumberFormat="1" applyFont="1" applyFill="1" applyBorder="1" applyAlignment="1">
      <alignment horizontal="center"/>
    </xf>
    <xf numFmtId="3" fontId="20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20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A14" sqref="A14:XFD1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79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25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3014.4671459391993</v>
      </c>
      <c r="C13" s="62">
        <f>(B13*0.4)</f>
        <v>1205.7868583756797</v>
      </c>
      <c r="D13" s="14">
        <f>B13+C13</f>
        <v>4220.2540043148792</v>
      </c>
      <c r="E13" s="14">
        <f>B13/3000</f>
        <v>1.0048223819797331</v>
      </c>
      <c r="F13" s="14">
        <f>E13</f>
        <v>1.0048223819797331</v>
      </c>
      <c r="G13" s="53">
        <f>(D13-B13)/F13</f>
        <v>1200.0000000000002</v>
      </c>
      <c r="H13" s="19"/>
      <c r="I13" s="19"/>
      <c r="J13" s="14">
        <f>D13+H13-I13</f>
        <v>4220.2540043148792</v>
      </c>
      <c r="K13" s="55">
        <f>E13*75/B13</f>
        <v>2.4999999999999998E-2</v>
      </c>
      <c r="L13" s="75" t="s">
        <v>40</v>
      </c>
      <c r="M13" s="47"/>
      <c r="N13" s="39"/>
      <c r="O13" s="18"/>
      <c r="P13" s="14">
        <f>P11+C13+H11</f>
        <v>4470.2540043148783</v>
      </c>
      <c r="Q13" s="80">
        <f>(P13-(B3+SUM(H3:H11)))/(B3+SUM(H3:H11))</f>
        <v>0.24173722342079954</v>
      </c>
      <c r="R13" s="25">
        <f>D13/B13-1</f>
        <v>0.40000000000000013</v>
      </c>
    </row>
    <row r="14" spans="1:18" s="21" customFormat="1">
      <c r="A14" s="73">
        <f>A13+7</f>
        <v>44675</v>
      </c>
      <c r="B14" s="74">
        <f>D13+H13-N13</f>
        <v>4220.2540043148792</v>
      </c>
      <c r="C14" s="44">
        <f>(B14*required_return)</f>
        <v>126.60762012944637</v>
      </c>
      <c r="D14" s="18">
        <f>B14+C14</f>
        <v>4346.8616244443256</v>
      </c>
      <c r="E14" s="14">
        <f>B14/3000</f>
        <v>1.4067513347716265</v>
      </c>
      <c r="F14" s="14">
        <f>E14</f>
        <v>1.4067513347716265</v>
      </c>
      <c r="G14" s="52">
        <f t="shared" ref="G14:G16" si="6">(D14-B14)/F14</f>
        <v>89.999999999999957</v>
      </c>
      <c r="H14" s="19"/>
      <c r="I14" s="19"/>
      <c r="J14" s="18">
        <f>D14+H14-I14</f>
        <v>4346.8616244443256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4596.8616244443247</v>
      </c>
      <c r="Q14" s="25">
        <f>(P14-(B3+SUM(H3:H13)))/(B3+SUM(H3:H13))</f>
        <v>0.2769060067900902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4346.8616244443256</v>
      </c>
      <c r="C15" s="44">
        <f>(B15*required_return)</f>
        <v>130.40584873332978</v>
      </c>
      <c r="D15" s="18">
        <f>B15+C15</f>
        <v>4477.2674731776551</v>
      </c>
      <c r="E15" s="14">
        <f>B15/3000</f>
        <v>1.4489538748147752</v>
      </c>
      <c r="F15" s="14">
        <f>E15</f>
        <v>1.4489538748147752</v>
      </c>
      <c r="G15" s="52">
        <f t="shared" si="6"/>
        <v>89.999999999999844</v>
      </c>
      <c r="H15" s="19"/>
      <c r="I15" s="19"/>
      <c r="J15" s="18">
        <f>D15+H15-I15</f>
        <v>4477.2674731776551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4727.2674731776542</v>
      </c>
      <c r="Q15" s="25">
        <f>(P15-(B3+SUM(H3:H14)))/(B3+SUM(H3:H14))</f>
        <v>0.31312985366045948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4477.2674731776551</v>
      </c>
      <c r="C16" s="44">
        <f>(B16*required_return)</f>
        <v>134.31802419532966</v>
      </c>
      <c r="D16" s="18">
        <f>B16+C16</f>
        <v>4611.5854973729847</v>
      </c>
      <c r="E16" s="14">
        <f>B16/3000</f>
        <v>1.4924224910592183</v>
      </c>
      <c r="F16" s="14">
        <f>E16</f>
        <v>1.4924224910592183</v>
      </c>
      <c r="G16" s="52">
        <f t="shared" si="6"/>
        <v>89.999999999999972</v>
      </c>
      <c r="H16" s="19"/>
      <c r="I16" s="19"/>
      <c r="J16" s="18">
        <f>D16+H16-I16</f>
        <v>4611.5854973729847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4861.5854973729838</v>
      </c>
      <c r="Q16" s="25">
        <f>(P16-(B3+SUM(H3:H15)))/(B3+SUM(H3:H15))</f>
        <v>0.35044041593693992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4611.5854973729847</v>
      </c>
      <c r="C18" s="44">
        <f>(B18*required_return)</f>
        <v>138.34756492118953</v>
      </c>
      <c r="D18" s="14">
        <f>B18+C18</f>
        <v>4749.9330622941743</v>
      </c>
      <c r="E18" s="14">
        <f>B18/3000</f>
        <v>1.5371951657909948</v>
      </c>
      <c r="F18" s="14">
        <f>E18</f>
        <v>1.5371951657909948</v>
      </c>
      <c r="G18" s="53">
        <f>(D18-B18)/F18</f>
        <v>90.000000000000043</v>
      </c>
      <c r="H18" s="19"/>
      <c r="I18" s="19"/>
      <c r="J18" s="14">
        <f>D18+H18-I18</f>
        <v>4749.9330622941743</v>
      </c>
      <c r="K18" s="55">
        <f>E18*75/B18</f>
        <v>2.4999999999999998E-2</v>
      </c>
      <c r="L18" s="45"/>
      <c r="M18" s="47"/>
      <c r="N18" s="39"/>
      <c r="O18" s="18"/>
      <c r="P18" s="14">
        <f>P16+C18+H16</f>
        <v>4999.9330622941734</v>
      </c>
      <c r="Q18" s="25">
        <f>(P18-(B3+SUM(H3:H16)))/(B3+SUM(H3:H16))</f>
        <v>0.38887029508171483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4749.9330622941743</v>
      </c>
      <c r="C19" s="44">
        <f>(B19*required_return)</f>
        <v>142.49799186882521</v>
      </c>
      <c r="D19" s="18">
        <f>B19+C19</f>
        <v>4892.4310541629993</v>
      </c>
      <c r="E19" s="14">
        <f>B19/3000</f>
        <v>1.5833110207647247</v>
      </c>
      <c r="F19" s="14">
        <f>E19</f>
        <v>1.5833110207647247</v>
      </c>
      <c r="G19" s="52">
        <f t="shared" ref="G19:G21" si="9">(D19-B19)/F19</f>
        <v>89.999999999999858</v>
      </c>
      <c r="H19" s="19"/>
      <c r="I19" s="19"/>
      <c r="J19" s="18">
        <f>D19+H19-I19</f>
        <v>4892.4310541629993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5142.4310541629984</v>
      </c>
      <c r="Q19" s="25">
        <f>(P19-(B3+SUM(H3:H18)))/(B3+SUM(H3:H18))</f>
        <v>0.42845307060083287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4892.4310541629993</v>
      </c>
      <c r="C20" s="44">
        <f>(B20*required_return)</f>
        <v>146.77293162488996</v>
      </c>
      <c r="D20" s="18">
        <f>B20+C20</f>
        <v>5039.203985787889</v>
      </c>
      <c r="E20" s="14">
        <f>B20/3000</f>
        <v>1.6308103513876664</v>
      </c>
      <c r="F20" s="14">
        <f>E20</f>
        <v>1.6308103513876664</v>
      </c>
      <c r="G20" s="52">
        <f t="shared" si="9"/>
        <v>89.999999999999815</v>
      </c>
      <c r="H20" s="19"/>
      <c r="I20" s="19"/>
      <c r="J20" s="18">
        <f>D20+H20-I20</f>
        <v>5039.203985787889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5289.2039857878881</v>
      </c>
      <c r="Q20" s="25">
        <f>(P20-(B3+SUM(H3:H19)))/(B3+SUM(H3:H19))</f>
        <v>0.46922332938552447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5039.203985787889</v>
      </c>
      <c r="C21" s="44">
        <f>(B21*required_return)</f>
        <v>151.17611957363667</v>
      </c>
      <c r="D21" s="18">
        <f>B21+C21</f>
        <v>5190.3801053615252</v>
      </c>
      <c r="E21" s="14">
        <f>B21/3000</f>
        <v>1.6797346619292963</v>
      </c>
      <c r="F21" s="14">
        <f>E21</f>
        <v>1.6797346619292963</v>
      </c>
      <c r="G21" s="52">
        <f t="shared" si="9"/>
        <v>89.999999999999744</v>
      </c>
      <c r="H21" s="19"/>
      <c r="I21" s="19"/>
      <c r="J21" s="18">
        <f>D21+H21-I21</f>
        <v>5190.3801053615252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5440.3801053615243</v>
      </c>
      <c r="Q21" s="25">
        <f>(P21-(B3+SUM(H3:H20)))/(B3+SUM(H3:H20))</f>
        <v>0.51121669593375674</v>
      </c>
      <c r="R21" s="25">
        <f t="shared" si="11"/>
        <v>2.9999999999999805E-2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5190.3801053615252</v>
      </c>
      <c r="C23" s="44">
        <f>(B23*required_return)</f>
        <v>155.71140316084575</v>
      </c>
      <c r="D23" s="14">
        <f>B23+C23</f>
        <v>5346.0915085223714</v>
      </c>
      <c r="E23" s="14">
        <f>B23/3000</f>
        <v>1.7301267017871751</v>
      </c>
      <c r="F23" s="14">
        <f>E23</f>
        <v>1.7301267017871751</v>
      </c>
      <c r="G23" s="53">
        <f>(D23-B23)/F23</f>
        <v>90.000000000000256</v>
      </c>
      <c r="H23" s="19"/>
      <c r="I23" s="19"/>
      <c r="J23" s="14">
        <f>D23+H23-I23</f>
        <v>5346.0915085223714</v>
      </c>
      <c r="K23" s="55">
        <f>E23*75/B23</f>
        <v>2.5000000000000001E-2</v>
      </c>
      <c r="L23" s="45"/>
      <c r="M23" s="47"/>
      <c r="N23" s="39"/>
      <c r="O23" s="18"/>
      <c r="P23" s="14">
        <f>P21+C23+H21</f>
        <v>5596.0915085223696</v>
      </c>
      <c r="Q23" s="25">
        <f>(P23-(B3+SUM(H3:H21)))/(B3+SUM(H3:H21))</f>
        <v>0.55446986347843596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5346.0915085223714</v>
      </c>
      <c r="C24" s="44">
        <f>(B24*required_return)</f>
        <v>160.38274525567113</v>
      </c>
      <c r="D24" s="18">
        <f>B24+C24</f>
        <v>5506.4742537780421</v>
      </c>
      <c r="E24" s="14">
        <f>B24/3000</f>
        <v>1.7820305028407906</v>
      </c>
      <c r="F24" s="14">
        <f>E24</f>
        <v>1.7820305028407906</v>
      </c>
      <c r="G24" s="52">
        <f t="shared" ref="G24:G26" si="12">(D24-B24)/F24</f>
        <v>89.99999999999973</v>
      </c>
      <c r="H24" s="19"/>
      <c r="I24" s="19"/>
      <c r="J24" s="18">
        <f>D24+H24-I24</f>
        <v>5506.4742537780421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5756.4742537780403</v>
      </c>
      <c r="Q24" s="25">
        <f>(P24-(B3+SUM(H3:H23)))/(B3+SUM(H3:H23))</f>
        <v>0.59902062604945561</v>
      </c>
      <c r="R24" s="25">
        <f t="shared" ref="R24:R26" si="14">D24/B24-1</f>
        <v>2.9999999999999805E-2</v>
      </c>
    </row>
    <row r="25" spans="1:18" s="21" customFormat="1">
      <c r="A25" s="1">
        <f>A24+7</f>
        <v>44738</v>
      </c>
      <c r="B25" s="17">
        <f>D24+H24-N24</f>
        <v>5506.4742537780421</v>
      </c>
      <c r="C25" s="44">
        <f>(B25*required_return)</f>
        <v>165.19422761334127</v>
      </c>
      <c r="D25" s="18">
        <f>B25+C25</f>
        <v>5671.6684813913835</v>
      </c>
      <c r="E25" s="14">
        <f>B25/3000</f>
        <v>1.835491417926014</v>
      </c>
      <c r="F25" s="14">
        <f>E25</f>
        <v>1.835491417926014</v>
      </c>
      <c r="G25" s="52">
        <f t="shared" si="12"/>
        <v>90.000000000000057</v>
      </c>
      <c r="H25" s="19"/>
      <c r="I25" s="19"/>
      <c r="J25" s="18">
        <f>D25+H25-I25</f>
        <v>5671.6684813913835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5921.6684813913816</v>
      </c>
      <c r="Q25" s="25">
        <f>(P25-(B3+SUM(H3:H24)))/(B3+SUM(H3:H24))</f>
        <v>0.64490791149760607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5671.6684813913835</v>
      </c>
      <c r="C26" s="44">
        <f>(B26*required_return)</f>
        <v>170.1500544417415</v>
      </c>
      <c r="D26" s="18">
        <f>B26+C26</f>
        <v>5841.8185358331248</v>
      </c>
      <c r="E26" s="14">
        <f>B26/3000</f>
        <v>1.8905561604637946</v>
      </c>
      <c r="F26" s="14">
        <f>E26</f>
        <v>1.8905561604637946</v>
      </c>
      <c r="G26" s="52">
        <f t="shared" si="12"/>
        <v>89.999999999999886</v>
      </c>
      <c r="H26" s="19"/>
      <c r="I26" s="19"/>
      <c r="J26" s="18">
        <f>D26+H26-I26</f>
        <v>5841.8185358331248</v>
      </c>
      <c r="K26" s="55">
        <f t="shared" si="13"/>
        <v>2.4999999999999998E-2</v>
      </c>
      <c r="L26" s="45"/>
      <c r="M26" s="47"/>
      <c r="N26" s="20"/>
      <c r="O26" s="18"/>
      <c r="P26" s="14">
        <f>P25+C26+H25</f>
        <v>6091.818535833123</v>
      </c>
      <c r="Q26" s="25">
        <f>(P26-(B3+SUM(H3:H25)))/(B3+SUM(H3:H25))</f>
        <v>0.69217181550920082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5841.8185358331248</v>
      </c>
      <c r="C28" s="44">
        <f>(B28*required_return)</f>
        <v>175.25455607499373</v>
      </c>
      <c r="D28" s="14">
        <f>B28+C28</f>
        <v>6017.0730919081188</v>
      </c>
      <c r="E28" s="14">
        <f>B28/3000</f>
        <v>1.9472728452777082</v>
      </c>
      <c r="F28" s="14">
        <f>E28</f>
        <v>1.9472728452777082</v>
      </c>
      <c r="G28" s="53">
        <f>(D28-B28)/F28</f>
        <v>90.000000000000171</v>
      </c>
      <c r="H28" s="19"/>
      <c r="I28" s="19"/>
      <c r="J28" s="14">
        <f>D28+H28-I28</f>
        <v>6017.0730919081188</v>
      </c>
      <c r="K28" s="55">
        <f>E28*75/B28</f>
        <v>2.4999999999999998E-2</v>
      </c>
      <c r="L28" s="45"/>
      <c r="M28" s="47"/>
      <c r="N28" s="20"/>
      <c r="O28" s="18"/>
      <c r="P28" s="14">
        <f>P26+C28+H26</f>
        <v>6267.073091908117</v>
      </c>
      <c r="Q28" s="25">
        <f>(P28-(B3+SUM(H3:H26)))/(B3+SUM(H3:H26))</f>
        <v>0.74085363664114356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6017.0730919081188</v>
      </c>
      <c r="C29" s="44">
        <f>(B29*required_return)</f>
        <v>180.51219275724355</v>
      </c>
      <c r="D29" s="18">
        <f>B29+C29</f>
        <v>6197.5852846653625</v>
      </c>
      <c r="E29" s="14">
        <f>B29/3000</f>
        <v>2.0056910306360396</v>
      </c>
      <c r="F29" s="14">
        <f>E29</f>
        <v>2.0056910306360396</v>
      </c>
      <c r="G29" s="52">
        <f t="shared" ref="G29:G31" si="15">(D29-B29)/F29</f>
        <v>90.000000000000028</v>
      </c>
      <c r="H29" s="19"/>
      <c r="I29" s="19"/>
      <c r="J29" s="18">
        <f>D29+H29-I29</f>
        <v>6197.5852846653625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6447.5852846653606</v>
      </c>
      <c r="Q29" s="25">
        <f>(P29-(B3+SUM(H3:H28)))/(B3+SUM(H3:H28))</f>
        <v>0.79099591240704459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6197.5852846653625</v>
      </c>
      <c r="C30" s="44">
        <f>(B30*required_return)</f>
        <v>185.92755853996087</v>
      </c>
      <c r="D30" s="18">
        <f>B30+C30</f>
        <v>6383.5128432053234</v>
      </c>
      <c r="E30" s="14">
        <f>B30/3000</f>
        <v>2.0658617615551207</v>
      </c>
      <c r="F30" s="14">
        <f>E30</f>
        <v>2.0658617615551207</v>
      </c>
      <c r="G30" s="52">
        <f t="shared" si="15"/>
        <v>90.000000000000043</v>
      </c>
      <c r="H30" s="19"/>
      <c r="I30" s="19"/>
      <c r="J30" s="18">
        <f>D30+H30-I30</f>
        <v>6383.5128432053234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6633.5128432053216</v>
      </c>
      <c r="Q30" s="25">
        <f>(P30-(B3+SUM(H3:H29)))/(B3+SUM(H3:H29))</f>
        <v>0.84264245644592262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6383.5128432053234</v>
      </c>
      <c r="C31" s="44">
        <f>(B31*required_return)</f>
        <v>191.50538529615969</v>
      </c>
      <c r="D31" s="18">
        <f>B31+C31</f>
        <v>6575.0182285014835</v>
      </c>
      <c r="E31" s="14">
        <f>B31/3000</f>
        <v>2.1278376144017743</v>
      </c>
      <c r="F31" s="14">
        <f>E31</f>
        <v>2.1278376144017743</v>
      </c>
      <c r="G31" s="52">
        <f t="shared" si="15"/>
        <v>90.000000000000171</v>
      </c>
      <c r="H31" s="19"/>
      <c r="I31" s="19"/>
      <c r="J31" s="18">
        <f>D31+H31-I31</f>
        <v>6575.0182285014835</v>
      </c>
      <c r="K31" s="55">
        <f t="shared" si="16"/>
        <v>2.4999999999999998E-2</v>
      </c>
      <c r="L31" s="45"/>
      <c r="M31" s="47"/>
      <c r="N31" s="20"/>
      <c r="O31" s="18"/>
      <c r="P31" s="14">
        <f>P30+C31+H30</f>
        <v>6825.0182285014816</v>
      </c>
      <c r="Q31" s="25">
        <f>(P31-(B3+SUM(H3:H30)))/(B3+SUM(H3:H30))</f>
        <v>0.89583839680596711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6575.0182285014835</v>
      </c>
      <c r="C33" s="44">
        <f>(B33*required_return)</f>
        <v>197.25054685504449</v>
      </c>
      <c r="D33" s="14">
        <f>B33+C33</f>
        <v>6772.2687753565278</v>
      </c>
      <c r="E33" s="14">
        <f>B33/3000</f>
        <v>2.1916727428338278</v>
      </c>
      <c r="F33" s="14">
        <f>E33</f>
        <v>2.1916727428338278</v>
      </c>
      <c r="G33" s="53">
        <f>(D33-B33)/F33</f>
        <v>89.999999999999943</v>
      </c>
      <c r="H33" s="19"/>
      <c r="I33" s="19"/>
      <c r="J33" s="14">
        <f>D33+H33-I33</f>
        <v>6772.2687753565278</v>
      </c>
      <c r="K33" s="55">
        <f>E33*75/B33</f>
        <v>2.4999999999999998E-2</v>
      </c>
      <c r="L33" s="45"/>
      <c r="M33" s="47"/>
      <c r="N33" s="20"/>
      <c r="O33" s="18"/>
      <c r="P33" s="14">
        <f>P31+C33+H31</f>
        <v>7022.268775356526</v>
      </c>
      <c r="Q33" s="25">
        <f>(P33-(B3+SUM(H3:H31)))/(B3+SUM(H3:H31))</f>
        <v>0.9506302153768128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6772.2687753565278</v>
      </c>
      <c r="C34" s="44">
        <f>(B34*required_return)</f>
        <v>203.16806326069582</v>
      </c>
      <c r="D34" s="18">
        <f>B34+C34</f>
        <v>6975.4368386172237</v>
      </c>
      <c r="E34" s="14">
        <f>B34/3000</f>
        <v>2.2574229251188425</v>
      </c>
      <c r="F34" s="14">
        <f>E34</f>
        <v>2.2574229251188425</v>
      </c>
      <c r="G34" s="52">
        <f t="shared" ref="G34:G36" si="18">(D34-B34)/F34</f>
        <v>90</v>
      </c>
      <c r="H34" s="19"/>
      <c r="I34" s="19"/>
      <c r="J34" s="18">
        <f>D34+H34-I34</f>
        <v>6975.4368386172237</v>
      </c>
      <c r="K34" s="55">
        <f t="shared" ref="K34:K36" si="19">E34*75/B34</f>
        <v>2.4999999999999998E-2</v>
      </c>
      <c r="L34" s="45"/>
      <c r="M34" s="47"/>
      <c r="N34" s="20"/>
      <c r="O34" s="18"/>
      <c r="P34" s="14">
        <f>P33+C34+H33</f>
        <v>7225.4368386172218</v>
      </c>
      <c r="Q34" s="25">
        <f>(P34-(B3+SUM(H3:H33)))/(B3+SUM(H3:H33))</f>
        <v>1.0070657885047838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6975.4368386172237</v>
      </c>
      <c r="C35" s="44">
        <f>(B35*required_return)</f>
        <v>209.26310515851671</v>
      </c>
      <c r="D35" s="18">
        <f>B35+C35</f>
        <v>7184.6999437757404</v>
      </c>
      <c r="E35" s="14">
        <f>B35/3000</f>
        <v>2.325145612872408</v>
      </c>
      <c r="F35" s="14">
        <f>E35</f>
        <v>2.325145612872408</v>
      </c>
      <c r="G35" s="52">
        <f t="shared" si="18"/>
        <v>90.000000000000014</v>
      </c>
      <c r="H35" s="19"/>
      <c r="I35" s="19"/>
      <c r="J35" s="18">
        <f>D35+H35-I35</f>
        <v>7184.6999437757404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7434.6999437757386</v>
      </c>
      <c r="Q35" s="25">
        <f>(P35-(B3+SUM(H3:H34)))/(B3+SUM(H3:H34))</f>
        <v>1.065194428826594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7184.6999437757404</v>
      </c>
      <c r="C36" s="44">
        <f>(B36*required_return)</f>
        <v>215.54099831327221</v>
      </c>
      <c r="D36" s="18">
        <f>B36+C36</f>
        <v>7400.2409420890126</v>
      </c>
      <c r="E36" s="14">
        <f>B36/3000</f>
        <v>2.3948999812585803</v>
      </c>
      <c r="F36" s="14">
        <f>E36</f>
        <v>2.3948999812585803</v>
      </c>
      <c r="G36" s="52">
        <f t="shared" si="18"/>
        <v>90</v>
      </c>
      <c r="H36" s="19"/>
      <c r="I36" s="19"/>
      <c r="J36" s="18">
        <f>D36+H36-I36</f>
        <v>7400.2409420890126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7650.2409420890108</v>
      </c>
      <c r="Q36" s="25">
        <f>(P36-(B3+SUM(H3:H35)))/(B3+SUM(H3:H35))</f>
        <v>1.1250669283580585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7400.2409420890126</v>
      </c>
      <c r="C38" s="44">
        <f>(B38*required_return)</f>
        <v>222.00722826267037</v>
      </c>
      <c r="D38" s="14">
        <f>B38+C38</f>
        <v>7622.2481703516833</v>
      </c>
      <c r="E38" s="14">
        <f>B38/3000</f>
        <v>2.4667469806963376</v>
      </c>
      <c r="F38" s="14">
        <f>E38</f>
        <v>2.4667469806963376</v>
      </c>
      <c r="G38" s="53">
        <f>(D38-B38)/F38</f>
        <v>90.000000000000114</v>
      </c>
      <c r="H38" s="19"/>
      <c r="I38" s="19"/>
      <c r="J38" s="14">
        <f>D38+H38-I38</f>
        <v>7622.2481703516833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7872.2481703516814</v>
      </c>
      <c r="Q38" s="25">
        <f>(P38-(B3+SUM(H3:H36)))/(B3+SUM(H3:H36))</f>
        <v>1.186735602875467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7622.2481703516833</v>
      </c>
      <c r="C39" s="44">
        <f>(B39*required_return)</f>
        <v>228.66744511055049</v>
      </c>
      <c r="D39" s="18">
        <f>B39+C39</f>
        <v>7850.9156154622342</v>
      </c>
      <c r="E39" s="14">
        <f>B39/3000</f>
        <v>2.5407493901172278</v>
      </c>
      <c r="F39" s="14">
        <f>E39</f>
        <v>2.5407493901172278</v>
      </c>
      <c r="G39" s="52">
        <f t="shared" ref="G39:G41" si="21">(D39-B39)/F39</f>
        <v>90.000000000000171</v>
      </c>
      <c r="H39" s="19"/>
      <c r="I39" s="19"/>
      <c r="J39" s="18">
        <f>D39+H39-I39</f>
        <v>7850.9156154622342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8100.9156154622324</v>
      </c>
      <c r="Q39" s="25">
        <f>(P39-(B3+SUM(H3:H38)))/(B3+SUM(H3:H38))</f>
        <v>1.2502543376283979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7850.9156154622342</v>
      </c>
      <c r="C40" s="44">
        <f>(B40*required_return)</f>
        <v>235.52746846386702</v>
      </c>
      <c r="D40" s="18">
        <f>B40+C40</f>
        <v>8086.4430839261013</v>
      </c>
      <c r="E40" s="14">
        <f>B40/3000</f>
        <v>2.6169718718207449</v>
      </c>
      <c r="F40" s="14">
        <f>E40</f>
        <v>2.6169718718207449</v>
      </c>
      <c r="G40" s="52">
        <f t="shared" si="21"/>
        <v>90.000000000000014</v>
      </c>
      <c r="H40" s="19"/>
      <c r="I40" s="19"/>
      <c r="J40" s="18">
        <f>D40+H40-I40</f>
        <v>8086.4430839261013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8336.4430839260986</v>
      </c>
      <c r="Q40" s="25">
        <f>(P40-(B3+SUM(H3:H39)))/(B3+SUM(H3:H39))</f>
        <v>1.3156786344239162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8086.4430839261013</v>
      </c>
      <c r="C41" s="44">
        <f>(B41*required_return)</f>
        <v>242.59329251778303</v>
      </c>
      <c r="D41" s="18">
        <f>B41+C41</f>
        <v>8329.0363764438844</v>
      </c>
      <c r="E41" s="14">
        <f>B41/3000</f>
        <v>2.6954810279753669</v>
      </c>
      <c r="F41" s="14">
        <f>E41</f>
        <v>2.6954810279753669</v>
      </c>
      <c r="G41" s="52">
        <f t="shared" si="21"/>
        <v>90.000000000000028</v>
      </c>
      <c r="H41" s="19"/>
      <c r="I41" s="19"/>
      <c r="J41" s="18">
        <f>D41+H41-I41</f>
        <v>8329.0363764438844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8579.0363764438807</v>
      </c>
      <c r="Q41" s="25">
        <f>(P41-(B3+SUM(H3:H40)))/(B3+SUM(H3:H40))</f>
        <v>1.3830656601233002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8329.0363764438844</v>
      </c>
      <c r="C43" s="44">
        <f>(B43*required_return)</f>
        <v>249.87109129331651</v>
      </c>
      <c r="D43" s="14">
        <f>B43+C43</f>
        <v>8578.9074677372009</v>
      </c>
      <c r="E43" s="14">
        <f>B43/3000</f>
        <v>2.7763454588146281</v>
      </c>
      <c r="F43" s="14">
        <f>E43</f>
        <v>2.7763454588146281</v>
      </c>
      <c r="G43" s="53">
        <f>(D43-B43)/F43</f>
        <v>90.000000000000014</v>
      </c>
      <c r="H43" s="19"/>
      <c r="I43" s="19"/>
      <c r="J43" s="14">
        <f>D43+H43-I43</f>
        <v>8578.9074677372009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8828.9074677371973</v>
      </c>
      <c r="Q43" s="25">
        <f>(P43-(B3+SUM(H3:H41)))/(B3+SUM(H3:H41))</f>
        <v>1.4524742965936659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8578.9074677372009</v>
      </c>
      <c r="C44" s="44">
        <f>(B44*required_return)</f>
        <v>257.36722403211604</v>
      </c>
      <c r="D44" s="18">
        <f>B44+C44</f>
        <v>8836.2746917693166</v>
      </c>
      <c r="E44" s="14">
        <f>B44/3000</f>
        <v>2.859635822579067</v>
      </c>
      <c r="F44" s="14">
        <f>E44</f>
        <v>2.859635822579067</v>
      </c>
      <c r="G44" s="52">
        <f t="shared" ref="G44:G46" si="24">(D44-B44)/F44</f>
        <v>89.999999999999886</v>
      </c>
      <c r="H44" s="19"/>
      <c r="I44" s="19"/>
      <c r="J44" s="18">
        <f>D44+H44-I44</f>
        <v>8836.2746917693166</v>
      </c>
      <c r="K44" s="55">
        <f t="shared" ref="K44:K46" si="25">E44*75/B44</f>
        <v>2.5000000000000001E-2</v>
      </c>
      <c r="L44" s="45"/>
      <c r="M44" s="47"/>
      <c r="N44" s="20"/>
      <c r="O44" s="18"/>
      <c r="P44" s="14">
        <f>P43+C44+H43</f>
        <v>9086.274691769313</v>
      </c>
      <c r="Q44" s="25">
        <f>(P44-(B3+SUM(H3:H43)))/(B3+SUM(H3:H43))</f>
        <v>1.5239651921581425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8836.2746917693166</v>
      </c>
      <c r="C45" s="44">
        <f>(B45*required_return)</f>
        <v>265.0882407530795</v>
      </c>
      <c r="D45" s="18">
        <f>B45+C45</f>
        <v>9101.3629325223956</v>
      </c>
      <c r="E45" s="14">
        <f>B45/3000</f>
        <v>2.945424897256439</v>
      </c>
      <c r="F45" s="14">
        <f>E45</f>
        <v>2.945424897256439</v>
      </c>
      <c r="G45" s="52">
        <f t="shared" si="24"/>
        <v>89.999999999999801</v>
      </c>
      <c r="H45" s="19"/>
      <c r="I45" s="19"/>
      <c r="J45" s="18">
        <f>D45+H45-I45</f>
        <v>9101.3629325223956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9351.3629325223919</v>
      </c>
      <c r="Q45" s="25">
        <f>(P45-(B3+SUM(H3:H44)))/(B3+SUM(H3:H44))</f>
        <v>1.5976008145895533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9101.3629325223956</v>
      </c>
      <c r="C46" s="44">
        <f>(B46*required_return)</f>
        <v>273.04088797567186</v>
      </c>
      <c r="D46" s="18">
        <f>B46+C46</f>
        <v>9374.4038204980679</v>
      </c>
      <c r="E46" s="14">
        <f>B46/3000</f>
        <v>3.033787644174132</v>
      </c>
      <c r="F46" s="14">
        <f>E46</f>
        <v>3.033787644174132</v>
      </c>
      <c r="G46" s="52">
        <f t="shared" si="24"/>
        <v>90.000000000000156</v>
      </c>
      <c r="H46" s="19"/>
      <c r="I46" s="19"/>
      <c r="J46" s="18">
        <f>D46+H46-I46</f>
        <v>9374.4038204980679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9624.4038204980643</v>
      </c>
      <c r="Q46" s="25">
        <f>(P46-(B3+SUM(H3:H45)))/(B3+SUM(H3:H45))</f>
        <v>1.6734455056939068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9374.4038204980679</v>
      </c>
      <c r="C48" s="44">
        <f>(B48*required_return)</f>
        <v>281.23211461494202</v>
      </c>
      <c r="D48" s="14">
        <f>B48+C48</f>
        <v>9655.6359351130104</v>
      </c>
      <c r="E48" s="14">
        <f>B48/3000</f>
        <v>3.1248012734993558</v>
      </c>
      <c r="F48" s="14">
        <f>E48</f>
        <v>3.1248012734993558</v>
      </c>
      <c r="G48" s="53">
        <f>(D48-B48)/F48</f>
        <v>90.000000000000142</v>
      </c>
      <c r="H48" s="19"/>
      <c r="I48" s="19"/>
      <c r="J48" s="14">
        <f>D48+H48-I48</f>
        <v>9655.6359351130104</v>
      </c>
      <c r="K48" s="55">
        <f>E48*75/B48</f>
        <v>2.4999999999999998E-2</v>
      </c>
      <c r="L48" s="45"/>
      <c r="M48" s="47"/>
      <c r="N48" s="20"/>
      <c r="O48" s="18"/>
      <c r="P48" s="14">
        <f>P46+C48+H46</f>
        <v>9905.6359351130068</v>
      </c>
      <c r="Q48" s="25">
        <f>(P48-(B3+SUM(H3:H46)))/(B3+SUM(H3:H46))</f>
        <v>1.7515655375313908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9655.6359351130104</v>
      </c>
      <c r="C49" s="44">
        <f>(B49*required_return)</f>
        <v>289.66907805339031</v>
      </c>
      <c r="D49" s="18">
        <f>B49+C49</f>
        <v>9945.3050131664004</v>
      </c>
      <c r="E49" s="14">
        <f>B49/3000</f>
        <v>3.2185453117043368</v>
      </c>
      <c r="F49" s="14">
        <f>E49</f>
        <v>3.2185453117043368</v>
      </c>
      <c r="G49" s="52">
        <f t="shared" ref="G49:G51" si="27">(D49-B49)/F49</f>
        <v>89.999999999999901</v>
      </c>
      <c r="H49" s="19"/>
      <c r="I49" s="19"/>
      <c r="J49" s="18">
        <f>D49+H49-I49</f>
        <v>9945.3050131664004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10195.305013166397</v>
      </c>
      <c r="Q49" s="25">
        <f>(P49-(B3+SUM(H3:H48)))/(B3+SUM(H3:H48))</f>
        <v>1.832029170323999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9945.3050131664004</v>
      </c>
      <c r="C50" s="44">
        <f>(B50*required_return)</f>
        <v>298.35915039499201</v>
      </c>
      <c r="D50" s="18">
        <f>B50+C50</f>
        <v>10243.664163561392</v>
      </c>
      <c r="E50" s="14">
        <f>B50/3000</f>
        <v>3.3151016710554666</v>
      </c>
      <c r="F50" s="14">
        <f>E50</f>
        <v>3.3151016710554666</v>
      </c>
      <c r="G50" s="52">
        <f t="shared" si="27"/>
        <v>89.999999999999986</v>
      </c>
      <c r="H50" s="19"/>
      <c r="I50" s="19"/>
      <c r="J50" s="18">
        <f>D50+H50-I50</f>
        <v>10243.664163561392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10493.664163561389</v>
      </c>
      <c r="Q50" s="25">
        <f>(P50-(B3+SUM(H3:H49)))/(B3+SUM(H3:H49))</f>
        <v>1.9149067121003858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10243.664163561392</v>
      </c>
      <c r="C51" s="44">
        <f>(B51*required_return)</f>
        <v>307.30992490684179</v>
      </c>
      <c r="D51" s="18">
        <f>B51+C51</f>
        <v>10550.974088468234</v>
      </c>
      <c r="E51" s="14">
        <f>B51/3000</f>
        <v>3.4145547211871308</v>
      </c>
      <c r="F51" s="14">
        <f>E51</f>
        <v>3.4145547211871308</v>
      </c>
      <c r="G51" s="52">
        <f t="shared" si="27"/>
        <v>90.000000000000028</v>
      </c>
      <c r="H51" s="19"/>
      <c r="I51" s="19"/>
      <c r="J51" s="18">
        <f>D51+H51-I51</f>
        <v>10550.974088468234</v>
      </c>
      <c r="K51" s="55">
        <f t="shared" si="28"/>
        <v>2.5000000000000001E-2</v>
      </c>
      <c r="L51" s="45"/>
      <c r="M51" s="48"/>
      <c r="N51" s="20"/>
      <c r="O51" s="18"/>
      <c r="P51" s="14">
        <f>P50+C51+H50</f>
        <v>10800.974088468231</v>
      </c>
      <c r="Q51" s="25">
        <f>(P51-(B3+SUM(H3:H50)))/(B3+SUM(H3:H50))</f>
        <v>2.000270580130064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10550.974088468234</v>
      </c>
      <c r="C53" s="44">
        <f>(B53*required_return)</f>
        <v>316.52922265404703</v>
      </c>
      <c r="D53" s="14">
        <f>B53+C53</f>
        <v>10867.503311122282</v>
      </c>
      <c r="E53" s="14">
        <f>B53/3000</f>
        <v>3.5169913628227447</v>
      </c>
      <c r="F53" s="14">
        <f>E53</f>
        <v>3.5169913628227447</v>
      </c>
      <c r="G53" s="53">
        <f>(D53-B53)/F53</f>
        <v>90.000000000000213</v>
      </c>
      <c r="H53" s="19"/>
      <c r="I53" s="19"/>
      <c r="J53" s="14">
        <f>D53+H53-I53</f>
        <v>10867.503311122282</v>
      </c>
      <c r="K53" s="55">
        <f>E53*75/B53</f>
        <v>2.4999999999999998E-2</v>
      </c>
      <c r="L53" s="45"/>
      <c r="M53" s="47"/>
      <c r="N53" s="20"/>
      <c r="O53" s="18"/>
      <c r="P53" s="14">
        <f>P51+C53+H51</f>
        <v>11117.503311122278</v>
      </c>
      <c r="Q53" s="25">
        <f>(P53-(B3+SUM(H3:H51)))/(B3+SUM(H3:H51))</f>
        <v>2.088195364200633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10867.503311122282</v>
      </c>
      <c r="C54" s="44">
        <f>(B54*required_return)</f>
        <v>326.02509933366844</v>
      </c>
      <c r="D54" s="18">
        <f>B54+C54</f>
        <v>11193.528410455951</v>
      </c>
      <c r="E54" s="14">
        <f>B54/3000</f>
        <v>3.6225011037074273</v>
      </c>
      <c r="F54" s="14">
        <f>E54</f>
        <v>3.6225011037074273</v>
      </c>
      <c r="G54" s="52">
        <f t="shared" ref="G54:G56" si="30">(D54-B54)/F54</f>
        <v>90.000000000000028</v>
      </c>
      <c r="H54" s="19"/>
      <c r="I54" s="19"/>
      <c r="J54" s="18">
        <f>D54+H54-I54</f>
        <v>11193.528410455951</v>
      </c>
      <c r="K54" s="55">
        <f t="shared" ref="K54:K56" si="31">E54*75/B54</f>
        <v>2.5000000000000001E-2</v>
      </c>
      <c r="L54" s="45"/>
      <c r="M54" s="47"/>
      <c r="N54" s="20"/>
      <c r="O54" s="18"/>
      <c r="P54" s="14">
        <f>P53+C54+H53</f>
        <v>11443.528410455947</v>
      </c>
      <c r="Q54" s="25">
        <f>(P54-(B3+SUM(H3:H53)))/(B3+SUM(H3:H53))</f>
        <v>2.1787578917933184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11193.528410455951</v>
      </c>
      <c r="C55" s="44">
        <f>(B55*required_return)</f>
        <v>335.80585231367849</v>
      </c>
      <c r="D55" s="18">
        <f>B55+C55</f>
        <v>11529.334262769629</v>
      </c>
      <c r="E55" s="14">
        <f>B55/3000</f>
        <v>3.7311761368186502</v>
      </c>
      <c r="F55" s="14">
        <f>E55</f>
        <v>3.7311761368186502</v>
      </c>
      <c r="G55" s="52">
        <f t="shared" si="30"/>
        <v>90.000000000000071</v>
      </c>
      <c r="H55" s="19"/>
      <c r="I55" s="19"/>
      <c r="J55" s="18">
        <f>D55+H55-I55</f>
        <v>11529.334262769629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11779.334262769626</v>
      </c>
      <c r="Q55" s="25">
        <f>(P55-(B3+SUM(H3:H54)))/(B3+SUM(H3:H54))</f>
        <v>2.2720372952137851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11529.334262769629</v>
      </c>
      <c r="C56" s="44">
        <f>(B56*required_return)</f>
        <v>345.88002788308887</v>
      </c>
      <c r="D56" s="18">
        <f>B56+C56</f>
        <v>11875.214290652719</v>
      </c>
      <c r="E56" s="14">
        <f>B56/3000</f>
        <v>3.8431114209232096</v>
      </c>
      <c r="F56" s="14">
        <f>E56</f>
        <v>3.8431114209232096</v>
      </c>
      <c r="G56" s="52">
        <f t="shared" si="30"/>
        <v>90.000000000000171</v>
      </c>
      <c r="H56" s="19"/>
      <c r="I56" s="19"/>
      <c r="J56" s="18">
        <f>D56+H56-I56</f>
        <v>11875.214290652719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12125.214290652715</v>
      </c>
      <c r="Q56" s="25">
        <f>(P56-(B3+SUM(H3:H55)))/(B3+SUM(H3:H55))</f>
        <v>2.3681150807368652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11875.214290652719</v>
      </c>
      <c r="C58" s="83">
        <v>0</v>
      </c>
      <c r="D58" s="84">
        <f>B58+C58</f>
        <v>11875.214290652719</v>
      </c>
      <c r="E58" s="84">
        <f>B58/3000</f>
        <v>3.9584047635509063</v>
      </c>
      <c r="F58" s="84">
        <f>E58</f>
        <v>3.9584047635509063</v>
      </c>
      <c r="G58" s="85">
        <f>(D58-B58)/F58</f>
        <v>0</v>
      </c>
      <c r="H58" s="86"/>
      <c r="I58" s="86"/>
      <c r="J58" s="84">
        <f>D58+H58-I58</f>
        <v>11875.214290652719</v>
      </c>
      <c r="K58" s="87">
        <f>E58*75/B58</f>
        <v>2.4999999999999998E-2</v>
      </c>
      <c r="L58" s="84"/>
      <c r="M58" s="86"/>
      <c r="N58" s="82"/>
      <c r="O58" s="86"/>
      <c r="P58" s="84">
        <f>P56+C58+H56</f>
        <v>12125.214290652715</v>
      </c>
      <c r="Q58" s="88">
        <f>(P58-(B3+SUM(H3:H56)))/(B3+SUM(H3:H56))</f>
        <v>2.3681150807368652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11875.214290652719</v>
      </c>
      <c r="C59" s="44">
        <f>(B59*required_return)</f>
        <v>356.25642871958155</v>
      </c>
      <c r="D59" s="18">
        <f>B59+C59</f>
        <v>12231.470719372301</v>
      </c>
      <c r="E59" s="14">
        <f>B59/3000</f>
        <v>3.9584047635509063</v>
      </c>
      <c r="F59" s="14">
        <f>E59</f>
        <v>3.9584047635509063</v>
      </c>
      <c r="G59" s="52">
        <f t="shared" ref="G59:G61" si="33">(D59-B59)/F59</f>
        <v>90.000000000000085</v>
      </c>
      <c r="H59" s="19"/>
      <c r="I59" s="19"/>
      <c r="J59" s="18">
        <f>D59+H59-I59</f>
        <v>12231.470719372301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12481.470719372297</v>
      </c>
      <c r="Q59" s="25">
        <f>(P59-(B3+SUM(H3:H58)))/(B3+SUM(H3:H58))</f>
        <v>2.4670751998256382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12231.470719372301</v>
      </c>
      <c r="C60" s="44">
        <f>(B60*required_return)</f>
        <v>366.94412158116899</v>
      </c>
      <c r="D60" s="18">
        <f>B60+C60</f>
        <v>12598.41484095347</v>
      </c>
      <c r="E60" s="14">
        <f>B60/3000</f>
        <v>4.0771569064574331</v>
      </c>
      <c r="F60" s="14">
        <f>E60</f>
        <v>4.0771569064574331</v>
      </c>
      <c r="G60" s="52">
        <f t="shared" si="33"/>
        <v>90.000000000000099</v>
      </c>
      <c r="H60" s="19"/>
      <c r="I60" s="19"/>
      <c r="J60" s="18">
        <f>D60+H60-I60</f>
        <v>12598.41484095347</v>
      </c>
      <c r="K60" s="55">
        <f t="shared" si="34"/>
        <v>2.4999999999999994E-2</v>
      </c>
      <c r="L60" s="45"/>
      <c r="M60" s="47"/>
      <c r="N60" s="20"/>
      <c r="O60" s="18"/>
      <c r="P60" s="14">
        <f>P59+C60+H59</f>
        <v>12848.414840953466</v>
      </c>
      <c r="Q60" s="25">
        <f>(P60-(B3+SUM(H3:H59)))/(B3+SUM(H3:H59))</f>
        <v>2.5690041224870739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12598.41484095347</v>
      </c>
      <c r="C61" s="44">
        <f>(B61*required_return)</f>
        <v>377.95244522860406</v>
      </c>
      <c r="D61" s="18">
        <f>B61+C61</f>
        <v>12976.367286182074</v>
      </c>
      <c r="E61" s="14">
        <f>B61/3000</f>
        <v>4.1994716136511565</v>
      </c>
      <c r="F61" s="14">
        <f>E61</f>
        <v>4.1994716136511565</v>
      </c>
      <c r="G61" s="52">
        <f t="shared" si="33"/>
        <v>90.000000000000014</v>
      </c>
      <c r="H61" s="19"/>
      <c r="I61" s="19"/>
      <c r="J61" s="18">
        <f>D61+H61-I61</f>
        <v>12976.367286182074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13226.367286182071</v>
      </c>
      <c r="Q61" s="25">
        <f>(P61-(B3+SUM(H3:H60)))/(B3+SUM(H3:H60))</f>
        <v>2.6739909128283528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12976.367286182074</v>
      </c>
      <c r="C63" s="44">
        <f>(B63*required_return)</f>
        <v>389.29101858546221</v>
      </c>
      <c r="D63" s="14">
        <f>B63+C63</f>
        <v>13365.658304767536</v>
      </c>
      <c r="E63" s="14">
        <f>B63/3000</f>
        <v>4.3254557620606917</v>
      </c>
      <c r="F63" s="14">
        <f>E63</f>
        <v>4.3254557620606917</v>
      </c>
      <c r="G63" s="53">
        <f>(D63-B63)/F63</f>
        <v>89.999999999999858</v>
      </c>
      <c r="H63" s="19"/>
      <c r="I63" s="19"/>
      <c r="J63" s="14">
        <f>D63+H63-I63</f>
        <v>13365.658304767536</v>
      </c>
      <c r="K63" s="55">
        <f>E63*75/B63</f>
        <v>2.5000000000000005E-2</v>
      </c>
      <c r="L63" s="45"/>
      <c r="M63" s="47"/>
      <c r="N63" s="20"/>
      <c r="O63" s="18"/>
      <c r="P63" s="14">
        <f>P61+C63+H61</f>
        <v>13615.658304767532</v>
      </c>
      <c r="Q63" s="25">
        <f>(P63-(B3+SUM(H3:H61)))/(B3+SUM(H3:H61))</f>
        <v>2.78212730687987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13365.658304767536</v>
      </c>
      <c r="C64" s="44">
        <f>(B64*required_return)</f>
        <v>400.96974914302604</v>
      </c>
      <c r="D64" s="18">
        <f>B64+C64</f>
        <v>13766.628053910561</v>
      </c>
      <c r="E64" s="14">
        <f>B64/3000</f>
        <v>4.4552194349225118</v>
      </c>
      <c r="F64" s="14">
        <f>E64</f>
        <v>4.4552194349225118</v>
      </c>
      <c r="G64" s="52">
        <f t="shared" ref="G64:G66" si="36">(D64-B64)/F64</f>
        <v>89.999999999999801</v>
      </c>
      <c r="H64" s="19"/>
      <c r="I64" s="19"/>
      <c r="J64" s="18">
        <f>D64+H64-I64</f>
        <v>13766.628053910561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14016.628053910557</v>
      </c>
      <c r="Q64" s="25">
        <f>(P64-(B3+SUM(H3:H63)))/(B3+SUM(H3:H63))</f>
        <v>2.8935077927529327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13766.628053910561</v>
      </c>
      <c r="C65" s="44">
        <f>(B65*required_return)</f>
        <v>412.99884161731683</v>
      </c>
      <c r="D65" s="18">
        <f>B65+C65</f>
        <v>14179.626895527877</v>
      </c>
      <c r="E65" s="14">
        <f>B65/3000</f>
        <v>4.5888760179701871</v>
      </c>
      <c r="F65" s="14">
        <f>E65</f>
        <v>4.5888760179701871</v>
      </c>
      <c r="G65" s="52">
        <f t="shared" si="36"/>
        <v>89.999999999999915</v>
      </c>
      <c r="H65" s="19"/>
      <c r="I65" s="19"/>
      <c r="J65" s="18">
        <f>D65+H65-I65</f>
        <v>14179.626895527877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14429.626895527874</v>
      </c>
      <c r="Q65" s="25">
        <f>(P65-(B3+SUM(H3:H64)))/(B3+SUM(H3:H64))</f>
        <v>3.0082296932021872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14179.626895527877</v>
      </c>
      <c r="C66" s="44">
        <f>(B66*required_return)</f>
        <v>425.38880686583633</v>
      </c>
      <c r="D66" s="18">
        <f>B66+C66</f>
        <v>14605.015702393714</v>
      </c>
      <c r="E66" s="14">
        <f>B66/3000</f>
        <v>4.7265422985092922</v>
      </c>
      <c r="F66" s="14">
        <f>E66</f>
        <v>4.7265422985092922</v>
      </c>
      <c r="G66" s="52">
        <f t="shared" si="36"/>
        <v>89.999999999999972</v>
      </c>
      <c r="H66" s="19"/>
      <c r="I66" s="19"/>
      <c r="J66" s="18">
        <f>D66+H66-I66</f>
        <v>14605.015702393714</v>
      </c>
      <c r="K66" s="55">
        <f t="shared" si="37"/>
        <v>2.4999999999999998E-2</v>
      </c>
      <c r="L66" s="45"/>
      <c r="M66" s="48"/>
      <c r="N66" s="20"/>
      <c r="O66" s="18"/>
      <c r="P66" s="14">
        <f>P65+C66+H65</f>
        <v>14855.01570239371</v>
      </c>
      <c r="Q66" s="25">
        <f>(P66-(B3+SUM(H3:H65)))/(B3+SUM(H3:H65))</f>
        <v>3.1263932506649192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14605.015702393714</v>
      </c>
      <c r="C68" s="44">
        <f>(B68*required_return)</f>
        <v>438.15047107181141</v>
      </c>
      <c r="D68" s="14">
        <f>B68+C68</f>
        <v>15043.166173465524</v>
      </c>
      <c r="E68" s="14">
        <f>B68/3000</f>
        <v>4.8683385674645709</v>
      </c>
      <c r="F68" s="14">
        <f>E68</f>
        <v>4.8683385674645709</v>
      </c>
      <c r="G68" s="53">
        <f>(D68-B68)/F68</f>
        <v>89.999999999999901</v>
      </c>
      <c r="H68" s="19"/>
      <c r="I68" s="19"/>
      <c r="J68" s="14">
        <f>D68+H68-I68</f>
        <v>15043.166173465524</v>
      </c>
      <c r="K68" s="55">
        <f>E68*75/B68</f>
        <v>2.4999999999999998E-2</v>
      </c>
      <c r="L68" s="45"/>
      <c r="M68" s="47"/>
      <c r="N68" s="20"/>
      <c r="O68" s="18"/>
      <c r="P68" s="14">
        <f>P66+C68+H66</f>
        <v>15293.166173465521</v>
      </c>
      <c r="Q68" s="25">
        <f>(P68-(B3+SUM(H3:H66)))/(B3+SUM(H3:H66))</f>
        <v>3.2481017148515337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15043.166173465524</v>
      </c>
      <c r="C69" s="44">
        <f>(B69*required_return)</f>
        <v>451.29498520396572</v>
      </c>
      <c r="D69" s="18">
        <f>B69+C69</f>
        <v>15494.46115866949</v>
      </c>
      <c r="E69" s="14">
        <f>B69/3000</f>
        <v>5.0143887244885086</v>
      </c>
      <c r="F69" s="14">
        <f>E69</f>
        <v>5.0143887244885086</v>
      </c>
      <c r="G69" s="52">
        <f t="shared" ref="G69:G71" si="39">(D69-B69)/F69</f>
        <v>89.999999999999957</v>
      </c>
      <c r="H69" s="19"/>
      <c r="I69" s="19"/>
      <c r="J69" s="18">
        <f>D69+H69-I69</f>
        <v>15494.46115866949</v>
      </c>
      <c r="K69" s="55">
        <f t="shared" ref="K69:K71" si="40">E69*75/B69</f>
        <v>2.5000000000000005E-2</v>
      </c>
      <c r="L69" s="45"/>
      <c r="M69" s="47"/>
      <c r="N69" s="20"/>
      <c r="O69" s="18"/>
      <c r="P69" s="14">
        <f>P68+C69+H68</f>
        <v>15744.461158669486</v>
      </c>
      <c r="Q69" s="25">
        <f>(P69-(B3+SUM(H3:H68)))/(B3+SUM(H3:H68))</f>
        <v>3.373461432963746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15494.46115866949</v>
      </c>
      <c r="C70" s="44">
        <f>(B70*required_return)</f>
        <v>464.8338347600847</v>
      </c>
      <c r="D70" s="18">
        <f>B70+C70</f>
        <v>15959.294993429574</v>
      </c>
      <c r="E70" s="14">
        <f>B70/3000</f>
        <v>5.1648203862231634</v>
      </c>
      <c r="F70" s="14">
        <f>E70</f>
        <v>5.1648203862231634</v>
      </c>
      <c r="G70" s="52">
        <f t="shared" si="39"/>
        <v>89.999999999999829</v>
      </c>
      <c r="H70" s="19"/>
      <c r="I70" s="19"/>
      <c r="J70" s="18">
        <f>D70+H70-I70</f>
        <v>15959.294993429574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16209.29499342957</v>
      </c>
      <c r="Q70" s="25">
        <f>(P70-(B3+SUM(H3:H69)))/(B3+SUM(H3:H69))</f>
        <v>3.502581942619325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15959.294993429574</v>
      </c>
      <c r="C71" s="44">
        <f>(B71*required_return)</f>
        <v>478.77884980288718</v>
      </c>
      <c r="D71" s="18">
        <f>B71+C71</f>
        <v>16438.073843232462</v>
      </c>
      <c r="E71" s="14">
        <f>B71/3000</f>
        <v>5.319764997809858</v>
      </c>
      <c r="F71" s="14">
        <f>E71</f>
        <v>5.319764997809858</v>
      </c>
      <c r="G71" s="52">
        <f t="shared" si="39"/>
        <v>90.000000000000071</v>
      </c>
      <c r="H71" s="19"/>
      <c r="I71" s="19"/>
      <c r="J71" s="18">
        <f>D71+H71-I71</f>
        <v>16438.073843232462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16688.073843232458</v>
      </c>
      <c r="Q71" s="25">
        <f>(P71-(B3+SUM(H3:H70)))/(B3+SUM(H3:H70))</f>
        <v>3.6355760675645716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16438.073843232462</v>
      </c>
      <c r="C73" s="44">
        <f>(B73*required_return)</f>
        <v>493.1422152969738</v>
      </c>
      <c r="D73" s="14">
        <f>B73+C73</f>
        <v>16931.216058529437</v>
      </c>
      <c r="E73" s="14">
        <f>B73/3000</f>
        <v>5.4793579477441536</v>
      </c>
      <c r="F73" s="14">
        <f>E73</f>
        <v>5.4793579477441536</v>
      </c>
      <c r="G73" s="53">
        <f>(D73-B73)/F73</f>
        <v>90.00000000000027</v>
      </c>
      <c r="H73" s="19"/>
      <c r="I73" s="19"/>
      <c r="J73" s="14">
        <f>D73+H73-I73</f>
        <v>16931.216058529437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17181.216058529433</v>
      </c>
      <c r="Q73" s="25">
        <f>(P73-(B3+SUM(H3:H71)))/(B3+SUM(H3:H71))</f>
        <v>3.7725600162581761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16931.216058529437</v>
      </c>
      <c r="C74" s="44">
        <f>(B74*required_return)</f>
        <v>507.93648175588311</v>
      </c>
      <c r="D74" s="18">
        <f>B74+C74</f>
        <v>17439.152540285319</v>
      </c>
      <c r="E74" s="14">
        <f>B74/3000</f>
        <v>5.6437386861764791</v>
      </c>
      <c r="F74" s="14">
        <f>E74</f>
        <v>5.6437386861764791</v>
      </c>
      <c r="G74" s="52">
        <f t="shared" ref="G74:G76" si="42">(D74-B74)/F74</f>
        <v>89.999999999999744</v>
      </c>
      <c r="H74" s="19"/>
      <c r="I74" s="19"/>
      <c r="J74" s="18">
        <f>D74+H74-I74</f>
        <v>17439.152540285319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17689.152540285315</v>
      </c>
      <c r="Q74" s="25">
        <f>(P74-(B3+SUM(H3:H73)))/(B3+SUM(H3:H73))</f>
        <v>3.9136534834125873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17439.152540285319</v>
      </c>
      <c r="C75" s="44">
        <f>(B75*required_return)</f>
        <v>523.17457620855953</v>
      </c>
      <c r="D75" s="18">
        <f>B75+C75</f>
        <v>17962.327116493878</v>
      </c>
      <c r="E75" s="14">
        <f>B75/3000</f>
        <v>5.8130508467617732</v>
      </c>
      <c r="F75" s="14">
        <f>E75</f>
        <v>5.8130508467617732</v>
      </c>
      <c r="G75" s="52">
        <f t="shared" si="42"/>
        <v>89.999999999999957</v>
      </c>
      <c r="H75" s="19"/>
      <c r="I75" s="19"/>
      <c r="J75" s="18">
        <f>D75+H75-I75</f>
        <v>17962.327116493878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18212.327116493874</v>
      </c>
      <c r="Q75" s="25">
        <f>(P75-(B3+SUM(H3:H74)))/(B3+SUM(H3:H74))</f>
        <v>4.0589797545816317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17962.327116493878</v>
      </c>
      <c r="C76" s="44">
        <f>(B76*required_return)</f>
        <v>538.8698134948163</v>
      </c>
      <c r="D76" s="18">
        <f>B76+C76</f>
        <v>18501.196929988695</v>
      </c>
      <c r="E76" s="14">
        <f>B76/3000</f>
        <v>5.9874423721646259</v>
      </c>
      <c r="F76" s="14">
        <f>E76</f>
        <v>5.9874423721646259</v>
      </c>
      <c r="G76" s="52">
        <f t="shared" si="42"/>
        <v>90.000000000000142</v>
      </c>
      <c r="H76" s="19"/>
      <c r="I76" s="19"/>
      <c r="J76" s="18">
        <f>D76+H76-I76</f>
        <v>18501.196929988695</v>
      </c>
      <c r="K76" s="55">
        <f t="shared" si="43"/>
        <v>2.4999999999999998E-2</v>
      </c>
      <c r="L76" s="45"/>
      <c r="M76" s="48"/>
      <c r="N76" s="20"/>
      <c r="O76" s="18"/>
      <c r="P76" s="14">
        <f>P75+C76+H75</f>
        <v>18751.196929988691</v>
      </c>
      <c r="Q76" s="25">
        <f>(P76-(B3+SUM(H3:H75)))/(B3+SUM(H3:H75))</f>
        <v>4.208665813885748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18501.196929988695</v>
      </c>
      <c r="C78" s="44">
        <f>(B78*required_return)</f>
        <v>555.03590789966086</v>
      </c>
      <c r="D78" s="14">
        <f>B78+C78</f>
        <v>19056.232837888358</v>
      </c>
      <c r="E78" s="14">
        <f>B78/3000</f>
        <v>6.1670656433295648</v>
      </c>
      <c r="F78" s="14">
        <f>E78</f>
        <v>6.1670656433295648</v>
      </c>
      <c r="G78" s="53">
        <f>(D78-B78)/F78</f>
        <v>90.000000000000284</v>
      </c>
      <c r="H78" s="19"/>
      <c r="I78" s="19"/>
      <c r="J78" s="14">
        <f>D78+H78-I78</f>
        <v>19056.232837888358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19306.232837888354</v>
      </c>
      <c r="Q78" s="25">
        <f>(P78-(B3+SUM(H3:H76)))/(B3+SUM(H3:H76))</f>
        <v>4.3628424549689875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19056.232837888358</v>
      </c>
      <c r="C79" s="44">
        <f>(B79*required_return)</f>
        <v>571.68698513665072</v>
      </c>
      <c r="D79" s="18">
        <f>B79+C79</f>
        <v>19627.919823025008</v>
      </c>
      <c r="E79" s="14">
        <f>B79/3000</f>
        <v>6.3520776126294525</v>
      </c>
      <c r="F79" s="14">
        <f>E79</f>
        <v>6.3520776126294525</v>
      </c>
      <c r="G79" s="52">
        <f t="shared" ref="G79:G81" si="45">(D79-B79)/F79</f>
        <v>89.999999999999886</v>
      </c>
      <c r="H79" s="19"/>
      <c r="I79" s="19"/>
      <c r="J79" s="18">
        <f>D79+H79-I79</f>
        <v>19627.919823025008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19877.919823025004</v>
      </c>
      <c r="Q79" s="25">
        <f>(P79-(B3+SUM(H3:H78)))/(B3+SUM(H3:H78))</f>
        <v>4.5216443952847234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19627.919823025008</v>
      </c>
      <c r="C80" s="44">
        <f>(B80*required_return)</f>
        <v>588.83759469075017</v>
      </c>
      <c r="D80" s="18">
        <f>B80+C80</f>
        <v>20216.757417715758</v>
      </c>
      <c r="E80" s="14">
        <f>B80/3000</f>
        <v>6.5426399410083356</v>
      </c>
      <c r="F80" s="14">
        <f>E80</f>
        <v>6.5426399410083356</v>
      </c>
      <c r="G80" s="52">
        <f t="shared" si="45"/>
        <v>90.000000000000099</v>
      </c>
      <c r="H80" s="19"/>
      <c r="I80" s="19"/>
      <c r="J80" s="18">
        <f>D80+H80-I80</f>
        <v>20216.757417715758</v>
      </c>
      <c r="K80" s="55">
        <f t="shared" si="46"/>
        <v>2.4999999999999998E-2</v>
      </c>
      <c r="L80" s="45"/>
      <c r="M80" s="47"/>
      <c r="N80" s="20"/>
      <c r="O80" s="18"/>
      <c r="P80" s="14">
        <f>P79+C80+H79</f>
        <v>20466.757417715755</v>
      </c>
      <c r="Q80" s="25">
        <f>(P80-(B3+SUM(H3:H79)))/(B3+SUM(H3:H79))</f>
        <v>4.6852103938099319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20216.757417715758</v>
      </c>
      <c r="C81" s="44">
        <f>(B81*required_return)</f>
        <v>606.50272253147273</v>
      </c>
      <c r="D81" s="18">
        <f>B81+C81</f>
        <v>20823.260140247232</v>
      </c>
      <c r="E81" s="14">
        <f>B81/3000</f>
        <v>6.7389191392385861</v>
      </c>
      <c r="F81" s="14">
        <f>E81</f>
        <v>6.7389191392385861</v>
      </c>
      <c r="G81" s="52">
        <f t="shared" si="45"/>
        <v>90.000000000000099</v>
      </c>
      <c r="H81" s="19"/>
      <c r="I81" s="19"/>
      <c r="J81" s="18">
        <f>D81+H81-I81</f>
        <v>20823.260140247232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21073.260140247228</v>
      </c>
      <c r="Q81" s="25">
        <f>(P81-(B3+SUM(H3:H80)))/(B3+SUM(H3:H80))</f>
        <v>4.853683372290897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20823.260140247232</v>
      </c>
      <c r="C83" s="44">
        <f>(B83*required_return)</f>
        <v>624.69780420741688</v>
      </c>
      <c r="D83" s="14">
        <f>B83+C83</f>
        <v>21447.957944454647</v>
      </c>
      <c r="E83" s="14">
        <f>B83/3000</f>
        <v>6.9410867134157437</v>
      </c>
      <c r="F83" s="14">
        <f>E83</f>
        <v>6.9410867134157437</v>
      </c>
      <c r="G83" s="53">
        <f>(D83-B83)/F83</f>
        <v>89.999999999999744</v>
      </c>
      <c r="H83" s="19"/>
      <c r="I83" s="19"/>
      <c r="J83" s="14">
        <f>D83+H83-I83</f>
        <v>21447.957944454647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21697.957944454643</v>
      </c>
      <c r="Q83" s="25">
        <f>(P83-(B3+SUM(H3:H81)))/(B3+SUM(H3:H81))</f>
        <v>5.0272105401262897</v>
      </c>
      <c r="R83" s="25">
        <f>D83/B83-1</f>
        <v>2.9999999999999805E-2</v>
      </c>
    </row>
    <row r="84" spans="1:18" s="21" customFormat="1">
      <c r="A84" s="1">
        <f>A83+7</f>
        <v>45067</v>
      </c>
      <c r="B84" s="17">
        <f>D83+H83-N83</f>
        <v>21447.957944454647</v>
      </c>
      <c r="C84" s="44">
        <f>(B84*required_return)</f>
        <v>643.43873833363944</v>
      </c>
      <c r="D84" s="18">
        <f>B84+C84</f>
        <v>22091.396682788287</v>
      </c>
      <c r="E84" s="14">
        <f>B84/3000</f>
        <v>7.1493193148182153</v>
      </c>
      <c r="F84" s="14">
        <f>E84</f>
        <v>7.1493193148182153</v>
      </c>
      <c r="G84" s="52">
        <f t="shared" ref="G84:G86" si="48">(D84-B84)/F84</f>
        <v>90.000000000000057</v>
      </c>
      <c r="H84" s="19"/>
      <c r="I84" s="19"/>
      <c r="J84" s="18">
        <f>D84+H84-I84</f>
        <v>22091.396682788287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22341.396682788283</v>
      </c>
      <c r="Q84" s="25">
        <f>(P84-(B3+SUM(H3:H83)))/(B3+SUM(H3:H83))</f>
        <v>5.205943522996745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22091.396682788287</v>
      </c>
      <c r="C85" s="44">
        <f>(B85*required_return)</f>
        <v>662.74190048364858</v>
      </c>
      <c r="D85" s="18">
        <f>B85+C85</f>
        <v>22754.138583271935</v>
      </c>
      <c r="E85" s="14">
        <f>B85/3000</f>
        <v>7.3637988942627626</v>
      </c>
      <c r="F85" s="14">
        <f>E85</f>
        <v>7.3637988942627626</v>
      </c>
      <c r="G85" s="52">
        <f t="shared" si="48"/>
        <v>89.999999999999957</v>
      </c>
      <c r="H85" s="19"/>
      <c r="I85" s="19"/>
      <c r="J85" s="18">
        <f>D85+H85-I85</f>
        <v>22754.138583271935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23004.138583271932</v>
      </c>
      <c r="Q85" s="25">
        <f>(P85-(B3+SUM(H3:H84)))/(B3+SUM(H3:H84))</f>
        <v>5.3900384953533145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22754.138583271935</v>
      </c>
      <c r="C86" s="44">
        <f>(B86*required_return)</f>
        <v>682.62415749815807</v>
      </c>
      <c r="D86" s="18">
        <f>B86+C86</f>
        <v>23436.762740770093</v>
      </c>
      <c r="E86" s="14">
        <f>B86/3000</f>
        <v>7.5847128610906447</v>
      </c>
      <c r="F86" s="14">
        <f>E86</f>
        <v>7.5847128610906447</v>
      </c>
      <c r="G86" s="52">
        <f t="shared" si="48"/>
        <v>89.999999999999957</v>
      </c>
      <c r="H86" s="19"/>
      <c r="I86" s="19"/>
      <c r="J86" s="18">
        <f>D86+H86-I86</f>
        <v>23436.762740770093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23686.762740770089</v>
      </c>
      <c r="Q86" s="25">
        <f>(P86-(B3+SUM(H3:H85)))/(B3+SUM(H3:H85))</f>
        <v>5.5796563168805804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23436.762740770093</v>
      </c>
      <c r="C88" s="44">
        <f>(B88*required_return)</f>
        <v>703.10288222310271</v>
      </c>
      <c r="D88" s="14">
        <f>B88+C88</f>
        <v>24139.865622993195</v>
      </c>
      <c r="E88" s="14">
        <f>B88/3000</f>
        <v>7.8122542469233647</v>
      </c>
      <c r="F88" s="14">
        <f>E88</f>
        <v>7.8122542469233647</v>
      </c>
      <c r="G88" s="53">
        <f>(D88-B88)/F88</f>
        <v>89.999999999999886</v>
      </c>
      <c r="H88" s="19"/>
      <c r="I88" s="19"/>
      <c r="J88" s="14">
        <f>D88+H88-I88</f>
        <v>24139.865622993195</v>
      </c>
      <c r="K88" s="55">
        <f>E88*75/B88</f>
        <v>2.5000000000000001E-2</v>
      </c>
      <c r="L88" s="45"/>
      <c r="M88" s="47"/>
      <c r="N88" s="20"/>
      <c r="O88" s="18"/>
      <c r="P88" s="14">
        <f>P86+C88+H86</f>
        <v>24389.865622993191</v>
      </c>
      <c r="Q88" s="25">
        <f>(P88-(B3+SUM(H3:H86)))/(B3+SUM(H3:H86))</f>
        <v>5.7749626730536638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24139.865622993195</v>
      </c>
      <c r="C89" s="44">
        <f>(B89*required_return)</f>
        <v>724.19596868979579</v>
      </c>
      <c r="D89" s="18">
        <f>B89+C89</f>
        <v>24864.061591682992</v>
      </c>
      <c r="E89" s="14">
        <f>B89/3000</f>
        <v>8.0466218743310645</v>
      </c>
      <c r="F89" s="14">
        <f>E89</f>
        <v>8.0466218743310645</v>
      </c>
      <c r="G89" s="52">
        <f t="shared" ref="G89:G91" si="51">(D89-B89)/F89</f>
        <v>90.000000000000171</v>
      </c>
      <c r="H89" s="19"/>
      <c r="I89" s="19"/>
      <c r="J89" s="18">
        <f>D89+H89-I89</f>
        <v>24864.061591682992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25114.061591682988</v>
      </c>
      <c r="Q89" s="25">
        <f>(P89-(B3+SUM(H3:H88)))/(B3+SUM(H3:H88))</f>
        <v>5.9761282199119412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24864.061591682992</v>
      </c>
      <c r="C90" s="44">
        <f>(B90*required_return)</f>
        <v>745.92184775048975</v>
      </c>
      <c r="D90" s="18">
        <f>B90+C90</f>
        <v>25609.983439433483</v>
      </c>
      <c r="E90" s="14">
        <f>B90/3000</f>
        <v>8.2880205305609973</v>
      </c>
      <c r="F90" s="14">
        <f>E90</f>
        <v>8.2880205305609973</v>
      </c>
      <c r="G90" s="52">
        <f t="shared" si="51"/>
        <v>90.000000000000156</v>
      </c>
      <c r="H90" s="19"/>
      <c r="I90" s="19"/>
      <c r="J90" s="18">
        <f>D90+H90-I90</f>
        <v>25609.983439433483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25859.983439433479</v>
      </c>
      <c r="Q90" s="25">
        <f>(P90-(B3+SUM(H3:H89)))/(B3+SUM(H3:H89))</f>
        <v>6.1833287331759665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25609.983439433483</v>
      </c>
      <c r="C91" s="44">
        <f>(B91*required_return)</f>
        <v>768.2995031830045</v>
      </c>
      <c r="D91" s="18">
        <f>B91+C91</f>
        <v>26378.282942616486</v>
      </c>
      <c r="E91" s="14">
        <f>B91/3000</f>
        <v>8.5366611464778277</v>
      </c>
      <c r="F91" s="14">
        <f>E91</f>
        <v>8.5366611464778277</v>
      </c>
      <c r="G91" s="52">
        <f t="shared" si="51"/>
        <v>89.999999999999858</v>
      </c>
      <c r="H91" s="19"/>
      <c r="I91" s="19"/>
      <c r="J91" s="18">
        <f>D91+H91-I91</f>
        <v>26378.282942616486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26628.282942616483</v>
      </c>
      <c r="Q91" s="25">
        <f>(P91-(B3+SUM(H3:H90)))/(B3+SUM(H3:H90))</f>
        <v>6.3967452618379115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26378.282942616486</v>
      </c>
      <c r="C93" s="44">
        <f>(B93*required_return)</f>
        <v>791.34848827849453</v>
      </c>
      <c r="D93" s="14">
        <f>B93+C93</f>
        <v>27169.63143089498</v>
      </c>
      <c r="E93" s="14">
        <f>B93/3000</f>
        <v>8.7927609808721616</v>
      </c>
      <c r="F93" s="14">
        <f>E93</f>
        <v>8.7927609808721616</v>
      </c>
      <c r="G93" s="53">
        <f>(D93-B93)/F93</f>
        <v>89.999999999999957</v>
      </c>
      <c r="H93" s="19"/>
      <c r="I93" s="19"/>
      <c r="J93" s="14">
        <f>D93+H93-I93</f>
        <v>27169.63143089498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27419.631430894977</v>
      </c>
      <c r="Q93" s="25">
        <f>(P93-(B3+SUM(H3:H91)))/(B3+SUM(H3:H91))</f>
        <v>6.6165642863597158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27169.63143089498</v>
      </c>
      <c r="C94" s="44">
        <f>(B94*required_return)</f>
        <v>815.08894292684943</v>
      </c>
      <c r="D94" s="18">
        <f>B94+C94</f>
        <v>27984.72037382183</v>
      </c>
      <c r="E94" s="14">
        <f>B94/3000</f>
        <v>9.0565438102983276</v>
      </c>
      <c r="F94" s="14">
        <f>E94</f>
        <v>9.0565438102983276</v>
      </c>
      <c r="G94" s="52">
        <f t="shared" ref="G94:G96" si="54">(D94-B94)/F94</f>
        <v>90.000000000000057</v>
      </c>
      <c r="H94" s="19"/>
      <c r="I94" s="19"/>
      <c r="J94" s="18">
        <f>D94+H94-I94</f>
        <v>27984.72037382183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28234.720373821827</v>
      </c>
      <c r="Q94" s="25">
        <f>(P94-(B3+SUM(H3:H93)))/(B3+SUM(H3:H93))</f>
        <v>6.8429778816171742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27984.72037382183</v>
      </c>
      <c r="C95" s="44">
        <f>(B95*required_return)</f>
        <v>839.54161121465484</v>
      </c>
      <c r="D95" s="18">
        <f>B95+C95</f>
        <v>28824.261985036486</v>
      </c>
      <c r="E95" s="14">
        <f>B95/3000</f>
        <v>9.3282401246072766</v>
      </c>
      <c r="F95" s="14">
        <f>E95</f>
        <v>9.3282401246072766</v>
      </c>
      <c r="G95" s="52">
        <f t="shared" si="54"/>
        <v>90.000000000000099</v>
      </c>
      <c r="H95" s="19"/>
      <c r="I95" s="19"/>
      <c r="J95" s="18">
        <f>D95+H95-I95</f>
        <v>28824.261985036486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29074.261985036483</v>
      </c>
      <c r="Q95" s="25">
        <f>(P95-(B3+SUM(H3:H94)))/(B3+SUM(H3:H94))</f>
        <v>7.0761838847323562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28824.261985036486</v>
      </c>
      <c r="C96" s="44">
        <f>(B96*required_return)</f>
        <v>864.72785955109453</v>
      </c>
      <c r="D96" s="18">
        <f>B96+C96</f>
        <v>29688.989844587581</v>
      </c>
      <c r="E96" s="14">
        <f>B96/3000</f>
        <v>9.6080873283454959</v>
      </c>
      <c r="F96" s="14">
        <f>E96</f>
        <v>9.6080873283454959</v>
      </c>
      <c r="G96" s="52">
        <f t="shared" si="54"/>
        <v>89.999999999999972</v>
      </c>
      <c r="H96" s="19"/>
      <c r="I96" s="19"/>
      <c r="J96" s="18">
        <f>D96+H96-I96</f>
        <v>29688.989844587581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29938.989844587577</v>
      </c>
      <c r="Q96" s="25">
        <f>(P96-(B3+SUM(H3:H95)))/(B3+SUM(H3:H95))</f>
        <v>7.3163860679409938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29688.989844587581</v>
      </c>
      <c r="C98" s="44">
        <f>(B98*required_return)</f>
        <v>890.66969533762733</v>
      </c>
      <c r="D98" s="14">
        <f>B98+C98</f>
        <v>30579.659539925207</v>
      </c>
      <c r="E98" s="14">
        <f>B98/3000</f>
        <v>9.8963299481958593</v>
      </c>
      <c r="F98" s="14">
        <f>E98</f>
        <v>9.8963299481958593</v>
      </c>
      <c r="G98" s="53">
        <f>(D98-B98)/F98</f>
        <v>89.999999999999943</v>
      </c>
      <c r="H98" s="19"/>
      <c r="I98" s="19"/>
      <c r="J98" s="14">
        <f>D98+H98-I98</f>
        <v>30579.659539925207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30829.659539925204</v>
      </c>
      <c r="Q98" s="25">
        <f>(P98-(B3+SUM(H3:H96)))/(B3+SUM(H3:H96))</f>
        <v>7.5637943166458896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30579.659539925207</v>
      </c>
      <c r="C99" s="44">
        <f>(B99*required_return)</f>
        <v>917.38978619775617</v>
      </c>
      <c r="D99" s="18">
        <f>B99+C99</f>
        <v>31497.049326122964</v>
      </c>
      <c r="E99" s="14">
        <f>B99/3000</f>
        <v>10.193219846641735</v>
      </c>
      <c r="F99" s="14">
        <f>E99</f>
        <v>10.193219846641735</v>
      </c>
      <c r="G99" s="52">
        <f t="shared" ref="G99:G101" si="57">(D99-B99)/F99</f>
        <v>90.000000000000043</v>
      </c>
      <c r="H99" s="19"/>
      <c r="I99" s="19"/>
      <c r="J99" s="18">
        <f>D99+H99-I99</f>
        <v>31497.049326122964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31747.04932612296</v>
      </c>
      <c r="Q99" s="25">
        <f>(P99-(B3+SUM(H3:H98)))/(B3+SUM(H3:H98))</f>
        <v>7.8186248128119331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31497.049326122964</v>
      </c>
      <c r="C100" s="44">
        <f>(B100*required_return)</f>
        <v>944.91147978368883</v>
      </c>
      <c r="D100" s="18">
        <f>B100+C100</f>
        <v>32441.960805906652</v>
      </c>
      <c r="E100" s="14">
        <f>B100/3000</f>
        <v>10.499016442040988</v>
      </c>
      <c r="F100" s="14">
        <f>E100</f>
        <v>10.499016442040988</v>
      </c>
      <c r="G100" s="52">
        <f t="shared" si="57"/>
        <v>89.999999999999943</v>
      </c>
      <c r="H100" s="19"/>
      <c r="I100" s="19"/>
      <c r="J100" s="18">
        <f>D100+H100-I100</f>
        <v>32441.960805906652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32691.960805906649</v>
      </c>
      <c r="Q100" s="25">
        <f>(P100-(B3+SUM(H3:H99)))/(B3+SUM(H3:H99))</f>
        <v>8.0811002238629577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32441.960805906652</v>
      </c>
      <c r="C101" s="44">
        <f>(B101*required_return)</f>
        <v>973.25882417719959</v>
      </c>
      <c r="D101" s="18">
        <f>B101+C101</f>
        <v>33415.219630083855</v>
      </c>
      <c r="E101" s="14">
        <f>B101/3000</f>
        <v>10.813986935302218</v>
      </c>
      <c r="F101" s="14">
        <f>E101</f>
        <v>10.813986935302218</v>
      </c>
      <c r="G101" s="52">
        <f t="shared" si="57"/>
        <v>90.000000000000298</v>
      </c>
      <c r="H101" s="19"/>
      <c r="I101" s="19"/>
      <c r="J101" s="18">
        <f>D101+H101-I101</f>
        <v>33415.219630083855</v>
      </c>
      <c r="K101" s="55">
        <f t="shared" si="58"/>
        <v>2.4999999999999998E-2</v>
      </c>
      <c r="L101" s="45"/>
      <c r="M101" s="48"/>
      <c r="N101" s="20"/>
      <c r="O101" s="18"/>
      <c r="P101" s="14">
        <f>P100+C101+H100</f>
        <v>33665.219630083848</v>
      </c>
      <c r="Q101" s="25">
        <f>(P101-(B3+SUM(H3:H100)))/(B3+SUM(H3:H100))</f>
        <v>8.351449897245514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33415.219630083855</v>
      </c>
      <c r="C103" s="44">
        <f>(B103*required_return)</f>
        <v>1002.4565889025156</v>
      </c>
      <c r="D103" s="14">
        <f>B103+C103</f>
        <v>34417.676218986373</v>
      </c>
      <c r="E103" s="14">
        <f>B103/3000</f>
        <v>11.138406543361285</v>
      </c>
      <c r="F103" s="14">
        <f>E103</f>
        <v>11.138406543361285</v>
      </c>
      <c r="G103" s="53">
        <f>(D103-B103)/F103</f>
        <v>90.000000000000213</v>
      </c>
      <c r="H103" s="19"/>
      <c r="I103" s="19"/>
      <c r="J103" s="14">
        <f>D103+H103-I103</f>
        <v>34417.676218986373</v>
      </c>
      <c r="K103" s="55">
        <f>E103*75/B103</f>
        <v>2.4999999999999998E-2</v>
      </c>
      <c r="L103" s="45"/>
      <c r="M103" s="19"/>
      <c r="N103" s="20"/>
      <c r="O103" s="18"/>
      <c r="P103" s="14">
        <f>P101+C103+H101</f>
        <v>34667.676218986366</v>
      </c>
      <c r="Q103" s="25">
        <f>(P103-(B3+SUM(H3:H101)))/(B3+SUM(H3:H101))</f>
        <v>8.6299100608295465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34417.676218986373</v>
      </c>
      <c r="C104" s="44">
        <f>(B104*required_return)</f>
        <v>1032.5302865695912</v>
      </c>
      <c r="D104" s="18">
        <f>B104+C104</f>
        <v>35450.206505555965</v>
      </c>
      <c r="E104" s="14">
        <f>B104/3000</f>
        <v>11.472558739662125</v>
      </c>
      <c r="F104" s="14">
        <f>E104</f>
        <v>11.472558739662125</v>
      </c>
      <c r="G104" s="52">
        <f t="shared" ref="G104:G106" si="60">(D104-B104)/F104</f>
        <v>90.000000000000085</v>
      </c>
      <c r="H104" s="19"/>
      <c r="I104" s="19"/>
      <c r="J104" s="18">
        <f>D104+H104-I104</f>
        <v>35450.206505555965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35700.206505555958</v>
      </c>
      <c r="Q104" s="25">
        <f>(P104-(B3+SUM(H3:H103)))/(B3+SUM(H3:H103))</f>
        <v>8.9167240293210988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35450.206505555965</v>
      </c>
      <c r="C105" s="44">
        <f>(B105*required_return)</f>
        <v>1063.5061951666789</v>
      </c>
      <c r="D105" s="18">
        <f>B105+C105</f>
        <v>36513.712700722645</v>
      </c>
      <c r="E105" s="14">
        <f>B105/3000</f>
        <v>11.816735501851989</v>
      </c>
      <c r="F105" s="14">
        <f>E105</f>
        <v>11.816735501851989</v>
      </c>
      <c r="G105" s="52">
        <f t="shared" si="60"/>
        <v>90.000000000000028</v>
      </c>
      <c r="H105" s="19"/>
      <c r="I105" s="19"/>
      <c r="J105" s="18">
        <f>D105+H105-I105</f>
        <v>36513.712700722645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36763.712700722637</v>
      </c>
      <c r="Q105" s="25">
        <f>(P105-(B3+SUM(H3:H104)))/(B3+SUM(H3:H104))</f>
        <v>9.2121424168673993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36513.712700722645</v>
      </c>
      <c r="C106" s="44">
        <f>(B106*required_return)</f>
        <v>1095.4113810216793</v>
      </c>
      <c r="D106" s="18">
        <f>B106+C106</f>
        <v>37609.124081744325</v>
      </c>
      <c r="E106" s="14">
        <f>B106/3000</f>
        <v>12.171237566907548</v>
      </c>
      <c r="F106" s="14">
        <f>E106</f>
        <v>12.171237566907548</v>
      </c>
      <c r="G106" s="52">
        <f t="shared" si="60"/>
        <v>90.000000000000085</v>
      </c>
      <c r="H106" s="19"/>
      <c r="I106" s="19"/>
      <c r="J106" s="18">
        <f>D106+H106-I106</f>
        <v>37609.124081744325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37859.124081744318</v>
      </c>
      <c r="Q106" s="25">
        <f>(P106-(B3+SUM(H3:H105)))/(B3+SUM(H3:H105))</f>
        <v>9.5164233560400877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37609.124081744325</v>
      </c>
      <c r="C108" s="44">
        <f>(B108*required_return)</f>
        <v>1128.2737224523296</v>
      </c>
      <c r="D108" s="14">
        <f>B108+C108</f>
        <v>38737.397804196655</v>
      </c>
      <c r="E108" s="14">
        <f>B108/3000</f>
        <v>12.536374693914775</v>
      </c>
      <c r="F108" s="14">
        <f>E108</f>
        <v>12.536374693914775</v>
      </c>
      <c r="G108" s="53">
        <f>(D108-B108)/F108</f>
        <v>90</v>
      </c>
      <c r="H108" s="19"/>
      <c r="I108" s="19"/>
      <c r="J108" s="14">
        <f>D108+H108-I108</f>
        <v>38737.397804196655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38987.397804196647</v>
      </c>
      <c r="Q108" s="25">
        <f>(P108-(B3+SUM(H3:H106)))/(B3+SUM(H3:H106))</f>
        <v>9.8298327233879572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38737.397804196655</v>
      </c>
      <c r="C109" s="44">
        <f>(B109*required_return)</f>
        <v>1162.1219341258995</v>
      </c>
      <c r="D109" s="18">
        <f>B109+C109</f>
        <v>39899.519738322553</v>
      </c>
      <c r="E109" s="14">
        <f>B109/3000</f>
        <v>12.912465934732218</v>
      </c>
      <c r="F109" s="14">
        <f>E109</f>
        <v>12.912465934732218</v>
      </c>
      <c r="G109" s="52">
        <f t="shared" ref="G109:G111" si="63">(D109-B109)/F109</f>
        <v>89.999999999999901</v>
      </c>
      <c r="H109" s="19"/>
      <c r="I109" s="19"/>
      <c r="J109" s="18">
        <f>D109+H109-I109</f>
        <v>39899.519738322553</v>
      </c>
      <c r="K109" s="55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40149.519738322546</v>
      </c>
      <c r="Q109" s="25">
        <f>(P109-(B3+SUM(H3:H108)))/(B3+SUM(H3:H108))</f>
        <v>10.152644371756264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39899.519738322553</v>
      </c>
      <c r="C110" s="44">
        <f>(B110*required_return)</f>
        <v>1196.9855921496764</v>
      </c>
      <c r="D110" s="18">
        <f>B110+C110</f>
        <v>41096.505330472231</v>
      </c>
      <c r="E110" s="14">
        <f>B110/3000</f>
        <v>13.299839912774184</v>
      </c>
      <c r="F110" s="14">
        <f>E110</f>
        <v>13.299839912774184</v>
      </c>
      <c r="G110" s="52">
        <f t="shared" si="63"/>
        <v>90.000000000000128</v>
      </c>
      <c r="H110" s="19"/>
      <c r="I110" s="19"/>
      <c r="J110" s="18">
        <f>D110+H110-I110</f>
        <v>41096.505330472231</v>
      </c>
      <c r="K110" s="55">
        <f t="shared" si="64"/>
        <v>2.4999999999999998E-2</v>
      </c>
      <c r="L110" s="45"/>
      <c r="M110" s="47"/>
      <c r="N110" s="20"/>
      <c r="O110" s="18"/>
      <c r="P110" s="14">
        <f>P109+C110+H109</f>
        <v>41346.505330472224</v>
      </c>
      <c r="Q110" s="25">
        <f>(P110-(B3+SUM(H3:H109)))/(B3+SUM(H3:H109))</f>
        <v>10.485140369575618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41096.505330472231</v>
      </c>
      <c r="C111" s="44">
        <f>(B111*required_return)</f>
        <v>1232.8951599141669</v>
      </c>
      <c r="D111" s="18">
        <f>B111+C111</f>
        <v>42329.400490386397</v>
      </c>
      <c r="E111" s="14">
        <f>B111/3000</f>
        <v>13.698835110157411</v>
      </c>
      <c r="F111" s="14">
        <f>E111</f>
        <v>13.698835110157411</v>
      </c>
      <c r="G111" s="52">
        <f t="shared" si="63"/>
        <v>89.999999999999901</v>
      </c>
      <c r="H111" s="19"/>
      <c r="I111" s="19"/>
      <c r="J111" s="18">
        <f>D111+H111-I111</f>
        <v>42329.400490386397</v>
      </c>
      <c r="K111" s="55">
        <f t="shared" si="64"/>
        <v>2.5000000000000005E-2</v>
      </c>
      <c r="L111" s="45"/>
      <c r="M111" s="48"/>
      <c r="N111" s="20"/>
      <c r="O111" s="18"/>
      <c r="P111" s="14">
        <f>P110+C111+H110</f>
        <v>42579.40049038639</v>
      </c>
      <c r="Q111" s="25">
        <f>(P111-(B3+SUM(H3:H110)))/(B3+SUM(H3:H110))</f>
        <v>10.827611247329553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42329.400490386397</v>
      </c>
      <c r="C113" s="44">
        <f>(B113*required_return)</f>
        <v>1269.8820147115919</v>
      </c>
      <c r="D113" s="14">
        <f>B113+C113</f>
        <v>43599.282505097988</v>
      </c>
      <c r="E113" s="14">
        <f>B113/3000</f>
        <v>14.109800163462133</v>
      </c>
      <c r="F113" s="14">
        <f>E113</f>
        <v>14.109800163462133</v>
      </c>
      <c r="G113" s="53">
        <f>(D113-B113)/F113</f>
        <v>89.999999999999943</v>
      </c>
      <c r="H113" s="19"/>
      <c r="I113" s="19"/>
      <c r="J113" s="14">
        <f>D113+H113-I113</f>
        <v>43599.282505097988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43849.282505097981</v>
      </c>
      <c r="Q113" s="25">
        <f>(P113-(B3+SUM(H3:H111)))/(B3+SUM(H3:H111))</f>
        <v>11.180356251416105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43599.282505097988</v>
      </c>
      <c r="C114" s="44">
        <f>(B114*required_return)</f>
        <v>1307.9784751529396</v>
      </c>
      <c r="D114" s="18">
        <f>B114+C114</f>
        <v>44907.260980250925</v>
      </c>
      <c r="E114" s="14">
        <f>B114/3000</f>
        <v>14.533094168365997</v>
      </c>
      <c r="F114" s="14">
        <f>E114</f>
        <v>14.533094168365997</v>
      </c>
      <c r="G114" s="52">
        <f t="shared" ref="G114:G116" si="66">(D114-B114)/F114</f>
        <v>89.999999999999801</v>
      </c>
      <c r="H114" s="19"/>
      <c r="I114" s="19"/>
      <c r="J114" s="18">
        <f>D114+H114-I114</f>
        <v>44907.260980250925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45157.260980250918</v>
      </c>
      <c r="Q114" s="25">
        <f>(P114-(B3+SUM(H3:H113)))/(B3+SUM(H3:H113))</f>
        <v>11.543683605625255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44907.260980250925</v>
      </c>
      <c r="C115" s="44">
        <f>(B115*required_return)</f>
        <v>1347.2178294075277</v>
      </c>
      <c r="D115" s="18">
        <f>B115+C115</f>
        <v>46254.478809658453</v>
      </c>
      <c r="E115" s="14">
        <f>B115/3000</f>
        <v>14.969086993416974</v>
      </c>
      <c r="F115" s="14">
        <f>E115</f>
        <v>14.969086993416974</v>
      </c>
      <c r="G115" s="52">
        <f t="shared" si="66"/>
        <v>89.999999999999986</v>
      </c>
      <c r="H115" s="19"/>
      <c r="I115" s="19"/>
      <c r="J115" s="18">
        <f>D115+H115-I115</f>
        <v>46254.478809658453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46504.478809658445</v>
      </c>
      <c r="Q115" s="25">
        <f>(P115-(B3+SUM(H3:H114)))/(B3+SUM(H3:H114))</f>
        <v>11.91791078046068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46254.478809658453</v>
      </c>
      <c r="C116" s="44">
        <f>(B116*required_return)</f>
        <v>1387.6343642897534</v>
      </c>
      <c r="D116" s="18">
        <f>B116+C116</f>
        <v>47642.113173948208</v>
      </c>
      <c r="E116" s="14">
        <f>B116/3000</f>
        <v>15.418159603219484</v>
      </c>
      <c r="F116" s="14">
        <f>E116</f>
        <v>15.418159603219484</v>
      </c>
      <c r="G116" s="52">
        <f t="shared" si="66"/>
        <v>90.000000000000128</v>
      </c>
      <c r="H116" s="19"/>
      <c r="I116" s="19"/>
      <c r="J116" s="18">
        <f>D116+H116-I116</f>
        <v>47642.113173948208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47892.113173948201</v>
      </c>
      <c r="Q116" s="25">
        <f>(P116-(B3+SUM(H3:H115)))/(B3+SUM(H3:H115))</f>
        <v>12.303364770541167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47642.113173948208</v>
      </c>
      <c r="C118" s="44">
        <f>(B118*required_return)</f>
        <v>1429.2633952184462</v>
      </c>
      <c r="D118" s="14">
        <f>B118+C118</f>
        <v>49071.376569166656</v>
      </c>
      <c r="E118" s="14">
        <f>B118/3000</f>
        <v>15.880704391316069</v>
      </c>
      <c r="F118" s="14">
        <f>E118</f>
        <v>15.880704391316069</v>
      </c>
      <c r="G118" s="53">
        <f>(D118-B118)/F118</f>
        <v>90.000000000000099</v>
      </c>
      <c r="H118" s="19"/>
      <c r="I118" s="19"/>
      <c r="J118" s="14">
        <f>D118+H118-I118</f>
        <v>49071.376569166656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49321.376569166649</v>
      </c>
      <c r="Q118" s="35">
        <f>(P118-(B3+SUM(H3:H116)))/(B3+SUM(H3:H116))</f>
        <v>12.700382380324069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49071.376569166656</v>
      </c>
      <c r="C119" s="44">
        <f>(B119*required_return)</f>
        <v>1472.1412970749996</v>
      </c>
      <c r="D119" s="18">
        <f>B119+C119</f>
        <v>50543.517866241658</v>
      </c>
      <c r="E119" s="14">
        <f>B119/3000</f>
        <v>16.357125523055551</v>
      </c>
      <c r="F119" s="14">
        <f>E119</f>
        <v>16.357125523055551</v>
      </c>
      <c r="G119" s="52">
        <f t="shared" ref="G119:G121" si="69">(D119-B119)/F119</f>
        <v>90.000000000000185</v>
      </c>
      <c r="H119" s="19"/>
      <c r="I119" s="19"/>
      <c r="J119" s="18">
        <f>D119+H119-I119</f>
        <v>50543.517866241658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50793.517866241651</v>
      </c>
      <c r="Q119" s="25">
        <f>(P119-(B3+SUM(H3:H118)))/(B3+SUM(H3:H118))</f>
        <v>13.109310518400459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50543.517866241658</v>
      </c>
      <c r="C120" s="44">
        <f>(B120*required_return)</f>
        <v>1516.3055359872496</v>
      </c>
      <c r="D120" s="18">
        <f>B120+C120</f>
        <v>52059.823402228911</v>
      </c>
      <c r="E120" s="14">
        <f>B120/3000</f>
        <v>16.84783928874722</v>
      </c>
      <c r="F120" s="14">
        <f>E120</f>
        <v>16.84783928874722</v>
      </c>
      <c r="G120" s="52">
        <f t="shared" si="69"/>
        <v>90.000000000000156</v>
      </c>
      <c r="H120" s="19"/>
      <c r="I120" s="19"/>
      <c r="J120" s="18">
        <f>D120+H120-I120</f>
        <v>52059.823402228911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52309.823402228903</v>
      </c>
      <c r="Q120" s="25">
        <f>(P120-(B3+SUM(H3:H119)))/(B3+SUM(H3:H119))</f>
        <v>13.53050650061914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52059.823402228911</v>
      </c>
      <c r="C121" s="44">
        <f>(B121*required_return)</f>
        <v>1561.7947020668673</v>
      </c>
      <c r="D121" s="18">
        <f>B121+C121</f>
        <v>53621.618104295776</v>
      </c>
      <c r="E121" s="14">
        <f>B121/3000</f>
        <v>17.353274467409637</v>
      </c>
      <c r="F121" s="14">
        <f>E121</f>
        <v>17.353274467409637</v>
      </c>
      <c r="G121" s="52">
        <f t="shared" si="69"/>
        <v>89.999999999999886</v>
      </c>
      <c r="H121" s="19"/>
      <c r="I121" s="19"/>
      <c r="J121" s="18">
        <f>D121+H121-I121</f>
        <v>53621.618104295776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53871.618104295769</v>
      </c>
      <c r="Q121" s="37">
        <f>(P121-(B3+SUM(H3:H120)))/(B3+SUM(H3:H120))</f>
        <v>13.96433836230438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53621.618104295776</v>
      </c>
      <c r="C123" s="44">
        <f>(B123*required_return)</f>
        <v>1608.6485431288731</v>
      </c>
      <c r="D123" s="14">
        <f>B123+C123</f>
        <v>55230.266647424651</v>
      </c>
      <c r="E123" s="14">
        <f>B123/3000</f>
        <v>17.873872701431925</v>
      </c>
      <c r="F123" s="14">
        <f>E123</f>
        <v>17.873872701431925</v>
      </c>
      <c r="G123" s="53">
        <f>(D123-B123)/F123</f>
        <v>90.000000000000085</v>
      </c>
      <c r="H123" s="19"/>
      <c r="I123" s="19"/>
      <c r="J123" s="14">
        <f>D123+H123-I123</f>
        <v>55230.266647424651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55480.266647424643</v>
      </c>
      <c r="Q123" s="25">
        <f>(P123-(B108+SUM(H108:H121)))/(B108+SUM(H108:H121))</f>
        <v>0.47518103657072591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55230.266647424651</v>
      </c>
      <c r="C124" s="44">
        <f>(B124*required_return)</f>
        <v>1656.9079994227395</v>
      </c>
      <c r="D124" s="18">
        <f>B124+C124</f>
        <v>56887.174646847387</v>
      </c>
      <c r="E124" s="14">
        <f>B124/3000</f>
        <v>18.410088882474884</v>
      </c>
      <c r="F124" s="14">
        <f>E124</f>
        <v>18.410088882474884</v>
      </c>
      <c r="G124" s="52">
        <f t="shared" ref="G124:G126" si="72">(D124-B124)/F124</f>
        <v>89.999999999999801</v>
      </c>
      <c r="H124" s="19"/>
      <c r="I124" s="19"/>
      <c r="J124" s="18">
        <f>D124+H124-I124</f>
        <v>56887.174646847387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57137.174646847387</v>
      </c>
      <c r="Q124" s="25">
        <f>(P124-(B108+SUM(H108:H123)))/(B108+SUM(H108:H123))</f>
        <v>0.51923704797427295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56887.174646847387</v>
      </c>
      <c r="C125" s="44">
        <f>(B125*required_return)</f>
        <v>1706.6152394054216</v>
      </c>
      <c r="D125" s="18">
        <f>B125+C125</f>
        <v>58593.789886252809</v>
      </c>
      <c r="E125" s="14">
        <f>B125/3000</f>
        <v>18.962391548949128</v>
      </c>
      <c r="F125" s="14">
        <f>E125</f>
        <v>18.962391548949128</v>
      </c>
      <c r="G125" s="52">
        <f t="shared" si="72"/>
        <v>90.000000000000043</v>
      </c>
      <c r="H125" s="19"/>
      <c r="I125" s="19"/>
      <c r="J125" s="18">
        <f>D125+H125-I125</f>
        <v>58593.789886252809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58843.789886252809</v>
      </c>
      <c r="Q125" s="25">
        <f>(P125-(B108+SUM(H108:H124)))/(B108+SUM(H108:H124))</f>
        <v>0.56461473971992626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58593.789886252809</v>
      </c>
      <c r="C126" s="44">
        <f>(B126*required_return)</f>
        <v>1757.8136965875842</v>
      </c>
      <c r="D126" s="18">
        <f>B126+C126</f>
        <v>60351.603582840391</v>
      </c>
      <c r="E126" s="14">
        <f>B126/3000</f>
        <v>19.531263295417602</v>
      </c>
      <c r="F126" s="14">
        <f>E126</f>
        <v>19.531263295417602</v>
      </c>
      <c r="G126" s="52">
        <f t="shared" si="72"/>
        <v>89.999999999999886</v>
      </c>
      <c r="H126" s="19"/>
      <c r="I126" s="19"/>
      <c r="J126" s="18">
        <f>D126+H126-I126</f>
        <v>60351.603582840391</v>
      </c>
      <c r="K126" s="55">
        <f t="shared" si="73"/>
        <v>2.4999999999999998E-2</v>
      </c>
      <c r="L126" s="45"/>
      <c r="M126" s="47"/>
      <c r="N126" s="20"/>
      <c r="O126" s="18"/>
      <c r="P126" s="14">
        <f>P125+C126+H125</f>
        <v>60601.603582840391</v>
      </c>
      <c r="Q126" s="25">
        <f>(P126-(B108+SUM(H108:H125)))/(B108+SUM(H108:H125))</f>
        <v>0.61135376221794913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60351.603582840391</v>
      </c>
      <c r="C128" s="44">
        <f>(B128*required_return)</f>
        <v>1810.5481074852116</v>
      </c>
      <c r="D128" s="14">
        <f>B128+C128</f>
        <v>62162.151690325605</v>
      </c>
      <c r="E128" s="14">
        <f>B128/3000</f>
        <v>20.117201194280131</v>
      </c>
      <c r="F128" s="14">
        <f>E128</f>
        <v>20.117201194280131</v>
      </c>
      <c r="G128" s="53">
        <f>(D128-B128)/F128</f>
        <v>90.000000000000114</v>
      </c>
      <c r="H128" s="19"/>
      <c r="I128" s="19"/>
      <c r="J128" s="14">
        <f>D128+H128-I128</f>
        <v>62162.151690325605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62412.151690325605</v>
      </c>
      <c r="Q128" s="25">
        <f>(P128-(B108+SUM(H108:H126)))/(B108+SUM(H108:H126))</f>
        <v>0.65949495539091285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62162.151690325605</v>
      </c>
      <c r="C129" s="44">
        <f>(B129*required_return)</f>
        <v>1864.8645507097681</v>
      </c>
      <c r="D129" s="18">
        <f>B129+C129</f>
        <v>64027.016241035373</v>
      </c>
      <c r="E129" s="14">
        <f>B129/3000</f>
        <v>20.720717230108534</v>
      </c>
      <c r="F129" s="14">
        <f>E129</f>
        <v>20.720717230108534</v>
      </c>
      <c r="G129" s="52">
        <f t="shared" ref="G129:G131" si="75">(D129-B129)/F129</f>
        <v>90</v>
      </c>
      <c r="H129" s="19"/>
      <c r="I129" s="19"/>
      <c r="J129" s="18">
        <f>D129+H129-I129</f>
        <v>64027.016241035373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64277.016241035373</v>
      </c>
      <c r="Q129" s="25">
        <f>(P129-(B108+SUM(H108:H128)))/(B108+SUM(H108:H128))</f>
        <v>0.7090803843590654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64027.016241035373</v>
      </c>
      <c r="C130" s="44">
        <f>(B130*required_return)</f>
        <v>1920.8104872310612</v>
      </c>
      <c r="D130" s="18">
        <f>B130+C130</f>
        <v>65947.826728266431</v>
      </c>
      <c r="E130" s="14">
        <f>B130/3000</f>
        <v>21.342338747011791</v>
      </c>
      <c r="F130" s="14">
        <f>E130</f>
        <v>21.342338747011791</v>
      </c>
      <c r="G130" s="52">
        <f t="shared" si="75"/>
        <v>89.999999999999844</v>
      </c>
      <c r="H130" s="19"/>
      <c r="I130" s="19"/>
      <c r="J130" s="18">
        <f>D130+H130-I130</f>
        <v>65947.826728266431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66197.826728266431</v>
      </c>
      <c r="Q130" s="25">
        <f>(P130-(B108+SUM(H108:H129)))/(B108+SUM(H108:H129))</f>
        <v>0.76015337619626244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65947.826728266431</v>
      </c>
      <c r="C131" s="44">
        <f>(B131*required_return)</f>
        <v>1978.434801847993</v>
      </c>
      <c r="D131" s="18">
        <f>B131+C131</f>
        <v>67926.261530114425</v>
      </c>
      <c r="E131" s="14">
        <f>B131/3000</f>
        <v>21.982608909422144</v>
      </c>
      <c r="F131" s="14">
        <f>E131</f>
        <v>21.982608909422144</v>
      </c>
      <c r="G131" s="52">
        <f t="shared" si="75"/>
        <v>90.000000000000057</v>
      </c>
      <c r="H131" s="19"/>
      <c r="I131" s="19"/>
      <c r="J131" s="18">
        <f>D131+H131-I131</f>
        <v>67926.261530114425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68176.261530114425</v>
      </c>
      <c r="Q131" s="25">
        <f>(P131-(B108+SUM(H108:H130)))/(B108+SUM(H108:H130))</f>
        <v>0.81275855778857542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67926.261530114425</v>
      </c>
      <c r="C133" s="44">
        <f>(B133*required_return)</f>
        <v>2037.7878459034328</v>
      </c>
      <c r="D133" s="14">
        <f>B133+C133</f>
        <v>69964.049376017851</v>
      </c>
      <c r="E133" s="14">
        <f>B133/3000</f>
        <v>22.642087176704809</v>
      </c>
      <c r="F133" s="14">
        <f>E133</f>
        <v>22.642087176704809</v>
      </c>
      <c r="G133" s="53">
        <f>(D133-B133)/F133</f>
        <v>89.999999999999673</v>
      </c>
      <c r="H133" s="19"/>
      <c r="I133" s="19"/>
      <c r="J133" s="14">
        <f>D133+H133-I133</f>
        <v>69964.049376017851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70214.049376017851</v>
      </c>
      <c r="Q133" s="25">
        <f>(P133-(B108+SUM(H108:H131)))/(B108+SUM(H108:H131))</f>
        <v>0.86694189482865769</v>
      </c>
      <c r="R133" s="25">
        <f>D133/B133-1</f>
        <v>2.9999999999999805E-2</v>
      </c>
    </row>
    <row r="134" spans="1:18">
      <c r="A134" s="1">
        <f>A133+7</f>
        <v>45347</v>
      </c>
      <c r="B134" s="17">
        <f>D133+H133-N133</f>
        <v>69964.049376017851</v>
      </c>
      <c r="C134" s="44">
        <f>(B134*required_return)</f>
        <v>2098.9214812805353</v>
      </c>
      <c r="D134" s="18">
        <f>B134+C134</f>
        <v>72062.97085729838</v>
      </c>
      <c r="E134" s="14">
        <f>B134/3000</f>
        <v>23.32134979200595</v>
      </c>
      <c r="F134" s="14">
        <f>E134</f>
        <v>23.32134979200595</v>
      </c>
      <c r="G134" s="52">
        <f t="shared" ref="G134:G136" si="78">(D134-B134)/F134</f>
        <v>89.999999999999744</v>
      </c>
      <c r="H134" s="19"/>
      <c r="I134" s="19"/>
      <c r="J134" s="18">
        <f>D134+H134-I134</f>
        <v>72062.97085729838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72312.97085729838</v>
      </c>
      <c r="Q134" s="25">
        <f>(P134-(B108+SUM(H108:H133)))/(B108+SUM(H108:H133))</f>
        <v>0.9227507319799424</v>
      </c>
      <c r="R134" s="25">
        <f t="shared" ref="R134:R136" si="80">D134/B134-1</f>
        <v>2.9999999999999805E-2</v>
      </c>
    </row>
    <row r="135" spans="1:18">
      <c r="A135" s="1">
        <f>A134+7</f>
        <v>45354</v>
      </c>
      <c r="B135" s="17">
        <f>D134+H134-N134</f>
        <v>72062.97085729838</v>
      </c>
      <c r="C135" s="44">
        <f>(B135*required_return)</f>
        <v>2161.8891257189512</v>
      </c>
      <c r="D135" s="18">
        <f>B135+C135</f>
        <v>74224.859983017333</v>
      </c>
      <c r="E135" s="14">
        <f>B135/3000</f>
        <v>24.020990285766128</v>
      </c>
      <c r="F135" s="14">
        <f>E135</f>
        <v>24.020990285766128</v>
      </c>
      <c r="G135" s="52">
        <f t="shared" si="78"/>
        <v>90.000000000000085</v>
      </c>
      <c r="H135" s="19"/>
      <c r="I135" s="19"/>
      <c r="J135" s="18">
        <f>D135+H135-I135</f>
        <v>74224.859983017333</v>
      </c>
      <c r="K135" s="55">
        <f t="shared" si="79"/>
        <v>2.5000000000000001E-2</v>
      </c>
      <c r="L135" s="45"/>
      <c r="M135" s="47"/>
      <c r="N135" s="20"/>
      <c r="O135" s="18"/>
      <c r="P135" s="14">
        <f>P134+C135+H134</f>
        <v>74474.859983017333</v>
      </c>
      <c r="Q135" s="25">
        <f>(P135-(B108+SUM(H108:H134)))/(B108+SUM(H108:H134))</f>
        <v>0.98023383424576593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74224.859983017333</v>
      </c>
      <c r="C136" s="44">
        <f>(B136*required_return)</f>
        <v>2226.7457994905199</v>
      </c>
      <c r="D136" s="18">
        <f>B136+C136</f>
        <v>76451.605782507861</v>
      </c>
      <c r="E136" s="14">
        <f>B136/3000</f>
        <v>24.741619994339111</v>
      </c>
      <c r="F136" s="14">
        <f>E136</f>
        <v>24.741619994339111</v>
      </c>
      <c r="G136" s="52">
        <f t="shared" si="78"/>
        <v>90.000000000000284</v>
      </c>
      <c r="H136" s="19"/>
      <c r="I136" s="19"/>
      <c r="J136" s="18">
        <f>D136+H136-I136</f>
        <v>76451.605782507861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76701.605782507861</v>
      </c>
      <c r="Q136" s="25">
        <f>(P136-(B108+SUM(H108:H135)))/(B108+SUM(H108:H135))</f>
        <v>1.0394414295795642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76451.605782507861</v>
      </c>
      <c r="C138" s="44">
        <f>(B138*required_return)</f>
        <v>2293.5481734752357</v>
      </c>
      <c r="D138" s="14">
        <f>B138+C138</f>
        <v>78745.1539559831</v>
      </c>
      <c r="E138" s="14">
        <f>B138/3000</f>
        <v>25.483868594169287</v>
      </c>
      <c r="F138" s="14">
        <f>E138</f>
        <v>25.483868594169287</v>
      </c>
      <c r="G138" s="53">
        <f>(D138-B138)/F138</f>
        <v>90.000000000000142</v>
      </c>
      <c r="H138" s="19"/>
      <c r="I138" s="19"/>
      <c r="J138" s="14">
        <f>D138+H138-I138</f>
        <v>78745.1539559831</v>
      </c>
      <c r="K138" s="55">
        <f>E138*75/B138</f>
        <v>2.4999999999999998E-2</v>
      </c>
      <c r="L138" s="45"/>
      <c r="M138" s="47"/>
      <c r="N138" s="20"/>
      <c r="O138" s="18"/>
      <c r="P138" s="14">
        <f>P136+C138+H136</f>
        <v>78995.1539559831</v>
      </c>
      <c r="Q138" s="25">
        <f>(P138-(B108+SUM(H108:H136)))/(B108+SUM(H108:H136))</f>
        <v>1.1004252527733764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78745.1539559831</v>
      </c>
      <c r="C139" s="44">
        <f>(B139*required_return)</f>
        <v>2362.3546186794929</v>
      </c>
      <c r="D139" s="18">
        <f>B139+C139</f>
        <v>81107.508574662599</v>
      </c>
      <c r="E139" s="14">
        <f>B139/3000</f>
        <v>26.248384651994368</v>
      </c>
      <c r="F139" s="14">
        <f>E139</f>
        <v>26.248384651994368</v>
      </c>
      <c r="G139" s="52">
        <f t="shared" ref="G139:G141" si="81">(D139-B139)/F139</f>
        <v>90.000000000000242</v>
      </c>
      <c r="H139" s="19"/>
      <c r="I139" s="19"/>
      <c r="J139" s="18">
        <f>D139+H139-I139</f>
        <v>81107.508574662599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81357.508574662599</v>
      </c>
      <c r="Q139" s="25">
        <f>(P139-(B108+SUM(H108:H138)))/(B108+SUM(H108:H138))</f>
        <v>1.1632385906630029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81107.508574662599</v>
      </c>
      <c r="C140" s="44">
        <f>(B140*required_return)</f>
        <v>2433.2252572398779</v>
      </c>
      <c r="D140" s="18">
        <f>B140+C140</f>
        <v>83540.733831902471</v>
      </c>
      <c r="E140" s="14">
        <f>B140/3000</f>
        <v>27.0358361915542</v>
      </c>
      <c r="F140" s="14">
        <f>E140</f>
        <v>27.0358361915542</v>
      </c>
      <c r="G140" s="52">
        <f t="shared" si="81"/>
        <v>89.999999999999773</v>
      </c>
      <c r="H140" s="19"/>
      <c r="I140" s="19"/>
      <c r="J140" s="18">
        <f>D140+H140-I140</f>
        <v>83540.733831902471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83790.733831902471</v>
      </c>
      <c r="Q140" s="25">
        <f>(P140-(B108+SUM(H108:H139)))/(B108+SUM(H108:H139))</f>
        <v>1.2279363286893181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83540.733831902471</v>
      </c>
      <c r="C141" s="44">
        <f>(B141*required_return)</f>
        <v>2506.222014957074</v>
      </c>
      <c r="D141" s="18">
        <f>B141+C141</f>
        <v>86046.95584685955</v>
      </c>
      <c r="E141" s="14">
        <f>B141/3000</f>
        <v>27.846911277300823</v>
      </c>
      <c r="F141" s="14">
        <f>E141</f>
        <v>27.846911277300823</v>
      </c>
      <c r="G141" s="52">
        <f t="shared" si="81"/>
        <v>90.000000000000156</v>
      </c>
      <c r="H141" s="19"/>
      <c r="I141" s="19"/>
      <c r="J141" s="18">
        <f>D141+H141-I141</f>
        <v>86046.95584685955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86296.95584685955</v>
      </c>
      <c r="Q141" s="25">
        <f>(P141-(B108+SUM(H108:H140)))/(B108+SUM(H108:H140))</f>
        <v>1.2945749988564228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86046.95584685955</v>
      </c>
      <c r="C143" s="44">
        <f>(B143*required_return)</f>
        <v>2581.4086754057862</v>
      </c>
      <c r="D143" s="14">
        <f>B143+C143</f>
        <v>88628.364522265329</v>
      </c>
      <c r="E143" s="14">
        <f>B143/3000</f>
        <v>28.682318615619849</v>
      </c>
      <c r="F143" s="14">
        <f>E143</f>
        <v>28.682318615619849</v>
      </c>
      <c r="G143" s="53">
        <f>(D143-B143)/F143</f>
        <v>89.999999999999744</v>
      </c>
      <c r="H143" s="19"/>
      <c r="I143" s="19"/>
      <c r="J143" s="14">
        <f>D143+H143-I143</f>
        <v>88628.364522265329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88878.364522265329</v>
      </c>
      <c r="Q143" s="25">
        <f>(P143-(B108+SUM(H108:H141)))/(B108+SUM(H108:H141))</f>
        <v>1.3632128291285406</v>
      </c>
      <c r="R143" s="25">
        <f>D143/B143-1</f>
        <v>2.9999999999999805E-2</v>
      </c>
    </row>
    <row r="144" spans="1:18">
      <c r="A144" s="1">
        <f>A143+7</f>
        <v>45403</v>
      </c>
      <c r="B144" s="17">
        <f>D143+H143-N143</f>
        <v>88628.364522265329</v>
      </c>
      <c r="C144" s="44">
        <f>(B144*required_return)</f>
        <v>2658.8509356679597</v>
      </c>
      <c r="D144" s="18">
        <f>B144+C144</f>
        <v>91287.215457933286</v>
      </c>
      <c r="E144" s="14">
        <f>B144/3000</f>
        <v>29.542788174088443</v>
      </c>
      <c r="F144" s="14">
        <f>E144</f>
        <v>29.542788174088443</v>
      </c>
      <c r="G144" s="52">
        <f t="shared" ref="G144:G146" si="84">(D144-B144)/F144</f>
        <v>89.999999999999901</v>
      </c>
      <c r="H144" s="19"/>
      <c r="I144" s="19"/>
      <c r="J144" s="18">
        <f>D144+H144-I144</f>
        <v>91287.215457933286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91537.215457933286</v>
      </c>
      <c r="Q144" s="25">
        <f>(P144-(B108+SUM(H108:H143)))/(B108+SUM(H108:H143))</f>
        <v>1.4339097943088217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91287.215457933286</v>
      </c>
      <c r="C145" s="44">
        <f>(B145*required_return)</f>
        <v>2738.6164637379984</v>
      </c>
      <c r="D145" s="18">
        <f>B145+C145</f>
        <v>94025.831921671284</v>
      </c>
      <c r="E145" s="14">
        <f>B145/3000</f>
        <v>30.429071819311094</v>
      </c>
      <c r="F145" s="14">
        <f>E145</f>
        <v>30.429071819311094</v>
      </c>
      <c r="G145" s="52">
        <f t="shared" si="84"/>
        <v>90.000000000000014</v>
      </c>
      <c r="H145" s="19"/>
      <c r="I145" s="19"/>
      <c r="J145" s="18">
        <f>D145+H145-I145</f>
        <v>94025.831921671284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94275.831921671284</v>
      </c>
      <c r="Q145" s="25">
        <f>(P145-(B108+SUM(H108:H144)))/(B108+SUM(H108:H144))</f>
        <v>1.5067276684445117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94025.831921671284</v>
      </c>
      <c r="C146" s="44">
        <f>(B146*required_return)</f>
        <v>2820.7749576501383</v>
      </c>
      <c r="D146" s="18">
        <f>B146+C146</f>
        <v>96846.606879321422</v>
      </c>
      <c r="E146" s="14">
        <f>B146/3000</f>
        <v>31.341943973890427</v>
      </c>
      <c r="F146" s="14">
        <f>E146</f>
        <v>31.341943973890427</v>
      </c>
      <c r="G146" s="52">
        <f t="shared" si="84"/>
        <v>89.999999999999972</v>
      </c>
      <c r="H146" s="19"/>
      <c r="I146" s="19"/>
      <c r="J146" s="18">
        <f>D146+H146-I146</f>
        <v>96846.606879321422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97096.606879321422</v>
      </c>
      <c r="Q146" s="25">
        <f>(P146-(B108+SUM(H108:H145)))/(B108+SUM(H108:H145))</f>
        <v>1.5817300788042721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96846.606879321422</v>
      </c>
      <c r="C148" s="44">
        <f>(B148*required_return)</f>
        <v>2905.3982063796425</v>
      </c>
      <c r="D148" s="14">
        <f>B148+C148</f>
        <v>99752.005085701065</v>
      </c>
      <c r="E148" s="14">
        <f>B148/3000</f>
        <v>32.28220229310714</v>
      </c>
      <c r="F148" s="14">
        <f>E148</f>
        <v>32.28220229310714</v>
      </c>
      <c r="G148" s="53">
        <f>(D148-B148)/F148</f>
        <v>90.000000000000014</v>
      </c>
      <c r="H148" s="19"/>
      <c r="I148" s="19"/>
      <c r="J148" s="14">
        <f>D148+H148-I148</f>
        <v>99752.005085701065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100002.00508570106</v>
      </c>
      <c r="Q148" s="25">
        <f>(P148-(B108+SUM(H108:H146)))/(B108+SUM(H108:H146))</f>
        <v>1.6589825614748255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99752.005085701065</v>
      </c>
      <c r="C149" s="44">
        <f>(B149*required_return)</f>
        <v>2992.5601525710317</v>
      </c>
      <c r="D149" s="18">
        <f>B149+C149</f>
        <v>102744.5652382721</v>
      </c>
      <c r="E149" s="14">
        <f>B149/3000</f>
        <v>33.250668361900352</v>
      </c>
      <c r="F149" s="14">
        <f>E149</f>
        <v>33.250668361900352</v>
      </c>
      <c r="G149" s="52">
        <f t="shared" ref="G149:G151" si="87">(D149-B149)/F149</f>
        <v>90.000000000000171</v>
      </c>
      <c r="H149" s="19"/>
      <c r="I149" s="19"/>
      <c r="J149" s="18">
        <f>D149+H149-I149</f>
        <v>102744.5652382721</v>
      </c>
      <c r="K149" s="55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102994.5652382721</v>
      </c>
      <c r="Q149" s="25">
        <f>(P149-(B108+SUM(H108:H148)))/(B108+SUM(H108:H148))</f>
        <v>1.7385526186254954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102744.5652382721</v>
      </c>
      <c r="C150" s="44">
        <f>(B150*required_return)</f>
        <v>3082.336957148163</v>
      </c>
      <c r="D150" s="18">
        <f>B150+C150</f>
        <v>105826.90219542026</v>
      </c>
      <c r="E150" s="14">
        <f>B150/3000</f>
        <v>34.248188412757365</v>
      </c>
      <c r="F150" s="14">
        <f>E150</f>
        <v>34.248188412757365</v>
      </c>
      <c r="G150" s="52">
        <f t="shared" si="87"/>
        <v>89.999999999999915</v>
      </c>
      <c r="H150" s="19"/>
      <c r="I150" s="19"/>
      <c r="J150" s="18">
        <f>D150+H150-I150</f>
        <v>105826.90219542026</v>
      </c>
      <c r="K150" s="55">
        <f t="shared" si="88"/>
        <v>2.4999999999999998E-2</v>
      </c>
      <c r="L150" s="45"/>
      <c r="M150" s="47"/>
      <c r="N150" s="20"/>
      <c r="O150" s="18"/>
      <c r="P150" s="14">
        <f>P149+C150+H149</f>
        <v>106076.90219542026</v>
      </c>
      <c r="Q150" s="25">
        <f>(P150-(B108+SUM(H108:H149)))/(B108+SUM(H108:H149))</f>
        <v>1.8205097774906855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105826.90219542026</v>
      </c>
      <c r="C151" s="44">
        <f>(B151*required_return)</f>
        <v>3174.8070658626079</v>
      </c>
      <c r="D151" s="18">
        <f>B151+C151</f>
        <v>109001.70926128287</v>
      </c>
      <c r="E151" s="14">
        <f>B151/3000</f>
        <v>35.275634065140089</v>
      </c>
      <c r="F151" s="14">
        <f>E151</f>
        <v>35.275634065140089</v>
      </c>
      <c r="G151" s="52">
        <f t="shared" si="87"/>
        <v>90.000000000000043</v>
      </c>
      <c r="H151" s="19"/>
      <c r="I151" s="19"/>
      <c r="J151" s="18">
        <f>D151+H151-I151</f>
        <v>109001.70926128287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109251.70926128287</v>
      </c>
      <c r="Q151" s="25">
        <f>(P151-(B108+SUM(H108:H150)))/(B108+SUM(H108:H150))</f>
        <v>1.9049256511218313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109001.70926128287</v>
      </c>
      <c r="C153" s="44">
        <f>(B153*required_return)</f>
        <v>3270.0512778384859</v>
      </c>
      <c r="D153" s="14">
        <f>B153+C153</f>
        <v>112271.76053912136</v>
      </c>
      <c r="E153" s="14">
        <f>B153/3000</f>
        <v>36.333903087094292</v>
      </c>
      <c r="F153" s="14">
        <f>E153</f>
        <v>36.333903087094292</v>
      </c>
      <c r="G153" s="53">
        <f>(D153-B153)/F153</f>
        <v>90.000000000000028</v>
      </c>
      <c r="H153" s="19"/>
      <c r="I153" s="19"/>
      <c r="J153" s="14">
        <f>D153+H153-I153</f>
        <v>112271.76053912136</v>
      </c>
      <c r="K153" s="55">
        <f>E153*75/B153</f>
        <v>2.4999999999999998E-2</v>
      </c>
      <c r="L153" s="45"/>
      <c r="M153" s="47"/>
      <c r="N153" s="20"/>
      <c r="O153" s="18"/>
      <c r="P153" s="14">
        <f>P151+C153+H151</f>
        <v>112521.76053912136</v>
      </c>
      <c r="Q153" s="25">
        <f>(P153-(B108+SUM(H108:H151)))/(B108+SUM(H108:H151))</f>
        <v>1.9918740009619109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112271.76053912136</v>
      </c>
      <c r="C154" s="44">
        <f>(B154*required_return)</f>
        <v>3368.1528161736405</v>
      </c>
      <c r="D154" s="18">
        <f>B154+C154</f>
        <v>115639.91335529499</v>
      </c>
      <c r="E154" s="14">
        <f>B154/3000</f>
        <v>37.423920179707117</v>
      </c>
      <c r="F154" s="14">
        <f>E154</f>
        <v>37.423920179707117</v>
      </c>
      <c r="G154" s="52">
        <f t="shared" ref="G154:G156" si="90">(D154-B154)/F154</f>
        <v>89.999999999999858</v>
      </c>
      <c r="H154" s="19"/>
      <c r="I154" s="19"/>
      <c r="J154" s="18">
        <f>D154+H154-I154</f>
        <v>115639.91335529499</v>
      </c>
      <c r="K154" s="55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115889.91335529499</v>
      </c>
      <c r="Q154" s="25">
        <f>(P154-(B108+SUM(H108:H153)))/(B108+SUM(H108:H153))</f>
        <v>2.0814308012971936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115639.91335529499</v>
      </c>
      <c r="C155" s="44">
        <f>(B155*required_return)</f>
        <v>3469.1974006588498</v>
      </c>
      <c r="D155" s="18">
        <f>B155+C155</f>
        <v>119109.11075595385</v>
      </c>
      <c r="E155" s="14">
        <f>B155/3000</f>
        <v>38.546637785098333</v>
      </c>
      <c r="F155" s="14">
        <f>E155</f>
        <v>38.546637785098333</v>
      </c>
      <c r="G155" s="52">
        <f t="shared" si="90"/>
        <v>90.000000000000185</v>
      </c>
      <c r="H155" s="19"/>
      <c r="I155" s="19"/>
      <c r="J155" s="18">
        <f>D155+H155-I155</f>
        <v>119109.11075595385</v>
      </c>
      <c r="K155" s="55">
        <f t="shared" si="91"/>
        <v>2.5000000000000001E-2</v>
      </c>
      <c r="L155" s="45"/>
      <c r="M155" s="47"/>
      <c r="N155" s="20"/>
      <c r="O155" s="18"/>
      <c r="P155" s="14">
        <f>P154+C155+H154</f>
        <v>119359.11075595385</v>
      </c>
      <c r="Q155" s="25">
        <f>(P155-(B108+SUM(H108:H154)))/(B108+SUM(H108:H154))</f>
        <v>2.1736743056425349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119109.11075595385</v>
      </c>
      <c r="C156" s="44">
        <f>(B156*required_return)</f>
        <v>3573.2733226786154</v>
      </c>
      <c r="D156" s="18">
        <f>B156+C156</f>
        <v>122682.38407863247</v>
      </c>
      <c r="E156" s="14">
        <f>B156/3000</f>
        <v>39.703036918651286</v>
      </c>
      <c r="F156" s="14">
        <f>E156</f>
        <v>39.703036918651286</v>
      </c>
      <c r="G156" s="52">
        <f t="shared" si="90"/>
        <v>90.000000000000171</v>
      </c>
      <c r="H156" s="19"/>
      <c r="I156" s="19"/>
      <c r="J156" s="18">
        <f>D156+H156-I156</f>
        <v>122682.38407863247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122932.38407863247</v>
      </c>
      <c r="Q156" s="25">
        <f>(P156-(B108+SUM(H108:H155)))/(B108+SUM(H108:H155))</f>
        <v>2.2686851151182359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122682.38407863247</v>
      </c>
      <c r="C158" s="44">
        <f>(B158*required_return)</f>
        <v>3680.4715223589742</v>
      </c>
      <c r="D158" s="14">
        <f>B158+C158</f>
        <v>126362.85560099145</v>
      </c>
      <c r="E158" s="14">
        <f>B158/3000</f>
        <v>40.894128026210822</v>
      </c>
      <c r="F158" s="14">
        <f>E158</f>
        <v>40.894128026210822</v>
      </c>
      <c r="G158" s="53">
        <f>(D158-B158)/F158</f>
        <v>90</v>
      </c>
      <c r="H158" s="19"/>
      <c r="I158" s="19"/>
      <c r="J158" s="14">
        <f>D158+H158-I158</f>
        <v>126362.85560099145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126612.85560099145</v>
      </c>
      <c r="Q158" s="25">
        <f>(P158-(B108+SUM(H108:H156)))/(B108+SUM(H108:H156))</f>
        <v>2.3665462488782083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126362.85560099145</v>
      </c>
      <c r="C159" s="44">
        <f>(B159*required_return)</f>
        <v>3790.8856680297431</v>
      </c>
      <c r="D159" s="18">
        <f>B159+C159</f>
        <v>130153.74126902119</v>
      </c>
      <c r="E159" s="14">
        <f>B159/3000</f>
        <v>42.120951866997146</v>
      </c>
      <c r="F159" s="14">
        <f>E159</f>
        <v>42.120951866997146</v>
      </c>
      <c r="G159" s="52">
        <f t="shared" ref="G159:G161" si="93">(D159-B159)/F159</f>
        <v>90.000000000000085</v>
      </c>
      <c r="H159" s="19"/>
      <c r="I159" s="19"/>
      <c r="J159" s="18">
        <f>D159+H159-I159</f>
        <v>130153.74126902119</v>
      </c>
      <c r="K159" s="55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130403.74126902119</v>
      </c>
      <c r="Q159" s="25">
        <f>(P159-(B108+SUM(H108:H158)))/(B108+SUM(H108:H158))</f>
        <v>2.4673432166509794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130153.74126902119</v>
      </c>
      <c r="C160" s="44">
        <f>(B160*required_return)</f>
        <v>3904.6122380706356</v>
      </c>
      <c r="D160" s="18">
        <f>B160+C160</f>
        <v>134058.35350709182</v>
      </c>
      <c r="E160" s="14">
        <f>B160/3000</f>
        <v>43.384580423007066</v>
      </c>
      <c r="F160" s="14">
        <f>E160</f>
        <v>43.384580423007066</v>
      </c>
      <c r="G160" s="52">
        <f t="shared" si="93"/>
        <v>89.999999999999673</v>
      </c>
      <c r="H160" s="19"/>
      <c r="I160" s="19"/>
      <c r="J160" s="18">
        <f>D160+H160-I160</f>
        <v>134058.35350709182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134308.35350709182</v>
      </c>
      <c r="Q160" s="25">
        <f>(P160-(B108+SUM(H108:H159)))/(B108+SUM(H108:H159))</f>
        <v>2.5711640934569342</v>
      </c>
      <c r="R160" s="25">
        <f t="shared" si="95"/>
        <v>2.9999999999999805E-2</v>
      </c>
    </row>
    <row r="161" spans="1:18" ht="15" thickBot="1">
      <c r="A161" s="1">
        <f>A160+7</f>
        <v>45501</v>
      </c>
      <c r="B161" s="17">
        <f>D160+H160-N160</f>
        <v>134058.35350709182</v>
      </c>
      <c r="C161" s="44">
        <f>(B161*required_return)</f>
        <v>4021.7506052127542</v>
      </c>
      <c r="D161" s="18">
        <f>B161+C161</f>
        <v>138080.10411230457</v>
      </c>
      <c r="E161" s="14">
        <f>B161/3000</f>
        <v>44.686117835697274</v>
      </c>
      <c r="F161" s="14">
        <f>E161</f>
        <v>44.686117835697274</v>
      </c>
      <c r="G161" s="52">
        <f t="shared" si="93"/>
        <v>90.000000000000057</v>
      </c>
      <c r="H161" s="19"/>
      <c r="I161" s="19"/>
      <c r="J161" s="18">
        <f>D161+H161-I161</f>
        <v>138080.10411230457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138330.10411230457</v>
      </c>
      <c r="Q161" s="25">
        <f>(P161-(B108+SUM(H108:H160)))/(B108+SUM(H108:H160))</f>
        <v>2.6780995965670673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138080.10411230457</v>
      </c>
      <c r="C163" s="44">
        <f>(B163*required_return)</f>
        <v>4142.4031233691367</v>
      </c>
      <c r="D163" s="14">
        <f>B163+C163</f>
        <v>142222.50723567372</v>
      </c>
      <c r="E163" s="14">
        <f>B163/3000</f>
        <v>46.026701370768194</v>
      </c>
      <c r="F163" s="14">
        <f>E163</f>
        <v>46.026701370768194</v>
      </c>
      <c r="G163" s="53">
        <f>(D163-B163)/F163</f>
        <v>90.000000000000256</v>
      </c>
      <c r="H163" s="19"/>
      <c r="I163" s="19"/>
      <c r="J163" s="14">
        <f>D163+H163-I163</f>
        <v>142222.50723567372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142472.50723567372</v>
      </c>
      <c r="Q163" s="25">
        <f>(P163-(B108+SUM(H108:H161)))/(B108+SUM(H108:H161))</f>
        <v>2.7882431647705048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142222.50723567372</v>
      </c>
      <c r="C164" s="44">
        <f>(B164*required_return)</f>
        <v>4266.6752170702111</v>
      </c>
      <c r="D164" s="18">
        <f>B164+C164</f>
        <v>146489.18245274393</v>
      </c>
      <c r="E164" s="14">
        <f>B164/3000</f>
        <v>47.407502411891244</v>
      </c>
      <c r="F164" s="14">
        <f>E164</f>
        <v>47.407502411891244</v>
      </c>
      <c r="G164" s="52">
        <f t="shared" ref="G164:G166" si="96">(D164-B164)/F164</f>
        <v>89.999999999999943</v>
      </c>
      <c r="H164" s="19"/>
      <c r="I164" s="19"/>
      <c r="J164" s="18">
        <f>D164+H164-I164</f>
        <v>146489.18245274393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146739.18245274393</v>
      </c>
      <c r="Q164" s="25">
        <f>(P164-(B108+SUM(H108:H163)))/(B108+SUM(H108:H163))</f>
        <v>2.9016910400200451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146489.18245274393</v>
      </c>
      <c r="C165" s="44">
        <f>(B165*required_return)</f>
        <v>4394.6754735823179</v>
      </c>
      <c r="D165" s="18">
        <f>B165+C165</f>
        <v>150883.85792632625</v>
      </c>
      <c r="E165" s="14">
        <f>B165/3000</f>
        <v>48.829727484247975</v>
      </c>
      <c r="F165" s="14">
        <f>E165</f>
        <v>48.829727484247975</v>
      </c>
      <c r="G165" s="52">
        <f t="shared" si="96"/>
        <v>90.000000000000043</v>
      </c>
      <c r="H165" s="19"/>
      <c r="I165" s="19"/>
      <c r="J165" s="18">
        <f>D165+H165-I165</f>
        <v>150883.85792632625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151133.85792632625</v>
      </c>
      <c r="Q165" s="25">
        <f>(P165-(B108+SUM(H108:H164)))/(B108+SUM(H108:H164))</f>
        <v>3.0185423515270715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150883.85792632625</v>
      </c>
      <c r="C166" s="44">
        <f>(B166*required_return)</f>
        <v>4526.5157377897876</v>
      </c>
      <c r="D166" s="18">
        <f>B166+C166</f>
        <v>155410.37366411605</v>
      </c>
      <c r="E166" s="14">
        <f>B166/3000</f>
        <v>50.294619308775417</v>
      </c>
      <c r="F166" s="14">
        <f>E166</f>
        <v>50.294619308775417</v>
      </c>
      <c r="G166" s="52">
        <f t="shared" si="96"/>
        <v>90.000000000000242</v>
      </c>
      <c r="H166" s="19"/>
      <c r="I166" s="19"/>
      <c r="J166" s="18">
        <f>D166+H166-I166</f>
        <v>155410.37366411605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155660.37366411605</v>
      </c>
      <c r="Q166" s="25">
        <f>(P166-(B108+SUM(H108:H165)))/(B108+SUM(H108:H165))</f>
        <v>3.1388992023793092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155410.37366411605</v>
      </c>
      <c r="C168" s="44">
        <f>(B168*required_return)</f>
        <v>4662.3112099234813</v>
      </c>
      <c r="D168" s="14">
        <f>B168+C168</f>
        <v>160072.68487403952</v>
      </c>
      <c r="E168" s="14">
        <f>B168/3000</f>
        <v>51.803457888038686</v>
      </c>
      <c r="F168" s="14">
        <f>E168</f>
        <v>51.803457888038686</v>
      </c>
      <c r="G168" s="53">
        <f>(D168-B168)/F168</f>
        <v>89.999999999999801</v>
      </c>
      <c r="H168" s="19"/>
      <c r="I168" s="19"/>
      <c r="J168" s="14">
        <f>D168+H168-I168</f>
        <v>160072.68487403952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160322.68487403952</v>
      </c>
      <c r="Q168" s="25">
        <f>(P168-(B108+SUM(H108:H166)))/(B108+SUM(H108:H166))</f>
        <v>3.2628667587571134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160072.68487403952</v>
      </c>
      <c r="C169" s="44">
        <f>(B169*required_return)</f>
        <v>4802.1805462211851</v>
      </c>
      <c r="D169" s="18">
        <f>B169+C169</f>
        <v>164874.8654202607</v>
      </c>
      <c r="E169" s="14">
        <f>B169/3000</f>
        <v>53.357561624679839</v>
      </c>
      <c r="F169" s="14">
        <f>E169</f>
        <v>53.357561624679839</v>
      </c>
      <c r="G169" s="52">
        <f t="shared" ref="G169:G171" si="99">(D169-B169)/F169</f>
        <v>89.999999999999858</v>
      </c>
      <c r="H169" s="19"/>
      <c r="I169" s="19"/>
      <c r="J169" s="18">
        <f>D169+H169-I169</f>
        <v>164874.8654202607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165124.8654202607</v>
      </c>
      <c r="Q169" s="25">
        <f>(P169-(B108+SUM(H108:H168)))/(B108+SUM(H108:H168))</f>
        <v>3.3905533418262519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164874.8654202607</v>
      </c>
      <c r="C170" s="44">
        <f>(B170*required_return)</f>
        <v>4946.2459626078207</v>
      </c>
      <c r="D170" s="18">
        <f>B170+C170</f>
        <v>169821.11138286852</v>
      </c>
      <c r="E170" s="14">
        <f>B170/3000</f>
        <v>54.958288473420232</v>
      </c>
      <c r="F170" s="14">
        <f>E170</f>
        <v>54.958288473420232</v>
      </c>
      <c r="G170" s="52">
        <f t="shared" si="99"/>
        <v>89.999999999999986</v>
      </c>
      <c r="H170" s="19"/>
      <c r="I170" s="19"/>
      <c r="J170" s="18">
        <f>D170+H170-I170</f>
        <v>169821.11138286852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170071.11138286852</v>
      </c>
      <c r="Q170" s="25">
        <f>(P170-(B108+SUM(H108:H169)))/(B108+SUM(H108:H169))</f>
        <v>3.5220705223874642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169821.11138286852</v>
      </c>
      <c r="C171" s="44">
        <f>(B171*required_return)</f>
        <v>5094.6333414860555</v>
      </c>
      <c r="D171" s="18">
        <f>B171+C171</f>
        <v>174915.74472435456</v>
      </c>
      <c r="E171" s="14">
        <f>B171/3000</f>
        <v>56.607037127622839</v>
      </c>
      <c r="F171" s="14">
        <f>E171</f>
        <v>56.607037127622839</v>
      </c>
      <c r="G171" s="52">
        <f t="shared" si="99"/>
        <v>89.999999999999758</v>
      </c>
      <c r="H171" s="19"/>
      <c r="I171" s="19"/>
      <c r="J171" s="18">
        <f>D171+H171-I171</f>
        <v>174915.74472435456</v>
      </c>
      <c r="K171" s="55">
        <f t="shared" si="100"/>
        <v>2.4999999999999998E-2</v>
      </c>
      <c r="L171" s="45"/>
      <c r="M171" s="48"/>
      <c r="N171" s="20"/>
      <c r="O171" s="18"/>
      <c r="P171" s="14">
        <f>P170+C171+H170</f>
        <v>175165.74472435456</v>
      </c>
      <c r="Q171" s="25">
        <f>(P171-(B108+SUM(H108:H170)))/(B108+SUM(H108:H170))</f>
        <v>3.6575332183655132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174915.74472435456</v>
      </c>
      <c r="C173" s="44">
        <f>(B173*required_return)</f>
        <v>5247.4723417306368</v>
      </c>
      <c r="D173" s="14">
        <f>B173+C173</f>
        <v>180163.2170660852</v>
      </c>
      <c r="E173" s="14">
        <f>B173/3000</f>
        <v>58.305248241451523</v>
      </c>
      <c r="F173" s="14">
        <f>E173</f>
        <v>58.305248241451523</v>
      </c>
      <c r="G173" s="53">
        <f>(D173-B173)/F173</f>
        <v>90.000000000000014</v>
      </c>
      <c r="H173" s="19"/>
      <c r="I173" s="19"/>
      <c r="J173" s="14">
        <f>D173+H173-I173</f>
        <v>180163.2170660852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180413.2170660852</v>
      </c>
      <c r="Q173" s="25">
        <f>(P173-(B108+SUM(H108:H171)))/(B108+SUM(H108:H171))</f>
        <v>3.7970597952229035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180163.2170660852</v>
      </c>
      <c r="C174" s="44">
        <f>(B174*required_return)</f>
        <v>5404.8965119825561</v>
      </c>
      <c r="D174" s="18">
        <f>B174+C174</f>
        <v>185568.11357806774</v>
      </c>
      <c r="E174" s="14">
        <f>B174/3000</f>
        <v>60.054405688695063</v>
      </c>
      <c r="F174" s="14">
        <f>E174</f>
        <v>60.054405688695063</v>
      </c>
      <c r="G174" s="52">
        <f t="shared" ref="G174:G176" si="102">(D174-B174)/F174</f>
        <v>89.999999999999815</v>
      </c>
      <c r="H174" s="19"/>
      <c r="I174" s="19"/>
      <c r="J174" s="18">
        <f>D174+H174-I174</f>
        <v>185568.11357806774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185818.11357806774</v>
      </c>
      <c r="Q174" s="25">
        <f>(P174-(B108+SUM(H108:H173)))/(B108+SUM(H108:H173))</f>
        <v>3.9407721693860158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185568.11357806774</v>
      </c>
      <c r="C175" s="44">
        <f>(B175*required_return)</f>
        <v>5567.043407342032</v>
      </c>
      <c r="D175" s="18">
        <f>B175+C175</f>
        <v>191135.15698540976</v>
      </c>
      <c r="E175" s="14">
        <f>B175/3000</f>
        <v>61.856037859355915</v>
      </c>
      <c r="F175" s="14">
        <f>E175</f>
        <v>61.856037859355915</v>
      </c>
      <c r="G175" s="52">
        <f t="shared" si="102"/>
        <v>89.999999999999773</v>
      </c>
      <c r="H175" s="19"/>
      <c r="I175" s="19"/>
      <c r="J175" s="18">
        <f>D175+H175-I175</f>
        <v>191135.15698540976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191385.15698540976</v>
      </c>
      <c r="Q175" s="25">
        <f>(P175-(B108+SUM(H108:H174)))/(B108+SUM(H108:H174))</f>
        <v>4.0887959147740212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191135.15698540976</v>
      </c>
      <c r="C176" s="44">
        <f>(B176*required_return)</f>
        <v>5734.0547095622924</v>
      </c>
      <c r="D176" s="18">
        <f>B176+C176</f>
        <v>196869.21169497207</v>
      </c>
      <c r="E176" s="14">
        <f>B176/3000</f>
        <v>63.711718995136586</v>
      </c>
      <c r="F176" s="14">
        <f>E176</f>
        <v>63.711718995136586</v>
      </c>
      <c r="G176" s="52">
        <f t="shared" si="102"/>
        <v>90.000000000000185</v>
      </c>
      <c r="H176" s="19"/>
      <c r="I176" s="19"/>
      <c r="J176" s="18">
        <f>D176+H176-I176</f>
        <v>196869.21169497207</v>
      </c>
      <c r="K176" s="55">
        <f t="shared" si="103"/>
        <v>2.4999999999999998E-2</v>
      </c>
      <c r="L176" s="45"/>
      <c r="M176" s="48"/>
      <c r="N176" s="20"/>
      <c r="O176" s="18"/>
      <c r="P176" s="14">
        <f>P175+C176+H175</f>
        <v>197119.21169497207</v>
      </c>
      <c r="Q176" s="25">
        <f>(P176-(B108+SUM(H108:H175)))/(B108+SUM(H108:H175))</f>
        <v>4.2412603725236666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196869.21169497207</v>
      </c>
      <c r="C178" s="44">
        <f>(B178*required_return)</f>
        <v>5906.0763508491618</v>
      </c>
      <c r="D178" s="14">
        <f>B178+C178</f>
        <v>202775.28804582122</v>
      </c>
      <c r="E178" s="14">
        <f>B178/3000</f>
        <v>65.623070564990684</v>
      </c>
      <c r="F178" s="14">
        <f>E178</f>
        <v>65.623070564990684</v>
      </c>
      <c r="G178" s="53">
        <f>(D178-B178)/F178</f>
        <v>89.999999999999844</v>
      </c>
      <c r="H178" s="19"/>
      <c r="I178" s="19"/>
      <c r="J178" s="14">
        <f>D178+H178-I178</f>
        <v>202775.28804582122</v>
      </c>
      <c r="K178" s="55">
        <f>E178*75/B178</f>
        <v>2.4999999999999998E-2</v>
      </c>
      <c r="L178" s="45"/>
      <c r="M178" s="47"/>
      <c r="N178" s="31"/>
      <c r="O178" s="32"/>
      <c r="P178" s="14">
        <f>P176+C178+H176</f>
        <v>203025.28804582122</v>
      </c>
      <c r="Q178" s="25">
        <f>(P178-(B108+SUM(H108:H176)))/(B108+SUM(H108:H176))</f>
        <v>4.3982987640058013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202775.28804582122</v>
      </c>
      <c r="C179" s="44">
        <f>(B179*required_return)</f>
        <v>6083.2586413746367</v>
      </c>
      <c r="D179" s="18">
        <f>B179+C179</f>
        <v>208858.54668719586</v>
      </c>
      <c r="E179" s="14">
        <f>B179/3000</f>
        <v>67.591762681940409</v>
      </c>
      <c r="F179" s="14">
        <f>E179</f>
        <v>67.591762681940409</v>
      </c>
      <c r="G179" s="52">
        <f t="shared" ref="G179:G181" si="105">(D179-B179)/F179</f>
        <v>90.000000000000142</v>
      </c>
      <c r="H179" s="19"/>
      <c r="I179" s="19"/>
      <c r="J179" s="18">
        <f>D179+H179-I179</f>
        <v>208858.54668719586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209108.54668719586</v>
      </c>
      <c r="Q179" s="25">
        <f>(P179-(B108+SUM(H108:H178)))/(B108+SUM(H108:H178))</f>
        <v>4.5600483072324014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208858.54668719586</v>
      </c>
      <c r="C180" s="44">
        <f>(B180*required_return)</f>
        <v>6265.7564006158755</v>
      </c>
      <c r="D180" s="18">
        <f>B180+C180</f>
        <v>215124.30308781174</v>
      </c>
      <c r="E180" s="14">
        <f>B180/3000</f>
        <v>69.619515562398618</v>
      </c>
      <c r="F180" s="14">
        <f>E180</f>
        <v>69.619515562398618</v>
      </c>
      <c r="G180" s="52">
        <f t="shared" si="105"/>
        <v>90.000000000000057</v>
      </c>
      <c r="H180" s="19"/>
      <c r="I180" s="19"/>
      <c r="J180" s="18">
        <f>D180+H180-I180</f>
        <v>215124.30308781174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215374.30308781174</v>
      </c>
      <c r="Q180" s="25">
        <f>(P180-(B108+SUM(H108:H179)))/(B108+SUM(H108:H179))</f>
        <v>4.7266503367557986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215124.30308781174</v>
      </c>
      <c r="C181" s="44">
        <f>(B181*required_return)</f>
        <v>6453.7290926343521</v>
      </c>
      <c r="D181" s="18">
        <f>B181+C181</f>
        <v>221578.03218044608</v>
      </c>
      <c r="E181" s="14">
        <f>B181/3000</f>
        <v>71.70810102927058</v>
      </c>
      <c r="F181" s="14">
        <f>E181</f>
        <v>71.70810102927058</v>
      </c>
      <c r="G181" s="52">
        <f t="shared" si="105"/>
        <v>89.999999999999844</v>
      </c>
      <c r="H181" s="19"/>
      <c r="I181" s="19"/>
      <c r="J181" s="18">
        <f>D181+H181-I181</f>
        <v>221578.03218044608</v>
      </c>
      <c r="K181" s="55">
        <f t="shared" si="106"/>
        <v>2.5000000000000001E-2</v>
      </c>
      <c r="L181" s="45"/>
      <c r="M181" s="48"/>
      <c r="N181" s="22"/>
      <c r="O181" s="34"/>
      <c r="P181" s="14">
        <f>P180+C181+H180</f>
        <v>221828.03218044608</v>
      </c>
      <c r="Q181" s="25">
        <f>(P181-(B108+SUM(H108:H180)))/(B108+SUM(H108:H180))</f>
        <v>4.8982504271648972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221578.03218044608</v>
      </c>
      <c r="C183" s="44">
        <f>(B183*required_return)</f>
        <v>6647.340965413382</v>
      </c>
      <c r="D183" s="14">
        <f>B183+C183</f>
        <v>228225.37314585946</v>
      </c>
      <c r="E183" s="14">
        <f>B183/3000</f>
        <v>73.8593440601487</v>
      </c>
      <c r="F183" s="14">
        <f>E183</f>
        <v>73.8593440601487</v>
      </c>
      <c r="G183" s="53">
        <f>(D183-B183)/F183</f>
        <v>89.999999999999858</v>
      </c>
      <c r="H183" s="19"/>
      <c r="I183" s="19"/>
      <c r="J183" s="14">
        <f>D183+H183-I183</f>
        <v>228225.37314585946</v>
      </c>
      <c r="K183" s="55">
        <f>E183*75/B183</f>
        <v>2.5000000000000001E-2</v>
      </c>
      <c r="L183" s="45"/>
      <c r="M183" s="47"/>
      <c r="N183" s="20"/>
      <c r="O183" s="18"/>
      <c r="P183" s="14">
        <f>P181+C183+H181</f>
        <v>228475.37314585946</v>
      </c>
      <c r="Q183" s="25">
        <f>(P183-(B108+SUM(H108:H181)))/(B108+SUM(H108:H181))</f>
        <v>5.0749985202862691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228225.37314585946</v>
      </c>
      <c r="C184" s="44">
        <f>(B184*required_return)</f>
        <v>6846.7611943757838</v>
      </c>
      <c r="D184" s="18">
        <f>B184+C184</f>
        <v>235072.13434023524</v>
      </c>
      <c r="E184" s="14">
        <f>B184/3000</f>
        <v>76.075124381953145</v>
      </c>
      <c r="F184" s="14">
        <f>E184</f>
        <v>76.075124381953145</v>
      </c>
      <c r="G184" s="52">
        <f t="shared" ref="G184:G186" si="108">(D184-B184)/F184</f>
        <v>89.999999999999957</v>
      </c>
      <c r="H184" s="19"/>
      <c r="I184" s="19"/>
      <c r="J184" s="18">
        <f>D184+H184-I184</f>
        <v>235072.13434023524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235322.13434023524</v>
      </c>
      <c r="Q184" s="25">
        <f>(P184-(B108+SUM(H108:H183)))/(B108+SUM(H108:H183))</f>
        <v>5.2570490562012822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235072.13434023524</v>
      </c>
      <c r="C185" s="44">
        <f>(B185*required_return)</f>
        <v>7052.1640302070564</v>
      </c>
      <c r="D185" s="18">
        <f>B185+C185</f>
        <v>242124.29837044229</v>
      </c>
      <c r="E185" s="14">
        <f>B185/3000</f>
        <v>78.357378113411741</v>
      </c>
      <c r="F185" s="14">
        <f>E185</f>
        <v>78.357378113411741</v>
      </c>
      <c r="G185" s="52">
        <f t="shared" si="108"/>
        <v>90.000000000000028</v>
      </c>
      <c r="H185" s="19"/>
      <c r="I185" s="19"/>
      <c r="J185" s="18">
        <f>D185+H185-I185</f>
        <v>242124.29837044229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242374.29837044229</v>
      </c>
      <c r="Q185" s="25">
        <f>(P185-(B108+SUM(H108:H184)))/(B108+SUM(H108:H184))</f>
        <v>5.4445611081937457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242124.29837044229</v>
      </c>
      <c r="C186" s="44">
        <f>(B186*required_return)</f>
        <v>7263.7289511132685</v>
      </c>
      <c r="D186" s="18">
        <f>B186+C186</f>
        <v>249388.02732155556</v>
      </c>
      <c r="E186" s="14">
        <f>B186/3000</f>
        <v>80.708099456814097</v>
      </c>
      <c r="F186" s="14">
        <f>E186</f>
        <v>80.708099456814097</v>
      </c>
      <c r="G186" s="52">
        <f t="shared" si="108"/>
        <v>90.000000000000014</v>
      </c>
      <c r="H186" s="19"/>
      <c r="I186" s="19"/>
      <c r="J186" s="18">
        <f>D186+H186-I186</f>
        <v>249388.02732155556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249638.02732155556</v>
      </c>
      <c r="Q186" s="25">
        <f>(P186-(B108+SUM(H108:H185)))/(B108+SUM(H108:H185))</f>
        <v>5.6376985217459836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249388.02732155556</v>
      </c>
      <c r="C188" s="44">
        <f>(B188*required_return)</f>
        <v>7481.6408196466664</v>
      </c>
      <c r="D188" s="14">
        <f>B188+C188</f>
        <v>256869.66814120224</v>
      </c>
      <c r="E188" s="14">
        <f>B188/3000</f>
        <v>83.129342440518528</v>
      </c>
      <c r="F188" s="14">
        <f>E188</f>
        <v>83.129342440518528</v>
      </c>
      <c r="G188" s="53">
        <f>(D188-B188)/F188</f>
        <v>90.000000000000156</v>
      </c>
      <c r="H188" s="19"/>
      <c r="I188" s="19"/>
      <c r="J188" s="14">
        <f>D188+H188-I188</f>
        <v>256869.66814120224</v>
      </c>
      <c r="K188" s="55">
        <f>E188*75/B188</f>
        <v>2.5000000000000005E-2</v>
      </c>
      <c r="L188" s="45"/>
      <c r="M188" s="47"/>
      <c r="N188" s="20"/>
      <c r="O188" s="18"/>
      <c r="P188" s="14">
        <f>P186+C188+H186</f>
        <v>257119.66814120224</v>
      </c>
      <c r="Q188" s="25">
        <f>(P188-(B108+SUM(H108:H186)))/(B108+SUM(H108:H186))</f>
        <v>5.836630057704788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256869.66814120224</v>
      </c>
      <c r="C189" s="44">
        <f>(B189*required_return)</f>
        <v>7706.0900442360671</v>
      </c>
      <c r="D189" s="18">
        <f>B189+C189</f>
        <v>264575.75818543829</v>
      </c>
      <c r="E189" s="14">
        <f>B189/3000</f>
        <v>85.62322271373408</v>
      </c>
      <c r="F189" s="14">
        <f>E189</f>
        <v>85.62322271373408</v>
      </c>
      <c r="G189" s="52">
        <f t="shared" ref="G189:G191" si="111">(D189-B189)/F189</f>
        <v>89.999999999999716</v>
      </c>
      <c r="H189" s="19"/>
      <c r="I189" s="19"/>
      <c r="J189" s="18">
        <f>D189+H189-I189</f>
        <v>264575.75818543829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264825.75818543829</v>
      </c>
      <c r="Q189" s="25">
        <f>(P189-(B108+SUM(H108:H188)))/(B108+SUM(H108:H188))</f>
        <v>6.0415295397423563</v>
      </c>
      <c r="R189" s="25">
        <f t="shared" ref="R189:R191" si="113">D189/B189-1</f>
        <v>2.9999999999999805E-2</v>
      </c>
    </row>
    <row r="190" spans="1:18">
      <c r="A190" s="1">
        <f>A189+7</f>
        <v>45662</v>
      </c>
      <c r="B190" s="17">
        <f>D189+H189-N189</f>
        <v>264575.75818543829</v>
      </c>
      <c r="C190" s="44">
        <f>(B190*required_return)</f>
        <v>7937.2727455631484</v>
      </c>
      <c r="D190" s="18">
        <f>B190+C190</f>
        <v>272513.03093100141</v>
      </c>
      <c r="E190" s="14">
        <f>B190/3000</f>
        <v>88.191919395146101</v>
      </c>
      <c r="F190" s="14">
        <f>E190</f>
        <v>88.191919395146101</v>
      </c>
      <c r="G190" s="52">
        <f t="shared" si="111"/>
        <v>89.99999999999973</v>
      </c>
      <c r="H190" s="19"/>
      <c r="I190" s="19"/>
      <c r="J190" s="18">
        <f>D190+H190-I190</f>
        <v>272513.03093100141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272763.03093100141</v>
      </c>
      <c r="Q190" s="25">
        <f>(P190-(B108+SUM(H108:H189)))/(B108+SUM(H108:H189))</f>
        <v>6.2525760062410516</v>
      </c>
      <c r="R190" s="25">
        <f t="shared" si="113"/>
        <v>2.9999999999999805E-2</v>
      </c>
    </row>
    <row r="191" spans="1:18" ht="15" thickBot="1">
      <c r="A191" s="5">
        <f>A190+7</f>
        <v>45669</v>
      </c>
      <c r="B191" s="17">
        <f>D190+H190-N190</f>
        <v>272513.03093100141</v>
      </c>
      <c r="C191" s="44">
        <f>(B191*required_return)</f>
        <v>8175.3909279300424</v>
      </c>
      <c r="D191" s="18">
        <f>B191+C191</f>
        <v>280688.42185893143</v>
      </c>
      <c r="E191" s="14">
        <f>B191/3000</f>
        <v>90.83767697700047</v>
      </c>
      <c r="F191" s="14">
        <f>E191</f>
        <v>90.83767697700047</v>
      </c>
      <c r="G191" s="52">
        <f t="shared" si="111"/>
        <v>89.999999999999687</v>
      </c>
      <c r="H191" s="19"/>
      <c r="I191" s="19"/>
      <c r="J191" s="18">
        <f>D191+H191-I191</f>
        <v>280688.42185893143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280938.42185893143</v>
      </c>
      <c r="Q191" s="25">
        <f>(P191-(B108+SUM(H108:H190)))/(B108+SUM(H108:H190))</f>
        <v>6.4699538667347074</v>
      </c>
      <c r="R191" s="25">
        <f t="shared" si="113"/>
        <v>2.9999999999999805E-2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280688.42185893143</v>
      </c>
      <c r="C193" s="44">
        <f>(B193*required_return)</f>
        <v>8420.6526557679426</v>
      </c>
      <c r="D193" s="14">
        <f>B193+C193</f>
        <v>289109.07451469934</v>
      </c>
      <c r="E193" s="14">
        <f>B193/3000</f>
        <v>93.562807286310473</v>
      </c>
      <c r="F193" s="14">
        <f>E193</f>
        <v>93.562807286310473</v>
      </c>
      <c r="G193" s="53">
        <f>(D193-B193)/F193</f>
        <v>89.99999999999973</v>
      </c>
      <c r="H193" s="19"/>
      <c r="I193" s="19"/>
      <c r="J193" s="14">
        <f>D193+H193-I193</f>
        <v>289109.07451469934</v>
      </c>
      <c r="K193" s="55">
        <f>E193*75/B193</f>
        <v>2.5000000000000001E-2</v>
      </c>
      <c r="L193" s="45"/>
      <c r="M193" s="47"/>
      <c r="N193" s="20">
        <f>IF(D193&gt;B193,D193*0.013,0)</f>
        <v>3758.4179686910911</v>
      </c>
      <c r="O193" s="18"/>
      <c r="P193" s="14">
        <f>P191+C193+H191</f>
        <v>289359.07451469934</v>
      </c>
      <c r="Q193" s="25">
        <f>(P193-(B108+SUM(H108:H191)))/(B108+SUM(H108:H191))</f>
        <v>6.6938530630431732</v>
      </c>
      <c r="R193" s="25">
        <f>D193/B193-1</f>
        <v>2.9999999999999805E-2</v>
      </c>
    </row>
    <row r="194" spans="1:18">
      <c r="A194" s="1">
        <f>A193+7</f>
        <v>45683</v>
      </c>
      <c r="B194" s="17">
        <f>D193+H193-N193</f>
        <v>285350.65654600825</v>
      </c>
      <c r="C194" s="44">
        <f>(B194*required_return)</f>
        <v>8560.5196963802464</v>
      </c>
      <c r="D194" s="18">
        <f>B194+C194</f>
        <v>293911.17624238849</v>
      </c>
      <c r="E194" s="14">
        <f>B194/3000</f>
        <v>95.116885515336079</v>
      </c>
      <c r="F194" s="14">
        <f>E194</f>
        <v>95.116885515336079</v>
      </c>
      <c r="G194" s="52">
        <f t="shared" ref="G194:G196" si="114">(D194-B194)/F194</f>
        <v>89.999999999999972</v>
      </c>
      <c r="H194" s="19"/>
      <c r="I194" s="19"/>
      <c r="J194" s="18">
        <f>D194+H194-I194</f>
        <v>293911.17624238849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3820.8452911510503</v>
      </c>
      <c r="O194" s="18"/>
      <c r="P194" s="14">
        <f>P193+C194+H193</f>
        <v>297919.59421107959</v>
      </c>
      <c r="Q194" s="25">
        <f>(P194-(B108+SUM(H108:H193)))/(B108+SUM(H108:H193))</f>
        <v>6.9214712250023229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290090.33095123747</v>
      </c>
      <c r="C195" s="44">
        <f>(B195*required_return)</f>
        <v>8702.7099285371241</v>
      </c>
      <c r="D195" s="18">
        <f>B195+C195</f>
        <v>298793.04087977461</v>
      </c>
      <c r="E195" s="14">
        <f>B195/3000</f>
        <v>96.696776983745821</v>
      </c>
      <c r="F195" s="14">
        <f>E195</f>
        <v>96.696776983745821</v>
      </c>
      <c r="G195" s="52">
        <f t="shared" si="114"/>
        <v>90.000000000000128</v>
      </c>
      <c r="H195" s="19"/>
      <c r="I195" s="19"/>
      <c r="J195" s="18">
        <f>D195+H195-I195</f>
        <v>298793.04087977461</v>
      </c>
      <c r="K195" s="55">
        <f t="shared" si="115"/>
        <v>2.4999999999999998E-2</v>
      </c>
      <c r="L195" s="45"/>
      <c r="M195" s="47"/>
      <c r="N195" s="20">
        <f>IF(D195&gt;B195,D195*0.013,0)</f>
        <v>3884.3095314370698</v>
      </c>
      <c r="O195" s="18"/>
      <c r="P195" s="14">
        <f>P194+C195+H194</f>
        <v>306622.30413961672</v>
      </c>
      <c r="Q195" s="25">
        <f>(P195-(B108+SUM(H108:H194)))/(B108+SUM(H108:H194))</f>
        <v>7.1528701246316144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294908.73134833755</v>
      </c>
      <c r="C196" s="44">
        <f>(B196*required_return)</f>
        <v>8847.2619404501256</v>
      </c>
      <c r="D196" s="18">
        <f>B196+C196</f>
        <v>303755.99328878766</v>
      </c>
      <c r="E196" s="14">
        <f>B196/3000</f>
        <v>98.302910449445847</v>
      </c>
      <c r="F196" s="14">
        <f>E196</f>
        <v>98.302910449445847</v>
      </c>
      <c r="G196" s="52">
        <f t="shared" si="114"/>
        <v>89.999999999999901</v>
      </c>
      <c r="H196" s="19"/>
      <c r="I196" s="19"/>
      <c r="J196" s="18">
        <f>D196+H196-I196</f>
        <v>303755.99328878766</v>
      </c>
      <c r="K196" s="55">
        <f t="shared" si="115"/>
        <v>2.4999999999999998E-2</v>
      </c>
      <c r="L196" s="45"/>
      <c r="M196" s="48"/>
      <c r="N196" s="20">
        <f>IF(D196&gt;B196,D196*0.013,0)</f>
        <v>3948.8279127542396</v>
      </c>
      <c r="O196" s="18">
        <f>O191+SUM(N193:N196)</f>
        <v>15412.400704033451</v>
      </c>
      <c r="P196" s="14">
        <f>P195+C196+H195</f>
        <v>315469.56608006684</v>
      </c>
      <c r="Q196" s="25">
        <f>(P196-(B108+SUM(H108:H195)))/(B108+SUM(H108:H195))</f>
        <v>7.3881125599837478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299807.1653760334</v>
      </c>
      <c r="C198" s="44">
        <f>(B198*required_return)</f>
        <v>8994.2149612810008</v>
      </c>
      <c r="D198" s="14">
        <f>B198+C198</f>
        <v>308801.38033731439</v>
      </c>
      <c r="E198" s="14">
        <f>B198/3000</f>
        <v>99.935721792011137</v>
      </c>
      <c r="F198" s="14">
        <f>E198</f>
        <v>99.935721792011137</v>
      </c>
      <c r="G198" s="53">
        <f>(D198-B198)/F198</f>
        <v>89.999999999999858</v>
      </c>
      <c r="H198" s="19"/>
      <c r="I198" s="19"/>
      <c r="J198" s="14">
        <f>D198+H198-I198</f>
        <v>308801.38033731439</v>
      </c>
      <c r="K198" s="55">
        <f>E198*75/B198</f>
        <v>2.5000000000000001E-2</v>
      </c>
      <c r="L198" s="45"/>
      <c r="M198" s="47"/>
      <c r="N198" s="20">
        <f>IF(D198&gt;B198,D198*0.013,0)</f>
        <v>4014.4179443850867</v>
      </c>
      <c r="O198" s="18"/>
      <c r="P198" s="14">
        <f>P196+C198+H196</f>
        <v>324463.78104134783</v>
      </c>
      <c r="Q198" s="25">
        <f>(P198-(B108+SUM(H108:H196)))/(B108+SUM(H108:H196))</f>
        <v>7.6272623721870803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304786.9623929293</v>
      </c>
      <c r="C199" s="44">
        <f>(B199*required_return)</f>
        <v>9143.6088717878793</v>
      </c>
      <c r="D199" s="18">
        <f>B199+C199</f>
        <v>313930.5712647172</v>
      </c>
      <c r="E199" s="14">
        <f>B199/3000</f>
        <v>101.59565413097643</v>
      </c>
      <c r="F199" s="14">
        <f>E199</f>
        <v>101.59565413097643</v>
      </c>
      <c r="G199" s="52">
        <f t="shared" ref="G199:G201" si="117">(D199-B199)/F199</f>
        <v>90.000000000000242</v>
      </c>
      <c r="H199" s="19"/>
      <c r="I199" s="19"/>
      <c r="J199" s="18">
        <f>D199+H199-I199</f>
        <v>313930.5712647172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4081.0974264413235</v>
      </c>
      <c r="O199" s="18"/>
      <c r="P199" s="14">
        <f>P198+C199+H198</f>
        <v>333607.38991313573</v>
      </c>
      <c r="Q199" s="25">
        <f>(P199-(B108+SUM(H108:H198)))/(B108+SUM(H108:H198))</f>
        <v>7.8703844627711117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309849.47383827588</v>
      </c>
      <c r="C200" s="44">
        <f>(B200*required_return)</f>
        <v>9295.4842151482753</v>
      </c>
      <c r="D200" s="18">
        <f>B200+C200</f>
        <v>319144.95805342414</v>
      </c>
      <c r="E200" s="14">
        <f>B200/3000</f>
        <v>103.28315794609196</v>
      </c>
      <c r="F200" s="14">
        <f>E200</f>
        <v>103.28315794609196</v>
      </c>
      <c r="G200" s="52">
        <f t="shared" si="117"/>
        <v>89.999999999999829</v>
      </c>
      <c r="H200" s="19"/>
      <c r="I200" s="19"/>
      <c r="J200" s="18">
        <f>D200+H200-I200</f>
        <v>319144.95805342414</v>
      </c>
      <c r="K200" s="55">
        <f t="shared" si="118"/>
        <v>2.5000000000000001E-2</v>
      </c>
      <c r="L200" s="45"/>
      <c r="M200" s="47"/>
      <c r="N200" s="20">
        <f>IF(D200&gt;B200,D200*0.013,0)</f>
        <v>4148.8844546945138</v>
      </c>
      <c r="O200" s="18"/>
      <c r="P200" s="14">
        <f>P199+C200+H199</f>
        <v>342902.87412828399</v>
      </c>
      <c r="Q200" s="25">
        <f>(P200-(B108+SUM(H108:H199)))/(B108+SUM(H108:H199))</f>
        <v>8.1175448112797426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314996.07359872962</v>
      </c>
      <c r="C201" s="44">
        <f>(B201*required_return)</f>
        <v>9449.8822079618876</v>
      </c>
      <c r="D201" s="18">
        <f>B201+C201</f>
        <v>324445.95580669149</v>
      </c>
      <c r="E201" s="14">
        <f>B201/3000</f>
        <v>104.99869119957654</v>
      </c>
      <c r="F201" s="14">
        <f>E201</f>
        <v>104.99869119957654</v>
      </c>
      <c r="G201" s="52">
        <f t="shared" si="117"/>
        <v>89.999999999999815</v>
      </c>
      <c r="H201" s="19"/>
      <c r="I201" s="19"/>
      <c r="J201" s="18">
        <f>D201+H201-I201</f>
        <v>324445.95580669149</v>
      </c>
      <c r="K201" s="55">
        <f t="shared" si="118"/>
        <v>2.5000000000000001E-2</v>
      </c>
      <c r="L201" s="45"/>
      <c r="M201" s="48"/>
      <c r="N201" s="20">
        <f>IF(D201&gt;B201,D201*0.013,0)</f>
        <v>4217.7974254869896</v>
      </c>
      <c r="O201" s="18">
        <f>O196+SUM(N198:N201)</f>
        <v>31874.597955041365</v>
      </c>
      <c r="P201" s="14">
        <f>P200+C201+H200</f>
        <v>352352.75633624586</v>
      </c>
      <c r="Q201" s="25">
        <f>(P201-(B108+SUM(H108:H200)))/(B108+SUM(H108:H200))</f>
        <v>8.3688104931771008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320228.15838120453</v>
      </c>
      <c r="C203" s="44">
        <f>(B203*required_return)</f>
        <v>9606.844751436136</v>
      </c>
      <c r="D203" s="14">
        <f>B203+C203</f>
        <v>329835.00313264068</v>
      </c>
      <c r="E203" s="14">
        <f>B203/3000</f>
        <v>106.7427194604015</v>
      </c>
      <c r="F203" s="14">
        <f>E203</f>
        <v>106.7427194604015</v>
      </c>
      <c r="G203" s="53">
        <f>(D203-B203)/F203</f>
        <v>90.000000000000114</v>
      </c>
      <c r="H203" s="19"/>
      <c r="I203" s="19"/>
      <c r="J203" s="14">
        <f>D203+H203-I203</f>
        <v>329835.00313264068</v>
      </c>
      <c r="K203" s="55">
        <f>E203*75/B203</f>
        <v>2.4999999999999998E-2</v>
      </c>
      <c r="L203" s="45"/>
      <c r="M203" s="47"/>
      <c r="N203" s="20">
        <f>IF(D203&gt;B203,D203*0.013,0)</f>
        <v>4287.8550407243283</v>
      </c>
      <c r="O203" s="18"/>
      <c r="P203" s="14">
        <f>P201+C203+H201</f>
        <v>361959.60108768201</v>
      </c>
      <c r="Q203" s="25">
        <f>(P203-(B108+SUM(H108:H201)))/(B108+SUM(H108:H201))</f>
        <v>8.6242496980507752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325547.14809191634</v>
      </c>
      <c r="C204" s="44">
        <f>(B204*required_return)</f>
        <v>9766.4144427574902</v>
      </c>
      <c r="D204" s="18">
        <f>B204+C204</f>
        <v>335313.56253467384</v>
      </c>
      <c r="E204" s="14">
        <f>B204/3000</f>
        <v>108.51571603063879</v>
      </c>
      <c r="F204" s="14">
        <f>E204</f>
        <v>108.51571603063879</v>
      </c>
      <c r="G204" s="52">
        <f t="shared" ref="G204:G206" si="120">(D204-B204)/F204</f>
        <v>90.000000000000028</v>
      </c>
      <c r="H204" s="19"/>
      <c r="I204" s="19"/>
      <c r="J204" s="18">
        <f>D204+H204-I204</f>
        <v>335313.56253467384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4359.0763129507595</v>
      </c>
      <c r="O204" s="18"/>
      <c r="P204" s="14">
        <f>P203+C204+H203</f>
        <v>371726.0155304395</v>
      </c>
      <c r="Q204" s="25">
        <f>(P204-(B108+SUM(H108:H203)))/(B108+SUM(H108:H203))</f>
        <v>8.8839317481174032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330954.48622172308</v>
      </c>
      <c r="C205" s="44">
        <f>(B205*required_return)</f>
        <v>9928.6345866516913</v>
      </c>
      <c r="D205" s="18">
        <f>B205+C205</f>
        <v>340883.12080837478</v>
      </c>
      <c r="E205" s="14">
        <f>B205/3000</f>
        <v>110.3181620739077</v>
      </c>
      <c r="F205" s="14">
        <f>E205</f>
        <v>110.3181620739077</v>
      </c>
      <c r="G205" s="52">
        <f t="shared" si="120"/>
        <v>90</v>
      </c>
      <c r="H205" s="19"/>
      <c r="I205" s="19"/>
      <c r="J205" s="18">
        <f>D205+H205-I205</f>
        <v>340883.12080837478</v>
      </c>
      <c r="K205" s="55">
        <f t="shared" si="121"/>
        <v>2.5000000000000005E-2</v>
      </c>
      <c r="L205" s="45"/>
      <c r="M205" s="47"/>
      <c r="N205" s="20">
        <f>IF(D205&gt;B205,D205*0.013,0)</f>
        <v>4431.480570508872</v>
      </c>
      <c r="O205" s="18"/>
      <c r="P205" s="14">
        <f>P204+C205+H204</f>
        <v>381654.65011709119</v>
      </c>
      <c r="Q205" s="25">
        <f>(P205-(B108+SUM(H108:H204)))/(B108+SUM(H108:H204))</f>
        <v>9.1479271170356355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336451.64023786591</v>
      </c>
      <c r="C206" s="44">
        <f>(B206*required_return)</f>
        <v>10093.549207135977</v>
      </c>
      <c r="D206" s="18">
        <f>B206+C206</f>
        <v>346545.18944500189</v>
      </c>
      <c r="E206" s="14">
        <f>B206/3000</f>
        <v>112.15054674595531</v>
      </c>
      <c r="F206" s="14">
        <f>E206</f>
        <v>112.15054674595531</v>
      </c>
      <c r="G206" s="52">
        <f t="shared" si="120"/>
        <v>89.999999999999986</v>
      </c>
      <c r="H206" s="19"/>
      <c r="I206" s="19"/>
      <c r="J206" s="18">
        <f>D206+H206-I206</f>
        <v>346545.18944500189</v>
      </c>
      <c r="K206" s="55">
        <f t="shared" si="121"/>
        <v>2.5000000000000001E-2</v>
      </c>
      <c r="L206" s="45"/>
      <c r="M206" s="48"/>
      <c r="N206" s="20">
        <f>IF(D206&gt;B206,D206*0.013,0)</f>
        <v>4505.0874627850244</v>
      </c>
      <c r="O206" s="18">
        <f>O201+SUM(N203:N206)</f>
        <v>49458.097342010355</v>
      </c>
      <c r="P206" s="14">
        <f>P205+C206+H205</f>
        <v>391748.19932422717</v>
      </c>
      <c r="Q206" s="25">
        <f>(P206-(B108+SUM(H108:H205)))/(B108+SUM(H108:H205))</f>
        <v>9.416307449031601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342040.10198221687</v>
      </c>
      <c r="C208" s="44">
        <f>(B208*required_return)</f>
        <v>10261.203059466507</v>
      </c>
      <c r="D208" s="14">
        <f>B208+C208</f>
        <v>352301.30504168337</v>
      </c>
      <c r="E208" s="14">
        <f>B208/3000</f>
        <v>114.01336732740562</v>
      </c>
      <c r="F208" s="14">
        <f>E208</f>
        <v>114.01336732740562</v>
      </c>
      <c r="G208" s="53">
        <f>(D208-B208)/F208</f>
        <v>89.999999999999929</v>
      </c>
      <c r="H208" s="19"/>
      <c r="I208" s="19"/>
      <c r="J208" s="14">
        <f>D208+H208-I208</f>
        <v>352301.30504168337</v>
      </c>
      <c r="K208" s="55">
        <f>E208*75/B208</f>
        <v>2.5000000000000001E-2</v>
      </c>
      <c r="L208" s="45"/>
      <c r="M208" s="19"/>
      <c r="N208" s="20">
        <f>IF(D208&gt;B208,D208*0.013,0)</f>
        <v>4579.9169655418837</v>
      </c>
      <c r="O208" s="18"/>
      <c r="P208" s="14">
        <f>P206+C208+H206</f>
        <v>402009.40238369367</v>
      </c>
      <c r="Q208" s="25">
        <f>(P208-(B108+SUM(H108:H206)))/(B108+SUM(H108:H206))</f>
        <v>9.6891455783420177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347721.38807614148</v>
      </c>
      <c r="C209" s="44">
        <f>(B209*required_return)</f>
        <v>10431.641642284243</v>
      </c>
      <c r="D209" s="18">
        <f>B209+C209</f>
        <v>358153.02971842571</v>
      </c>
      <c r="E209" s="14">
        <f>B209/3000</f>
        <v>115.90712935871383</v>
      </c>
      <c r="F209" s="14">
        <f>E209</f>
        <v>115.90712935871383</v>
      </c>
      <c r="G209" s="52">
        <f t="shared" ref="G209:G211" si="123">(D209-B209)/F209</f>
        <v>89.999999999999872</v>
      </c>
      <c r="H209" s="19"/>
      <c r="I209" s="19"/>
      <c r="J209" s="18">
        <f>D209+H209-I209</f>
        <v>358153.02971842571</v>
      </c>
      <c r="K209" s="55">
        <f t="shared" ref="K209:K211" si="124">E209*75/B209</f>
        <v>2.5000000000000005E-2</v>
      </c>
      <c r="L209" s="45"/>
      <c r="M209" s="19"/>
      <c r="N209" s="20">
        <f>IF(D209&gt;B209,D209*0.013,0)</f>
        <v>4655.9893863395337</v>
      </c>
      <c r="O209" s="18"/>
      <c r="P209" s="14">
        <f>P208+C209+H208</f>
        <v>412441.0440259779</v>
      </c>
      <c r="Q209" s="25">
        <f>(P209-(B108+SUM(H108:H208)))/(B108+SUM(H108:H208))</f>
        <v>9.966515548980281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353497.04033208615</v>
      </c>
      <c r="C210" s="44">
        <f>(B210*required_return)</f>
        <v>10604.911209962584</v>
      </c>
      <c r="D210" s="18">
        <f>B210+C210</f>
        <v>364101.95154204872</v>
      </c>
      <c r="E210" s="14">
        <f>B210/3000</f>
        <v>117.83234677736205</v>
      </c>
      <c r="F210" s="14">
        <f>E210</f>
        <v>117.83234677736205</v>
      </c>
      <c r="G210" s="52">
        <f t="shared" si="123"/>
        <v>89.999999999999829</v>
      </c>
      <c r="H210" s="19"/>
      <c r="I210" s="19"/>
      <c r="J210" s="18">
        <f>D210+H210-I210</f>
        <v>364101.95154204872</v>
      </c>
      <c r="K210" s="55">
        <f t="shared" si="124"/>
        <v>2.4999999999999998E-2</v>
      </c>
      <c r="L210" s="45"/>
      <c r="M210" s="19"/>
      <c r="N210" s="20">
        <f>IF(D210&gt;B210,D210*0.013,0)</f>
        <v>4733.325370046633</v>
      </c>
      <c r="O210" s="18"/>
      <c r="P210" s="14">
        <f>P209+C210+H209</f>
        <v>423045.95523594046</v>
      </c>
      <c r="Q210" s="25">
        <f>(P210-(B108+SUM(H108:H209)))/(B108+SUM(H108:H209))</f>
        <v>10.248492634830846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359368.62617200206</v>
      </c>
      <c r="C211" s="44">
        <f>(B211*required_return)</f>
        <v>10781.058785160061</v>
      </c>
      <c r="D211" s="18">
        <f>B211+C211</f>
        <v>370149.68495716213</v>
      </c>
      <c r="E211" s="14">
        <f>B211/3000</f>
        <v>119.78954205733402</v>
      </c>
      <c r="F211" s="14">
        <f>E211</f>
        <v>119.78954205733402</v>
      </c>
      <c r="G211" s="52">
        <f t="shared" si="123"/>
        <v>90.000000000000085</v>
      </c>
      <c r="H211" s="19"/>
      <c r="I211" s="19"/>
      <c r="J211" s="18">
        <f>D211+H211-I211</f>
        <v>370149.68495716213</v>
      </c>
      <c r="K211" s="55">
        <f t="shared" si="124"/>
        <v>2.4999999999999998E-2</v>
      </c>
      <c r="L211" s="45"/>
      <c r="M211" s="23"/>
      <c r="N211" s="20">
        <f>IF(D211&gt;B211,D211*0.013,0)</f>
        <v>4811.9459044431078</v>
      </c>
      <c r="O211" s="18">
        <f>O206+SUM(N208:N211)</f>
        <v>68239.274968381505</v>
      </c>
      <c r="P211" s="14">
        <f>P210+C211+H210</f>
        <v>433827.01402110053</v>
      </c>
      <c r="Q211" s="25">
        <f>(P211-(B108+SUM(H108:H210)))/(B108+SUM(H108:H210))</f>
        <v>10.535153360077389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365337.73905271903</v>
      </c>
      <c r="C213" s="44">
        <f>(B213*required_return)</f>
        <v>10960.13217158157</v>
      </c>
      <c r="D213" s="14">
        <f>B213+C213</f>
        <v>376297.87122430059</v>
      </c>
      <c r="E213" s="14">
        <f>B213/3000</f>
        <v>121.77924635090635</v>
      </c>
      <c r="F213" s="14">
        <f>E213</f>
        <v>121.77924635090635</v>
      </c>
      <c r="G213" s="53">
        <f>(D213-B213)/F213</f>
        <v>89.999999999999886</v>
      </c>
      <c r="H213" s="19"/>
      <c r="I213" s="19"/>
      <c r="J213" s="14">
        <f>D213+H213-I213</f>
        <v>376297.87122430059</v>
      </c>
      <c r="K213" s="55">
        <f>E213*75/B213</f>
        <v>2.5000000000000001E-2</v>
      </c>
      <c r="L213" s="45"/>
      <c r="M213" s="47"/>
      <c r="N213" s="20">
        <f>IF(D213&gt;B213,D213*0.013,0)</f>
        <v>4891.8723259159078</v>
      </c>
      <c r="O213" s="18"/>
      <c r="P213" s="14">
        <f>P211+C213+H211</f>
        <v>444787.14619268209</v>
      </c>
      <c r="Q213" s="25">
        <f>(P213-(B108+SUM(H108:H211)))/(B108+SUM(H108:H211))</f>
        <v>10.826575519970277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371405.99889838469</v>
      </c>
      <c r="C214" s="44">
        <f>(B214*required_return)</f>
        <v>11142.17996695154</v>
      </c>
      <c r="D214" s="18">
        <f>B214+C214</f>
        <v>382548.17886533623</v>
      </c>
      <c r="E214" s="14">
        <f>B214/3000</f>
        <v>123.80199963279489</v>
      </c>
      <c r="F214" s="14">
        <f>E214</f>
        <v>123.80199963279489</v>
      </c>
      <c r="G214" s="52">
        <f t="shared" ref="G214:G216" si="126">(D214-B214)/F214</f>
        <v>90.000000000000043</v>
      </c>
      <c r="H214" s="19"/>
      <c r="I214" s="19"/>
      <c r="J214" s="18">
        <f>D214+H214-I214</f>
        <v>382548.17886533623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4973.1263252493709</v>
      </c>
      <c r="O214" s="18"/>
      <c r="P214" s="14">
        <f>P213+C214+H213</f>
        <v>455929.32615963364</v>
      </c>
      <c r="Q214" s="25">
        <f>(P214-(B108+SUM(H108:H213)))/(B108+SUM(H108:H213))</f>
        <v>11.122838201938986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377575.05254008685</v>
      </c>
      <c r="C215" s="44">
        <f>(B215*required_return)</f>
        <v>11327.251576202605</v>
      </c>
      <c r="D215" s="18">
        <f>B215+C215</f>
        <v>388902.30411628948</v>
      </c>
      <c r="E215" s="14">
        <f>B215/3000</f>
        <v>125.85835084669561</v>
      </c>
      <c r="F215" s="14">
        <f>E215</f>
        <v>125.85835084669561</v>
      </c>
      <c r="G215" s="52">
        <f t="shared" si="126"/>
        <v>90.000000000000199</v>
      </c>
      <c r="H215" s="19"/>
      <c r="I215" s="19"/>
      <c r="J215" s="18">
        <f>D215+H215-I215</f>
        <v>388902.30411628948</v>
      </c>
      <c r="K215" s="55">
        <f t="shared" si="127"/>
        <v>2.4999999999999998E-2</v>
      </c>
      <c r="L215" s="45"/>
      <c r="M215" s="47"/>
      <c r="N215" s="20">
        <f>IF(D215&gt;B215,D215*0.013,0)</f>
        <v>5055.7299535117627</v>
      </c>
      <c r="O215" s="18"/>
      <c r="P215" s="14">
        <f>P214+C215+H214</f>
        <v>467256.57773583627</v>
      </c>
      <c r="Q215" s="25">
        <f>(P215-(B108+SUM(H108:H214)))/(B108+SUM(H108:H214))</f>
        <v>11.424021807055198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383846.57416277775</v>
      </c>
      <c r="C216" s="44">
        <f>(B216*required_return)</f>
        <v>11515.397224883332</v>
      </c>
      <c r="D216" s="18">
        <f>B216+C216</f>
        <v>395361.97138766106</v>
      </c>
      <c r="E216" s="14">
        <f>B216/3000</f>
        <v>127.94885805425925</v>
      </c>
      <c r="F216" s="14">
        <f>E216</f>
        <v>127.94885805425925</v>
      </c>
      <c r="G216" s="52">
        <f t="shared" si="126"/>
        <v>89.999999999999872</v>
      </c>
      <c r="H216" s="19"/>
      <c r="I216" s="19"/>
      <c r="J216" s="18">
        <f>D216+H216-I216</f>
        <v>395361.97138766106</v>
      </c>
      <c r="K216" s="55">
        <f t="shared" si="127"/>
        <v>2.5000000000000001E-2</v>
      </c>
      <c r="L216" s="45"/>
      <c r="M216" s="48"/>
      <c r="N216" s="20">
        <f>IF(D216&gt;B216,D216*0.013,0)</f>
        <v>5139.7056280395936</v>
      </c>
      <c r="O216" s="18">
        <f>O211+SUM(N213:N216)</f>
        <v>88299.709201098143</v>
      </c>
      <c r="P216" s="14">
        <f>P215+C216+H215</f>
        <v>478771.97496071958</v>
      </c>
      <c r="Q216" s="25">
        <f>(P216-(B108+SUM(H108:H215)))/(B108+SUM(H108:H215))</f>
        <v>11.730208071852386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390222.26575962146</v>
      </c>
      <c r="C218" s="44">
        <f>(B218*required_return)</f>
        <v>11706.667972788644</v>
      </c>
      <c r="D218" s="14">
        <f>B218+C218</f>
        <v>401928.93373241008</v>
      </c>
      <c r="E218" s="14">
        <f>B218/3000</f>
        <v>130.07408858654048</v>
      </c>
      <c r="F218" s="14">
        <f>E218</f>
        <v>130.07408858654048</v>
      </c>
      <c r="G218" s="53">
        <f>(D218-B218)/F218</f>
        <v>89.999999999999829</v>
      </c>
      <c r="H218" s="19"/>
      <c r="I218" s="19"/>
      <c r="J218" s="14">
        <f>D218+H218-I218</f>
        <v>401928.93373241008</v>
      </c>
      <c r="K218" s="55">
        <f>E218*75/B218</f>
        <v>2.4999999999999998E-2</v>
      </c>
      <c r="L218" s="45"/>
      <c r="M218" s="47"/>
      <c r="N218" s="20">
        <f>IF(D218&gt;B218,D218*0.023,0)</f>
        <v>9244.3654758454322</v>
      </c>
      <c r="O218" s="18"/>
      <c r="P218" s="14">
        <f>P216+C218+H216</f>
        <v>490478.64293350821</v>
      </c>
      <c r="Q218" s="25">
        <f>(P218-(B108+SUM(H108:H216)))/(B108+SUM(H108:H216))</f>
        <v>12.041480090507857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392684.56825656467</v>
      </c>
      <c r="C219" s="44">
        <f>(B219*required_return)</f>
        <v>11780.53704769694</v>
      </c>
      <c r="D219" s="18">
        <f>B219+C219</f>
        <v>404465.10530426161</v>
      </c>
      <c r="E219" s="14">
        <f>B219/3000</f>
        <v>130.89485608552155</v>
      </c>
      <c r="F219" s="14">
        <f>E219</f>
        <v>130.89485608552155</v>
      </c>
      <c r="G219" s="52">
        <f t="shared" ref="G219:G221" si="129">(D219-B219)/F219</f>
        <v>90</v>
      </c>
      <c r="H219" s="19"/>
      <c r="I219" s="19"/>
      <c r="J219" s="18">
        <f>D219+H219-I219</f>
        <v>404465.10530426161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9302.6974219980166</v>
      </c>
      <c r="O219" s="18"/>
      <c r="P219" s="14">
        <f>P218+C219+H218</f>
        <v>502259.17998120515</v>
      </c>
      <c r="Q219" s="25">
        <f>(P219-(B108+SUM(H108:H218)))/(B108+SUM(H108:H218))</f>
        <v>12.354716235601044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395162.40788226359</v>
      </c>
      <c r="C220" s="44">
        <f>(B220*required_return)</f>
        <v>11854.872236467907</v>
      </c>
      <c r="D220" s="18">
        <f>B220+C220</f>
        <v>407017.28011873149</v>
      </c>
      <c r="E220" s="14">
        <f>B220/3000</f>
        <v>131.72080262742119</v>
      </c>
      <c r="F220" s="14">
        <f>E220</f>
        <v>131.72080262742119</v>
      </c>
      <c r="G220" s="52">
        <f t="shared" si="129"/>
        <v>89.999999999999929</v>
      </c>
      <c r="H220" s="19"/>
      <c r="I220" s="19"/>
      <c r="J220" s="18">
        <f>D220+H220-I220</f>
        <v>407017.28011873149</v>
      </c>
      <c r="K220" s="55">
        <f t="shared" si="130"/>
        <v>2.4999999999999998E-2</v>
      </c>
      <c r="L220" s="45"/>
      <c r="M220" s="47"/>
      <c r="N220" s="20">
        <f>IF(D220&gt;B220,D220*0.023,0)</f>
        <v>9361.397442730824</v>
      </c>
      <c r="O220" s="18"/>
      <c r="P220" s="14">
        <f>P219+C220+H219</f>
        <v>514114.05221767304</v>
      </c>
      <c r="Q220" s="25">
        <f>(P220-(B108+SUM(H108:H219)))/(B108+SUM(H108:H219))</f>
        <v>12.669928900769769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397655.88267600065</v>
      </c>
      <c r="C221" s="44">
        <f>(B221*required_return)</f>
        <v>11929.676480280019</v>
      </c>
      <c r="D221" s="18">
        <f>B221+C221</f>
        <v>409585.55915628065</v>
      </c>
      <c r="E221" s="14">
        <f>B221/3000</f>
        <v>132.55196089200021</v>
      </c>
      <c r="F221" s="14">
        <f>E221</f>
        <v>132.55196089200021</v>
      </c>
      <c r="G221" s="52">
        <f t="shared" si="129"/>
        <v>89.999999999999872</v>
      </c>
      <c r="H221" s="19"/>
      <c r="I221" s="19"/>
      <c r="J221" s="18">
        <f>D221+H221-I221</f>
        <v>409585.55915628065</v>
      </c>
      <c r="K221" s="55">
        <f t="shared" si="130"/>
        <v>2.4999999999999998E-2</v>
      </c>
      <c r="L221" s="45"/>
      <c r="M221" s="48"/>
      <c r="N221" s="20">
        <f>IF(D221&gt;B221,D221*0.023,0)</f>
        <v>9420.4678605944555</v>
      </c>
      <c r="O221" s="18">
        <f>O216+SUM(N218:N221)</f>
        <v>125628.63740226688</v>
      </c>
      <c r="P221" s="14">
        <f>P220+C221+H220</f>
        <v>526043.72869795305</v>
      </c>
      <c r="Q221" s="25">
        <f>(P221-(B108+SUM(H108:H220)))/(B108+SUM(H108:H220))</f>
        <v>12.987130557855707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400165.0912956862</v>
      </c>
      <c r="C223" s="44">
        <f>(B223*required_return)</f>
        <v>12004.952738870586</v>
      </c>
      <c r="D223" s="14">
        <f>B223+C223</f>
        <v>412170.04403455678</v>
      </c>
      <c r="E223" s="14">
        <f>B223/3000</f>
        <v>133.38836376522875</v>
      </c>
      <c r="F223" s="14">
        <f>E223</f>
        <v>133.38836376522875</v>
      </c>
      <c r="G223" s="53">
        <f>(D223-B223)/F223</f>
        <v>89.999999999999915</v>
      </c>
      <c r="H223" s="19"/>
      <c r="I223" s="19"/>
      <c r="J223" s="14">
        <f>D223+H223-I223</f>
        <v>412170.04403455678</v>
      </c>
      <c r="K223" s="55">
        <f>E223*75/B223</f>
        <v>2.5000000000000001E-2</v>
      </c>
      <c r="L223" s="50"/>
      <c r="M223" s="49"/>
      <c r="N223" s="31">
        <f>IF(D223&gt;B223,D223*0.023,0)</f>
        <v>9479.9110127948061</v>
      </c>
      <c r="O223" s="32"/>
      <c r="P223" s="30">
        <f>P221+C223+H221</f>
        <v>538048.68143682368</v>
      </c>
      <c r="Q223" s="35">
        <f>(P223-(B108+SUM(H108:H221)))/(B108+SUM(H108:H221))</f>
        <v>13.30633375739786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402690.13302176195</v>
      </c>
      <c r="C224" s="44">
        <f>(B224*required_return)</f>
        <v>12080.703990652859</v>
      </c>
      <c r="D224" s="18">
        <f>B224+C224</f>
        <v>414770.83701241482</v>
      </c>
      <c r="E224" s="14">
        <f>B224/3000</f>
        <v>134.23004434058731</v>
      </c>
      <c r="F224" s="14">
        <f>E224</f>
        <v>134.23004434058731</v>
      </c>
      <c r="G224" s="52">
        <f t="shared" ref="G224:G226" si="132">(D224-B224)/F224</f>
        <v>90.000000000000057</v>
      </c>
      <c r="H224" s="19"/>
      <c r="I224" s="19"/>
      <c r="J224" s="18">
        <f>D224+H224-I224</f>
        <v>414770.83701241482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9539.7292512855402</v>
      </c>
      <c r="O224" s="18"/>
      <c r="P224" s="14">
        <f>P223+C224+H223</f>
        <v>550129.38542747649</v>
      </c>
      <c r="Q224" s="25">
        <f>(P224-(B108+SUM(H108:H223)))/(B108+SUM(H108:H223))</f>
        <v>13.627551129129122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405231.10776112927</v>
      </c>
      <c r="C225" s="44">
        <f>(B225*required_return)</f>
        <v>12156.933232833877</v>
      </c>
      <c r="D225" s="18">
        <f>B225+C225</f>
        <v>417388.04099396314</v>
      </c>
      <c r="E225" s="14">
        <f>B225/3000</f>
        <v>135.07703592037643</v>
      </c>
      <c r="F225" s="14">
        <f>E225</f>
        <v>135.07703592037643</v>
      </c>
      <c r="G225" s="52">
        <f t="shared" si="132"/>
        <v>89.999999999999886</v>
      </c>
      <c r="H225" s="19"/>
      <c r="I225" s="19"/>
      <c r="J225" s="18">
        <f>D225+H225-I225</f>
        <v>417388.04099396314</v>
      </c>
      <c r="K225" s="55">
        <f t="shared" si="133"/>
        <v>2.5000000000000001E-2</v>
      </c>
      <c r="L225" s="45"/>
      <c r="M225" s="47"/>
      <c r="N225" s="20">
        <f>IF(D225&gt;B225,D225*0.023,0)</f>
        <v>9599.9249428611511</v>
      </c>
      <c r="O225" s="18"/>
      <c r="P225" s="14">
        <f>P224+C225+H224</f>
        <v>562286.31866031035</v>
      </c>
      <c r="Q225" s="25">
        <f>(P225-(B108+SUM(H108:H224)))/(B108+SUM(H108:H224))</f>
        <v>13.950795382476009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407788.116051102</v>
      </c>
      <c r="C226" s="44">
        <f>(B226*required_return)</f>
        <v>12233.643481533059</v>
      </c>
      <c r="D226" s="18">
        <f>B226+C226</f>
        <v>420021.75953263504</v>
      </c>
      <c r="E226" s="14">
        <f>B226/3000</f>
        <v>135.92937201703401</v>
      </c>
      <c r="F226" s="14">
        <f>E226</f>
        <v>135.92937201703401</v>
      </c>
      <c r="G226" s="52">
        <f t="shared" si="132"/>
        <v>89.999999999999872</v>
      </c>
      <c r="H226" s="19"/>
      <c r="I226" s="19"/>
      <c r="J226" s="18">
        <f>D226+H226-I226</f>
        <v>420021.75953263504</v>
      </c>
      <c r="K226" s="55">
        <f t="shared" si="133"/>
        <v>2.5000000000000001E-2</v>
      </c>
      <c r="L226" s="51"/>
      <c r="M226" s="48"/>
      <c r="N226" s="22">
        <f>IF(D226&gt;B226,D226*0.023,0)</f>
        <v>9660.5004692506063</v>
      </c>
      <c r="O226" s="34">
        <f>O221+SUM(N223:N226)</f>
        <v>163908.70307845899</v>
      </c>
      <c r="P226" s="36">
        <f>P225+C226+H225</f>
        <v>574519.9621418434</v>
      </c>
      <c r="Q226" s="37">
        <f>(P226-(B108+SUM(H108:H225)))/(B108+SUM(H108:H225))</f>
        <v>14.276079307061515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410361.25906338444</v>
      </c>
      <c r="C228" s="44">
        <f>(B228*required_return)</f>
        <v>12310.837771901533</v>
      </c>
      <c r="D228" s="14">
        <f>B228+C228</f>
        <v>422672.09683528595</v>
      </c>
      <c r="E228" s="14">
        <f>B228/3000</f>
        <v>136.78708635446148</v>
      </c>
      <c r="F228" s="14">
        <f>E228</f>
        <v>136.78708635446148</v>
      </c>
      <c r="G228" s="53">
        <f>(D228-B228)/F228</f>
        <v>89.999999999999844</v>
      </c>
      <c r="H228" s="19"/>
      <c r="I228" s="19"/>
      <c r="J228" s="14">
        <f>D228+H228-I228</f>
        <v>422672.09683528595</v>
      </c>
      <c r="K228" s="55">
        <f>E228*75/B228</f>
        <v>2.4999999999999998E-2</v>
      </c>
      <c r="L228" s="45"/>
      <c r="M228" s="47"/>
      <c r="N228" s="31">
        <f>IF(D228&gt;B228,D228*0.023,0)</f>
        <v>9721.4582272115767</v>
      </c>
      <c r="O228" s="32"/>
      <c r="P228" s="14">
        <f>P226+C228+H226</f>
        <v>586830.79991374491</v>
      </c>
      <c r="Q228" s="25">
        <f>(P228-(B158+SUM(H158:H226)))/(B158+SUM(H158:H226))</f>
        <v>3.7833338447157954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412950.6386080744</v>
      </c>
      <c r="C229" s="44">
        <f>(B229*required_return)</f>
        <v>12388.519158242232</v>
      </c>
      <c r="D229" s="18">
        <f>B229+C229</f>
        <v>425339.15776631661</v>
      </c>
      <c r="E229" s="14">
        <f>B229/3000</f>
        <v>137.65021286935814</v>
      </c>
      <c r="F229" s="14">
        <f>E229</f>
        <v>137.65021286935814</v>
      </c>
      <c r="G229" s="52">
        <f t="shared" ref="G229:G231" si="135">(D229-B229)/F229</f>
        <v>89.999999999999844</v>
      </c>
      <c r="H229" s="19"/>
      <c r="I229" s="19"/>
      <c r="J229" s="18">
        <f>D229+H229-I229</f>
        <v>425339.15776631661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9782.8006286252821</v>
      </c>
      <c r="O229" s="18"/>
      <c r="P229" s="14">
        <f>P228+C229+H228</f>
        <v>599219.31907198718</v>
      </c>
      <c r="Q229" s="25">
        <f>(P229-(B158+SUM(H158:H228)))/(B158+SUM(H158:H228))</f>
        <v>3.8843142686884979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415556.35713769135</v>
      </c>
      <c r="C230" s="44">
        <f>(B230*required_return)</f>
        <v>12466.69071413074</v>
      </c>
      <c r="D230" s="18">
        <f>B230+C230</f>
        <v>428023.04785182211</v>
      </c>
      <c r="E230" s="14">
        <f>B230/3000</f>
        <v>138.51878571256378</v>
      </c>
      <c r="F230" s="14">
        <f>E230</f>
        <v>138.51878571256378</v>
      </c>
      <c r="G230" s="52">
        <f t="shared" si="135"/>
        <v>90.000000000000142</v>
      </c>
      <c r="H230" s="19"/>
      <c r="I230" s="19"/>
      <c r="J230" s="18">
        <f>D230+H230-I230</f>
        <v>428023.04785182211</v>
      </c>
      <c r="K230" s="55">
        <f t="shared" si="136"/>
        <v>2.5000000000000001E-2</v>
      </c>
      <c r="L230" s="45"/>
      <c r="M230" s="47"/>
      <c r="N230" s="20">
        <f>IF(D230&gt;B230,D230*0.023,0)</f>
        <v>9844.5301005919082</v>
      </c>
      <c r="O230" s="18"/>
      <c r="P230" s="14">
        <f>P229+C230+H229</f>
        <v>611686.00978611794</v>
      </c>
      <c r="Q230" s="25">
        <f>(P230-(B158+SUM(H158:H229)))/(B158+SUM(H158:H229))</f>
        <v>3.9859318791364684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418178.51775123022</v>
      </c>
      <c r="C231" s="44">
        <f>(B231*required_return)</f>
        <v>12545.355532536905</v>
      </c>
      <c r="D231" s="18">
        <f>B231+C231</f>
        <v>430723.87328376714</v>
      </c>
      <c r="E231" s="14">
        <f>B231/3000</f>
        <v>139.39283925041008</v>
      </c>
      <c r="F231" s="14">
        <f>E231</f>
        <v>139.39283925041008</v>
      </c>
      <c r="G231" s="52">
        <f t="shared" si="135"/>
        <v>90.000000000000114</v>
      </c>
      <c r="H231" s="19"/>
      <c r="I231" s="19"/>
      <c r="J231" s="18">
        <f>D231+H231-I231</f>
        <v>430723.87328376714</v>
      </c>
      <c r="K231" s="55">
        <f t="shared" si="136"/>
        <v>2.5000000000000001E-2</v>
      </c>
      <c r="L231" s="45"/>
      <c r="M231" s="48"/>
      <c r="N231" s="22">
        <f>IF(D231&gt;B231,D231*0.023,0)</f>
        <v>9906.6490855266438</v>
      </c>
      <c r="O231" s="34">
        <f>O226+SUM(N228:N231)</f>
        <v>203164.1411204144</v>
      </c>
      <c r="P231" s="14">
        <f>P230+C231+H230</f>
        <v>624231.3653186548</v>
      </c>
      <c r="Q231" s="25">
        <f>(P231-(B158+SUM(H158:H230)))/(B158+SUM(H158:H230))</f>
        <v>4.0881906967063646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420817.2241982405</v>
      </c>
      <c r="C233" s="44">
        <f>(B233*required_return)</f>
        <v>12624.516725947215</v>
      </c>
      <c r="D233" s="14">
        <f>B233+C233</f>
        <v>433441.7409241877</v>
      </c>
      <c r="E233" s="14">
        <f>B233/3000</f>
        <v>140.27240806608017</v>
      </c>
      <c r="F233" s="14">
        <f>E233</f>
        <v>140.27240806608017</v>
      </c>
      <c r="G233" s="53">
        <f>(D233-B233)/F233</f>
        <v>89.999999999999943</v>
      </c>
      <c r="H233" s="19"/>
      <c r="I233" s="19"/>
      <c r="J233" s="14">
        <f>D233+H233-I233</f>
        <v>433441.7409241877</v>
      </c>
      <c r="K233" s="55">
        <f>E233*75/B233</f>
        <v>2.5000000000000001E-2</v>
      </c>
      <c r="L233" s="45"/>
      <c r="M233" s="47"/>
      <c r="N233" s="20">
        <f>IF(D233&gt;B233,D233*0.013,0)</f>
        <v>5634.7426320144396</v>
      </c>
      <c r="O233" s="18"/>
      <c r="P233" s="14">
        <f>P231+C233+H231</f>
        <v>636855.88204460207</v>
      </c>
      <c r="Q233" s="25">
        <f>(P233-(B158+SUM(H158:H231)))/(B158+SUM(H158:H231))</f>
        <v>4.1910947674151284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427806.99829217326</v>
      </c>
      <c r="C234" s="44">
        <f>(B234*required_return)</f>
        <v>12834.209948765198</v>
      </c>
      <c r="D234" s="18">
        <f>B234+C234</f>
        <v>440641.20824093843</v>
      </c>
      <c r="E234" s="14">
        <f>B234/3000</f>
        <v>142.60233276405776</v>
      </c>
      <c r="F234" s="14">
        <f>E234</f>
        <v>142.60233276405776</v>
      </c>
      <c r="G234" s="52">
        <f t="shared" ref="G234:G236" si="138">(D234-B234)/F234</f>
        <v>89.999999999999815</v>
      </c>
      <c r="H234" s="19"/>
      <c r="I234" s="19"/>
      <c r="J234" s="18">
        <f>D234+H234-I234</f>
        <v>440641.20824093843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5728.3357071321998</v>
      </c>
      <c r="O234" s="18"/>
      <c r="P234" s="14">
        <f>P233+C234+H233</f>
        <v>649690.0919933673</v>
      </c>
      <c r="Q234" s="25">
        <f>(P234-(B158+SUM(H158:H233)))/(B158+SUM(H158:H233))</f>
        <v>4.2957080747383642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434912.87253380625</v>
      </c>
      <c r="C235" s="44">
        <f>(B235*required_return)</f>
        <v>13047.386176014186</v>
      </c>
      <c r="D235" s="18">
        <f>B235+C235</f>
        <v>447960.25870982045</v>
      </c>
      <c r="E235" s="14">
        <f>B235/3000</f>
        <v>144.97095751126875</v>
      </c>
      <c r="F235" s="14">
        <f>E235</f>
        <v>144.97095751126875</v>
      </c>
      <c r="G235" s="52">
        <f t="shared" si="138"/>
        <v>90.000000000000099</v>
      </c>
      <c r="H235" s="19"/>
      <c r="I235" s="19"/>
      <c r="J235" s="18">
        <f>D235+H235-I235</f>
        <v>447960.25870982045</v>
      </c>
      <c r="K235" s="55">
        <f t="shared" si="139"/>
        <v>2.4999999999999998E-2</v>
      </c>
      <c r="L235" s="45"/>
      <c r="M235" s="47"/>
      <c r="N235" s="20">
        <f>IF(D235&gt;B235,D235*0.013,0)</f>
        <v>5823.4833632276659</v>
      </c>
      <c r="O235" s="18"/>
      <c r="P235" s="14">
        <f>P234+C235+H234</f>
        <v>662737.4781693815</v>
      </c>
      <c r="Q235" s="25">
        <f>(P235-(B158+SUM(H158:H234)))/(B158+SUM(H158:H234))</f>
        <v>4.4020590090962388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442136.77534659277</v>
      </c>
      <c r="C236" s="44">
        <f>(B236*required_return)</f>
        <v>13264.103260397782</v>
      </c>
      <c r="D236" s="18">
        <f>B236+C236</f>
        <v>455400.87860699056</v>
      </c>
      <c r="E236" s="14">
        <f>B236/3000</f>
        <v>147.37892511553093</v>
      </c>
      <c r="F236" s="14">
        <f>E236</f>
        <v>147.37892511553093</v>
      </c>
      <c r="G236" s="52">
        <f t="shared" si="138"/>
        <v>90.000000000000071</v>
      </c>
      <c r="H236" s="19"/>
      <c r="I236" s="19"/>
      <c r="J236" s="18">
        <f>D236+H236-I236</f>
        <v>455400.87860699056</v>
      </c>
      <c r="K236" s="55">
        <f t="shared" si="139"/>
        <v>2.5000000000000001E-2</v>
      </c>
      <c r="L236" s="45"/>
      <c r="M236" s="48"/>
      <c r="N236" s="20">
        <f>IF(D236&gt;B236,D236*0.013,0)</f>
        <v>5920.2114218908773</v>
      </c>
      <c r="O236" s="18">
        <f>O231+SUM(N233:N236)</f>
        <v>226270.91424467956</v>
      </c>
      <c r="P236" s="14">
        <f>P235+C236+H235</f>
        <v>676001.5814297793</v>
      </c>
      <c r="Q236" s="25">
        <f>(P236-(B158+SUM(H158:H235)))/(B158+SUM(H158:H235))</f>
        <v>4.5101764324737976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449480.66718509968</v>
      </c>
      <c r="C238" s="44">
        <f>(B238*required_return)</f>
        <v>13484.420015552991</v>
      </c>
      <c r="D238" s="14">
        <f>B238+C238</f>
        <v>462965.08720065269</v>
      </c>
      <c r="E238" s="14">
        <f>B238/3000</f>
        <v>149.82688906169989</v>
      </c>
      <c r="F238" s="14">
        <f>E238</f>
        <v>149.82688906169989</v>
      </c>
      <c r="G238" s="53">
        <f>(D238-B238)/F238</f>
        <v>90.000000000000156</v>
      </c>
      <c r="H238" s="19"/>
      <c r="I238" s="19"/>
      <c r="J238" s="14">
        <f>D238+H238-I238</f>
        <v>462965.08720065269</v>
      </c>
      <c r="K238" s="55">
        <f>E238*75/B238</f>
        <v>2.4999999999999998E-2</v>
      </c>
      <c r="L238" s="45"/>
      <c r="M238" s="47"/>
      <c r="N238" s="20">
        <f>IF(D238&gt;B238,D238*0.013,0)</f>
        <v>6018.5461336084845</v>
      </c>
      <c r="O238" s="18"/>
      <c r="P238" s="14">
        <f>P236+C238+H236</f>
        <v>689486.00144533231</v>
      </c>
      <c r="Q238" s="25">
        <f>(P238-(B158+SUM(H158:H236)))/(B158+SUM(H158:H236))</f>
        <v>4.6200896862536576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456946.54106704419</v>
      </c>
      <c r="C239" s="44">
        <f>(B239*required_return)</f>
        <v>13708.396232011326</v>
      </c>
      <c r="D239" s="18">
        <f>B239+C239</f>
        <v>470654.93729905551</v>
      </c>
      <c r="E239" s="14">
        <f>B239/3000</f>
        <v>152.31551368901472</v>
      </c>
      <c r="F239" s="14">
        <f>E239</f>
        <v>152.31551368901472</v>
      </c>
      <c r="G239" s="52">
        <f t="shared" ref="G239:G241" si="141">(D239-B239)/F239</f>
        <v>89.999999999999972</v>
      </c>
      <c r="H239" s="19"/>
      <c r="I239" s="19"/>
      <c r="J239" s="18">
        <f>D239+H239-I239</f>
        <v>470654.93729905551</v>
      </c>
      <c r="K239" s="55">
        <f t="shared" ref="K239:K241" si="142">E239*75/B239</f>
        <v>2.4999999999999998E-2</v>
      </c>
      <c r="L239" s="45"/>
      <c r="M239" s="47"/>
      <c r="N239" s="20">
        <f>IF(D239&gt;B239,D239*0.013,0)</f>
        <v>6118.5141848877211</v>
      </c>
      <c r="O239" s="18"/>
      <c r="P239" s="14">
        <f>P238+C239+H238</f>
        <v>703194.39767734369</v>
      </c>
      <c r="Q239" s="25">
        <f>(P239-(B158+SUM(H158:H238)))/(B158+SUM(H158:H238))</f>
        <v>4.7318285991788018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464536.42311416782</v>
      </c>
      <c r="C240" s="44">
        <f>(B240*required_return)</f>
        <v>13936.092693425035</v>
      </c>
      <c r="D240" s="18">
        <f>B240+C240</f>
        <v>478472.51580759283</v>
      </c>
      <c r="E240" s="14">
        <f>B240/3000</f>
        <v>154.84547437138926</v>
      </c>
      <c r="F240" s="14">
        <f>E240</f>
        <v>154.84547437138926</v>
      </c>
      <c r="G240" s="52">
        <f t="shared" si="141"/>
        <v>89.999999999999886</v>
      </c>
      <c r="H240" s="19"/>
      <c r="I240" s="19"/>
      <c r="J240" s="18">
        <f>D240+H240-I240</f>
        <v>478472.51580759283</v>
      </c>
      <c r="K240" s="55">
        <f t="shared" si="142"/>
        <v>2.4999999999999998E-2</v>
      </c>
      <c r="L240" s="45"/>
      <c r="M240" s="47"/>
      <c r="N240" s="20">
        <f>IF(D240&gt;B240,D240*0.013,0)</f>
        <v>6220.1427054987062</v>
      </c>
      <c r="O240" s="18"/>
      <c r="P240" s="14">
        <f>P239+C240+H239</f>
        <v>717130.4903707687</v>
      </c>
      <c r="Q240" s="25">
        <f>(P240-(B158+SUM(H158:H239)))/(B158+SUM(H158:H239))</f>
        <v>4.8454234954476316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472252.3731020941</v>
      </c>
      <c r="C241" s="44">
        <f>(B241*required_return)</f>
        <v>14167.571193062822</v>
      </c>
      <c r="D241" s="18">
        <f>B241+C241</f>
        <v>486419.94429515692</v>
      </c>
      <c r="E241" s="14">
        <f>B241/3000</f>
        <v>157.41745770069804</v>
      </c>
      <c r="F241" s="14">
        <f>E241</f>
        <v>157.41745770069804</v>
      </c>
      <c r="G241" s="52">
        <f t="shared" si="141"/>
        <v>89.999999999999957</v>
      </c>
      <c r="H241" s="19"/>
      <c r="I241" s="19"/>
      <c r="J241" s="18">
        <f>D241+H241-I241</f>
        <v>486419.94429515692</v>
      </c>
      <c r="K241" s="55">
        <f t="shared" si="142"/>
        <v>2.5000000000000001E-2</v>
      </c>
      <c r="L241" s="45"/>
      <c r="M241" s="48"/>
      <c r="N241" s="20">
        <f>IF(D241&gt;B241,D241*0.013,0)</f>
        <v>6323.45927583704</v>
      </c>
      <c r="O241" s="18">
        <f>O236+SUM(N238:N241)</f>
        <v>250951.57654451151</v>
      </c>
      <c r="P241" s="14">
        <f>P240+C241+H240</f>
        <v>731298.06156383152</v>
      </c>
      <c r="Q241" s="25">
        <f>(P241-(B158+SUM(H158:H240)))/(B158+SUM(H158:H240))</f>
        <v>4.9609052029434872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480096.48501931987</v>
      </c>
      <c r="C243" s="44">
        <f>(B243*required_return)</f>
        <v>14402.894550579595</v>
      </c>
      <c r="D243" s="14">
        <f>B243+C243</f>
        <v>494499.37956989947</v>
      </c>
      <c r="E243" s="14">
        <f>B243/3000</f>
        <v>160.03216167310663</v>
      </c>
      <c r="F243" s="14">
        <f>E243</f>
        <v>160.03216167310663</v>
      </c>
      <c r="G243" s="53">
        <f>(D243-B243)/F243</f>
        <v>90.000000000000028</v>
      </c>
      <c r="H243" s="19"/>
      <c r="I243" s="19"/>
      <c r="J243" s="14">
        <f>D243+H243-I243</f>
        <v>494499.37956989947</v>
      </c>
      <c r="K243" s="55">
        <f>E243*75/B243</f>
        <v>2.5000000000000001E-2</v>
      </c>
      <c r="L243" s="45"/>
      <c r="M243" s="47"/>
      <c r="N243" s="20">
        <f>IF(D243&gt;B243,D243*0.013,0)</f>
        <v>6428.4919344086929</v>
      </c>
      <c r="O243" s="18"/>
      <c r="P243" s="14">
        <f>P241+C243+H241</f>
        <v>745700.95611441112</v>
      </c>
      <c r="Q243" s="25">
        <f>(P243-(B158+SUM(H158:H241)))/(B158+SUM(H158:H241))</f>
        <v>5.0783050616008492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488070.8876354908</v>
      </c>
      <c r="C244" s="44">
        <f>(B244*required_return)</f>
        <v>14642.126629064724</v>
      </c>
      <c r="D244" s="18">
        <f>B244+C244</f>
        <v>502713.01426455553</v>
      </c>
      <c r="E244" s="14">
        <f>B244/3000</f>
        <v>162.69029587849693</v>
      </c>
      <c r="F244" s="14">
        <f>E244</f>
        <v>162.69029587849693</v>
      </c>
      <c r="G244" s="52">
        <f t="shared" ref="G244:G246" si="144">(D244-B244)/F244</f>
        <v>90.000000000000057</v>
      </c>
      <c r="H244" s="19"/>
      <c r="I244" s="19"/>
      <c r="J244" s="18">
        <f>D244+H244-I244</f>
        <v>502713.01426455553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6535.2691854392215</v>
      </c>
      <c r="O244" s="18"/>
      <c r="P244" s="14">
        <f>P243+C244+H243</f>
        <v>760343.0827434758</v>
      </c>
      <c r="Q244" s="25">
        <f>(P244-(B158+SUM(H158:H243)))/(B158+SUM(H158:H243))</f>
        <v>5.1976549319105088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496177.74507911631</v>
      </c>
      <c r="C245" s="44">
        <f>(B245*required_return)</f>
        <v>14885.332352373489</v>
      </c>
      <c r="D245" s="18">
        <f>B245+C245</f>
        <v>511063.07743148983</v>
      </c>
      <c r="E245" s="14">
        <f>B245/3000</f>
        <v>165.39258169303878</v>
      </c>
      <c r="F245" s="14">
        <f>E245</f>
        <v>165.39258169303878</v>
      </c>
      <c r="G245" s="52">
        <f t="shared" si="144"/>
        <v>90.000000000000156</v>
      </c>
      <c r="H245" s="19"/>
      <c r="I245" s="19"/>
      <c r="J245" s="18">
        <f>D245+H245-I245</f>
        <v>511063.07743148983</v>
      </c>
      <c r="K245" s="55">
        <f t="shared" si="145"/>
        <v>2.5000000000000001E-2</v>
      </c>
      <c r="L245" s="45"/>
      <c r="M245" s="47"/>
      <c r="N245" s="20">
        <f>IF(D245&gt;B245,D245*0.013,0)</f>
        <v>6643.8200066093677</v>
      </c>
      <c r="O245" s="18"/>
      <c r="P245" s="14">
        <f>P244+C245+H244</f>
        <v>775228.41509584931</v>
      </c>
      <c r="Q245" s="25">
        <f>(P245-(B158+SUM(H158:H244)))/(B158+SUM(H158:H244))</f>
        <v>5.3189872035660128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504419.25742488046</v>
      </c>
      <c r="C246" s="44">
        <f>(B246*required_return)</f>
        <v>15132.577722746413</v>
      </c>
      <c r="D246" s="18">
        <f>B246+C246</f>
        <v>519551.83514762687</v>
      </c>
      <c r="E246" s="14">
        <f>B246/3000</f>
        <v>168.13975247496015</v>
      </c>
      <c r="F246" s="14">
        <f>E246</f>
        <v>168.13975247496015</v>
      </c>
      <c r="G246" s="52">
        <f t="shared" si="144"/>
        <v>90</v>
      </c>
      <c r="H246" s="19"/>
      <c r="I246" s="19"/>
      <c r="J246" s="18">
        <f>D246+H246-I246</f>
        <v>519551.83514762687</v>
      </c>
      <c r="K246" s="55">
        <f t="shared" si="145"/>
        <v>2.4999999999999998E-2</v>
      </c>
      <c r="L246" s="45"/>
      <c r="M246" s="48"/>
      <c r="N246" s="20">
        <f>IF(D246&gt;B246,D246*0.013,0)</f>
        <v>6754.1738569191493</v>
      </c>
      <c r="O246" s="18">
        <f>O241+SUM(N243:N246)</f>
        <v>277313.33152788796</v>
      </c>
      <c r="P246" s="14">
        <f>P245+C246+H245</f>
        <v>790360.99281859573</v>
      </c>
      <c r="Q246" s="25">
        <f>(P246-(B158+SUM(H158:H245)))/(B158+SUM(H158:H245))</f>
        <v>5.4423348042537141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512797.66129070771</v>
      </c>
      <c r="C248" s="44">
        <f>(B248*required_return)</f>
        <v>15383.929838721231</v>
      </c>
      <c r="D248" s="14">
        <f>B248+C248</f>
        <v>528181.59112942894</v>
      </c>
      <c r="E248" s="14">
        <f>B248/3000</f>
        <v>170.93255376356925</v>
      </c>
      <c r="F248" s="14">
        <f>E248</f>
        <v>170.93255376356925</v>
      </c>
      <c r="G248" s="53">
        <f>(D248-B248)/F248</f>
        <v>90</v>
      </c>
      <c r="H248" s="19"/>
      <c r="I248" s="19"/>
      <c r="J248" s="14">
        <f>D248+H248-I248</f>
        <v>528181.59112942894</v>
      </c>
      <c r="K248" s="55">
        <f>E248*75/B248</f>
        <v>2.5000000000000001E-2</v>
      </c>
      <c r="L248" s="45"/>
      <c r="M248" s="47"/>
      <c r="N248" s="20">
        <f>IF(D248&gt;B248,D248*0.013,0)</f>
        <v>6866.360684682576</v>
      </c>
      <c r="O248" s="18"/>
      <c r="P248" s="14">
        <f>P246+C248+H246</f>
        <v>805744.9226573169</v>
      </c>
      <c r="Q248" s="25">
        <f>(P248-(B158+SUM(H158:H246)))/(B158+SUM(H158:H246))</f>
        <v>5.567731208588838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521315.23044474638</v>
      </c>
      <c r="C249" s="44">
        <f>(B249*required_return)</f>
        <v>15639.45691334239</v>
      </c>
      <c r="D249" s="18">
        <f>B249+C249</f>
        <v>536954.68735808879</v>
      </c>
      <c r="E249" s="14">
        <f>B249/3000</f>
        <v>173.77174348158212</v>
      </c>
      <c r="F249" s="14">
        <f>E249</f>
        <v>173.77174348158212</v>
      </c>
      <c r="G249" s="52">
        <f t="shared" ref="G249:G251" si="147">(D249-B249)/F249</f>
        <v>90.000000000000099</v>
      </c>
      <c r="H249" s="19"/>
      <c r="I249" s="19"/>
      <c r="J249" s="18">
        <f>D249+H249-I249</f>
        <v>536954.68735808879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6980.4109356551544</v>
      </c>
      <c r="O249" s="18"/>
      <c r="P249" s="14">
        <f>P248+C249+H248</f>
        <v>821384.37957065925</v>
      </c>
      <c r="Q249" s="25">
        <f>(P249-(B158+SUM(H158:H248)))/(B158+SUM(H158:H248))</f>
        <v>5.6952104471999689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529974.27642243367</v>
      </c>
      <c r="C250" s="44">
        <f>(B250*required_return)</f>
        <v>15899.228292673009</v>
      </c>
      <c r="D250" s="18">
        <f>B250+C250</f>
        <v>545873.50471510668</v>
      </c>
      <c r="E250" s="14">
        <f>B250/3000</f>
        <v>176.65809214081122</v>
      </c>
      <c r="F250" s="14">
        <f>E250</f>
        <v>176.65809214081122</v>
      </c>
      <c r="G250" s="52">
        <f t="shared" si="147"/>
        <v>90.000000000000014</v>
      </c>
      <c r="H250" s="19"/>
      <c r="I250" s="19"/>
      <c r="J250" s="18">
        <f>D250+H250-I250</f>
        <v>545873.50471510668</v>
      </c>
      <c r="K250" s="55">
        <f t="shared" si="148"/>
        <v>2.5000000000000001E-2</v>
      </c>
      <c r="L250" s="45"/>
      <c r="M250" s="47"/>
      <c r="N250" s="20">
        <f>IF(D250&gt;B250,D250*0.013,0)</f>
        <v>7096.3555612963864</v>
      </c>
      <c r="O250" s="18"/>
      <c r="P250" s="14">
        <f>P249+C250+H249</f>
        <v>837283.60786333226</v>
      </c>
      <c r="Q250" s="25">
        <f>(P250-(B158+SUM(H158:H249)))/(B158+SUM(H158:H249))</f>
        <v>5.8248071159644308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538777.14915381034</v>
      </c>
      <c r="C251" s="44">
        <f>(B251*required_return)</f>
        <v>16163.31447461431</v>
      </c>
      <c r="D251" s="18">
        <f>B251+C251</f>
        <v>554940.46362842468</v>
      </c>
      <c r="E251" s="14">
        <f>B251/3000</f>
        <v>179.5923830512701</v>
      </c>
      <c r="F251" s="14">
        <f>E251</f>
        <v>179.5923830512701</v>
      </c>
      <c r="G251" s="52">
        <f t="shared" si="147"/>
        <v>90.000000000000156</v>
      </c>
      <c r="H251" s="19"/>
      <c r="I251" s="19"/>
      <c r="J251" s="18">
        <f>D251+H251-I251</f>
        <v>554940.46362842468</v>
      </c>
      <c r="K251" s="55">
        <f t="shared" si="148"/>
        <v>2.4999999999999998E-2</v>
      </c>
      <c r="L251" s="45"/>
      <c r="M251" s="48"/>
      <c r="N251" s="20">
        <f>IF(D251&gt;B251,D251*0.013,0)</f>
        <v>7214.2260271695204</v>
      </c>
      <c r="O251" s="18">
        <f>O246+SUM(N248:N251)</f>
        <v>305470.68473669159</v>
      </c>
      <c r="P251" s="14">
        <f>P250+C251+H250</f>
        <v>853446.9223379466</v>
      </c>
      <c r="Q251" s="25">
        <f>(P251-(B158+SUM(H158:H250)))/(B158+SUM(H158:H250))</f>
        <v>5.9565563853970707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547726.23760125518</v>
      </c>
      <c r="C253" s="44">
        <f>(B253*required_return)</f>
        <v>16431.787128037657</v>
      </c>
      <c r="D253" s="14">
        <f>B253+C253</f>
        <v>564158.02472929284</v>
      </c>
      <c r="E253" s="14">
        <f>B253/3000</f>
        <v>182.57541253375172</v>
      </c>
      <c r="F253" s="14">
        <f>E253</f>
        <v>182.57541253375172</v>
      </c>
      <c r="G253" s="53">
        <f>(D253-B253)/F253</f>
        <v>90.000000000000014</v>
      </c>
      <c r="H253" s="19"/>
      <c r="I253" s="19"/>
      <c r="J253" s="14">
        <f>D253+H253-I253</f>
        <v>564158.02472929284</v>
      </c>
      <c r="K253" s="55">
        <f>E253*75/B253</f>
        <v>2.4999999999999998E-2</v>
      </c>
      <c r="L253" s="45"/>
      <c r="M253" s="47"/>
      <c r="N253" s="20">
        <f>IF(D253&gt;B253,D253*0.013,0)</f>
        <v>7334.0543214808067</v>
      </c>
      <c r="O253" s="18"/>
      <c r="P253" s="14">
        <f>P251+C253+H251</f>
        <v>869878.70946598426</v>
      </c>
      <c r="Q253" s="25">
        <f>(P253-(B158+SUM(H158:H251)))/(B158+SUM(H158:H251))</f>
        <v>6.0904940101949858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556823.97040781204</v>
      </c>
      <c r="C254" s="44">
        <f>(B254*required_return)</f>
        <v>16704.719112234361</v>
      </c>
      <c r="D254" s="18">
        <f>B254+C254</f>
        <v>573528.68952004635</v>
      </c>
      <c r="E254" s="14">
        <f>B254/3000</f>
        <v>185.60799013593734</v>
      </c>
      <c r="F254" s="14">
        <f>E254</f>
        <v>185.60799013593734</v>
      </c>
      <c r="G254" s="52">
        <f t="shared" ref="G254:G256" si="150">(D254-B254)/F254</f>
        <v>89.999999999999702</v>
      </c>
      <c r="H254" s="19"/>
      <c r="I254" s="19"/>
      <c r="J254" s="18">
        <f>D254+H254-I254</f>
        <v>573528.68952004635</v>
      </c>
      <c r="K254" s="55">
        <f t="shared" ref="K254:K256" si="151">E254*75/B254</f>
        <v>2.4999999999999998E-2</v>
      </c>
      <c r="L254" s="45"/>
      <c r="M254" s="47"/>
      <c r="N254" s="20">
        <f>IF(D254&gt;B254,D254*0.013,0)</f>
        <v>7455.872963760602</v>
      </c>
      <c r="O254" s="18"/>
      <c r="P254" s="14">
        <f>P253+C254+H253</f>
        <v>886583.42857821856</v>
      </c>
      <c r="Q254" s="25">
        <f>(P254-(B158+SUM(H158:H253)))/(B158+SUM(H158:H253))</f>
        <v>6.2266563389407947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566072.81655628572</v>
      </c>
      <c r="C255" s="44">
        <f>(B255*required_return)</f>
        <v>16982.184496688569</v>
      </c>
      <c r="D255" s="18">
        <f>B255+C255</f>
        <v>583055.00105297426</v>
      </c>
      <c r="E255" s="14">
        <f>B255/3000</f>
        <v>188.69093885209523</v>
      </c>
      <c r="F255" s="14">
        <f>E255</f>
        <v>188.69093885209523</v>
      </c>
      <c r="G255" s="52">
        <f t="shared" si="150"/>
        <v>89.999999999999844</v>
      </c>
      <c r="H255" s="19"/>
      <c r="I255" s="19"/>
      <c r="J255" s="18">
        <f>D255+H255-I255</f>
        <v>583055.00105297426</v>
      </c>
      <c r="K255" s="55">
        <f t="shared" si="151"/>
        <v>2.4999999999999998E-2</v>
      </c>
      <c r="L255" s="45"/>
      <c r="M255" s="47"/>
      <c r="N255" s="20">
        <f>IF(D255&gt;B255,D255*0.013,0)</f>
        <v>7579.7150136886648</v>
      </c>
      <c r="O255" s="18"/>
      <c r="P255" s="14">
        <f>P254+C255+H254</f>
        <v>903565.6130749071</v>
      </c>
      <c r="Q255" s="25">
        <f>(P255-(B158+SUM(H158:H254)))/(B158+SUM(H158:H254))</f>
        <v>6.3650803239670717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575475.28603928559</v>
      </c>
      <c r="C256" s="44">
        <f>(B256*required_return)</f>
        <v>17264.258581178568</v>
      </c>
      <c r="D256" s="18">
        <f>B256+C256</f>
        <v>592739.54462046421</v>
      </c>
      <c r="E256" s="14">
        <f>B256/3000</f>
        <v>191.82509534642853</v>
      </c>
      <c r="F256" s="14">
        <f>E256</f>
        <v>191.82509534642853</v>
      </c>
      <c r="G256" s="52">
        <f t="shared" si="150"/>
        <v>90.000000000000227</v>
      </c>
      <c r="H256" s="19"/>
      <c r="I256" s="19"/>
      <c r="J256" s="18">
        <f>D256+H256-I256</f>
        <v>592739.54462046421</v>
      </c>
      <c r="K256" s="55">
        <f t="shared" si="151"/>
        <v>2.4999999999999998E-2</v>
      </c>
      <c r="L256" s="45"/>
      <c r="M256" s="48"/>
      <c r="N256" s="20">
        <f>IF(D256&gt;B256,D256*0.013,0)</f>
        <v>7705.6140800660341</v>
      </c>
      <c r="O256" s="18">
        <f>O251+SUM(N253:N256)</f>
        <v>335545.94111568772</v>
      </c>
      <c r="P256" s="14">
        <f>P255+C256+H255</f>
        <v>920829.87165608571</v>
      </c>
      <c r="Q256" s="25">
        <f>(P256-(B158+SUM(H158:H255)))/(B158+SUM(H158:H255))</f>
        <v>6.5058035313846352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585033.93054039823</v>
      </c>
      <c r="C258" s="44">
        <f>(B258*required_return)</f>
        <v>17551.017916211946</v>
      </c>
      <c r="D258" s="14">
        <f>B258+C258</f>
        <v>602584.9484566102</v>
      </c>
      <c r="E258" s="14">
        <f>B258/3000</f>
        <v>195.01131018013274</v>
      </c>
      <c r="F258" s="14">
        <f>E258</f>
        <v>195.01131018013274</v>
      </c>
      <c r="G258" s="53">
        <f>(D258-B258)/F258</f>
        <v>90.000000000000142</v>
      </c>
      <c r="H258" s="19"/>
      <c r="I258" s="19"/>
      <c r="J258" s="14">
        <f>D258+H258-I258</f>
        <v>602584.9484566102</v>
      </c>
      <c r="K258" s="55">
        <f>E258*75/B258</f>
        <v>2.4999999999999998E-2</v>
      </c>
      <c r="L258" s="45"/>
      <c r="M258" s="19"/>
      <c r="N258" s="20">
        <f>IF(D258&gt;B258,D258*0.013,0)</f>
        <v>7833.6043299359326</v>
      </c>
      <c r="O258" s="18"/>
      <c r="P258" s="14">
        <f>P256+C258+H256</f>
        <v>938380.88957229769</v>
      </c>
      <c r="Q258" s="25">
        <f>(P258-(B158+SUM(H158:H256)))/(B158+SUM(H158:H256))</f>
        <v>6.6488641512774045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594751.34412667423</v>
      </c>
      <c r="C259" s="44">
        <f>(B259*required_return)</f>
        <v>17842.540323800225</v>
      </c>
      <c r="D259" s="18">
        <f>B259+C259</f>
        <v>612593.8844504744</v>
      </c>
      <c r="E259" s="14">
        <f>B259/3000</f>
        <v>198.25044804222475</v>
      </c>
      <c r="F259" s="14">
        <f>E259</f>
        <v>198.25044804222475</v>
      </c>
      <c r="G259" s="52">
        <f t="shared" ref="G259:G261" si="153">(D259-B259)/F259</f>
        <v>89.99999999999973</v>
      </c>
      <c r="H259" s="19"/>
      <c r="I259" s="19"/>
      <c r="J259" s="18">
        <f>D259+H259-I259</f>
        <v>612593.8844504744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7963.7204978561667</v>
      </c>
      <c r="O259" s="18"/>
      <c r="P259" s="14">
        <f>P258+C259+H258</f>
        <v>956223.42989609786</v>
      </c>
      <c r="Q259" s="25">
        <f>(P259-(B158+SUM(H158:H258)))/(B158+SUM(H158:H258))</f>
        <v>6.7943010080665918</v>
      </c>
      <c r="R259" s="25">
        <f t="shared" ref="R259:R261" si="155">D259/B259-1</f>
        <v>2.9999999999999805E-2</v>
      </c>
    </row>
    <row r="260" spans="1:18">
      <c r="A260" s="1">
        <f>A259+7</f>
        <v>46054</v>
      </c>
      <c r="B260" s="17">
        <f>D259+H259-N259</f>
        <v>604630.16395261826</v>
      </c>
      <c r="C260" s="44">
        <f>(B260*required_return)</f>
        <v>18138.904918578548</v>
      </c>
      <c r="D260" s="18">
        <f>B260+C260</f>
        <v>622769.06887119683</v>
      </c>
      <c r="E260" s="14">
        <f>B260/3000</f>
        <v>201.54338798420608</v>
      </c>
      <c r="F260" s="14">
        <f>E260</f>
        <v>201.54338798420608</v>
      </c>
      <c r="G260" s="52">
        <f t="shared" si="153"/>
        <v>90.000000000000114</v>
      </c>
      <c r="H260" s="19"/>
      <c r="I260" s="19"/>
      <c r="J260" s="18">
        <f>D260+H260-I260</f>
        <v>622769.06887119683</v>
      </c>
      <c r="K260" s="55">
        <f t="shared" si="154"/>
        <v>2.4999999999999998E-2</v>
      </c>
      <c r="L260" s="45"/>
      <c r="M260" s="19"/>
      <c r="N260" s="20">
        <f>IF(D260&gt;B260,D260*0.013,0)</f>
        <v>8095.9978953255586</v>
      </c>
      <c r="O260" s="18"/>
      <c r="P260" s="14">
        <f>P259+C260+H259</f>
        <v>974362.33481467643</v>
      </c>
      <c r="Q260" s="25">
        <f>(P260-(B158+SUM(H158:H259)))/(B158+SUM(H158:H259))</f>
        <v>6.9421535710470481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614673.07097587129</v>
      </c>
      <c r="C261" s="44">
        <f>(B261*required_return)</f>
        <v>18440.192129276136</v>
      </c>
      <c r="D261" s="18">
        <f>B261+C261</f>
        <v>633113.2631051474</v>
      </c>
      <c r="E261" s="14">
        <f>B261/3000</f>
        <v>204.89102365862377</v>
      </c>
      <c r="F261" s="14">
        <f>E261</f>
        <v>204.89102365862377</v>
      </c>
      <c r="G261" s="52">
        <f t="shared" si="153"/>
        <v>89.999999999999858</v>
      </c>
      <c r="H261" s="19"/>
      <c r="I261" s="19"/>
      <c r="J261" s="18">
        <f>D261+H261-I261</f>
        <v>633113.2631051474</v>
      </c>
      <c r="K261" s="55">
        <f t="shared" si="154"/>
        <v>2.5000000000000001E-2</v>
      </c>
      <c r="L261" s="45"/>
      <c r="M261" s="23"/>
      <c r="N261" s="20">
        <f>IF(D261&gt;B261,D261*0.013,0)</f>
        <v>8230.4724203669157</v>
      </c>
      <c r="O261" s="18">
        <f>O256+SUM(N258:N261)</f>
        <v>367669.73625917232</v>
      </c>
      <c r="P261" s="14">
        <f>P260+C261+H260</f>
        <v>992802.52694395254</v>
      </c>
      <c r="Q261" s="25">
        <f>(P261-(B158+SUM(H158:H260)))/(B158+SUM(H158:H260))</f>
        <v>7.09246196509861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624882.79068478046</v>
      </c>
      <c r="C263" s="44">
        <f>(B263*required_return)</f>
        <v>18746.483720543412</v>
      </c>
      <c r="D263" s="14">
        <f>B263+C263</f>
        <v>643629.2744053239</v>
      </c>
      <c r="E263" s="14">
        <f>B263/3000</f>
        <v>208.29426356159348</v>
      </c>
      <c r="F263" s="14">
        <f>E263</f>
        <v>208.29426356159348</v>
      </c>
      <c r="G263" s="53">
        <f>(D263-B263)/F263</f>
        <v>90.000000000000156</v>
      </c>
      <c r="H263" s="19"/>
      <c r="I263" s="19"/>
      <c r="J263" s="14">
        <f>D263+H263-I263</f>
        <v>643629.2744053239</v>
      </c>
      <c r="K263" s="55">
        <f>E263*75/B263</f>
        <v>2.4999999999999998E-2</v>
      </c>
      <c r="L263" s="45"/>
      <c r="M263" s="47"/>
      <c r="N263" s="20">
        <f>IF(D263&gt;B263,D263*0.013,0)</f>
        <v>8367.1805672692099</v>
      </c>
      <c r="O263" s="18"/>
      <c r="P263" s="14">
        <f>P261+C263+H261</f>
        <v>1011549.010664496</v>
      </c>
      <c r="Q263" s="25">
        <f>(P263-(B158+SUM(H158:H261)))/(B158+SUM(H158:H261))</f>
        <v>7.2452669815753685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635262.09383805469</v>
      </c>
      <c r="C264" s="44">
        <f>(B264*required_return)</f>
        <v>19057.862815141641</v>
      </c>
      <c r="D264" s="18">
        <f>B264+C264</f>
        <v>654319.95665319636</v>
      </c>
      <c r="E264" s="14">
        <f>B264/3000</f>
        <v>211.75403127935155</v>
      </c>
      <c r="F264" s="14">
        <f>E264</f>
        <v>211.75403127935155</v>
      </c>
      <c r="G264" s="52">
        <f t="shared" ref="G264:G266" si="156">(D264-B264)/F264</f>
        <v>90.000000000000185</v>
      </c>
      <c r="H264" s="19"/>
      <c r="I264" s="19"/>
      <c r="J264" s="18">
        <f>D264+H264-I264</f>
        <v>654319.95665319636</v>
      </c>
      <c r="K264" s="55">
        <f t="shared" ref="K264:K266" si="157">E264*75/B264</f>
        <v>2.4999999999999998E-2</v>
      </c>
      <c r="L264" s="45"/>
      <c r="M264" s="47"/>
      <c r="N264" s="20">
        <f>IF(D264&gt;B264,D264*0.013,0)</f>
        <v>8506.1594364915527</v>
      </c>
      <c r="O264" s="18"/>
      <c r="P264" s="14">
        <f>P263+C264+H263</f>
        <v>1030606.8734796377</v>
      </c>
      <c r="Q264" s="25">
        <f>(P264-(B158+SUM(H158:H263)))/(B158+SUM(H158:H263))</f>
        <v>7.4006100893758058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645813.79721670481</v>
      </c>
      <c r="C265" s="44">
        <f>(B265*required_return)</f>
        <v>19374.413916501144</v>
      </c>
      <c r="D265" s="18">
        <f>B265+C265</f>
        <v>665188.21113320591</v>
      </c>
      <c r="E265" s="14">
        <f>B265/3000</f>
        <v>215.2712657389016</v>
      </c>
      <c r="F265" s="14">
        <f>E265</f>
        <v>215.2712657389016</v>
      </c>
      <c r="G265" s="52">
        <f t="shared" si="156"/>
        <v>89.999999999999801</v>
      </c>
      <c r="H265" s="19"/>
      <c r="I265" s="19"/>
      <c r="J265" s="18">
        <f>D265+H265-I265</f>
        <v>665188.21113320591</v>
      </c>
      <c r="K265" s="55">
        <f t="shared" si="157"/>
        <v>2.5000000000000001E-2</v>
      </c>
      <c r="L265" s="45"/>
      <c r="M265" s="47"/>
      <c r="N265" s="20">
        <f>IF(D265&gt;B265,D265*0.013,0)</f>
        <v>8647.4467447316765</v>
      </c>
      <c r="O265" s="18"/>
      <c r="P265" s="14">
        <f>P264+C265+H264</f>
        <v>1049981.2873961388</v>
      </c>
      <c r="Q265" s="25">
        <f>(P265-(B158+SUM(H158:H264)))/(B158+SUM(H158:H264))</f>
        <v>7.5585334461968081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656540.76438847429</v>
      </c>
      <c r="C266" s="44">
        <f>(B266*required_return)</f>
        <v>19696.222931654229</v>
      </c>
      <c r="D266" s="18">
        <f>B266+C266</f>
        <v>676236.98732012848</v>
      </c>
      <c r="E266" s="14">
        <f>B266/3000</f>
        <v>218.84692146282475</v>
      </c>
      <c r="F266" s="14">
        <f>E266</f>
        <v>218.84692146282475</v>
      </c>
      <c r="G266" s="52">
        <f t="shared" si="156"/>
        <v>89.999999999999844</v>
      </c>
      <c r="H266" s="19"/>
      <c r="I266" s="19"/>
      <c r="J266" s="18">
        <f>D266+H266-I266</f>
        <v>676236.98732012848</v>
      </c>
      <c r="K266" s="55">
        <f t="shared" si="157"/>
        <v>2.4999999999999998E-2</v>
      </c>
      <c r="L266" s="45"/>
      <c r="M266" s="48"/>
      <c r="N266" s="20">
        <f>IF(D266&gt;B266,D266*0.013,0)</f>
        <v>8791.0808351616706</v>
      </c>
      <c r="O266" s="18">
        <f>O261+SUM(N263:N266)</f>
        <v>401981.60384282644</v>
      </c>
      <c r="P266" s="14">
        <f>P265+C266+H265</f>
        <v>1069677.510327793</v>
      </c>
      <c r="Q266" s="25">
        <f>(P266-(B158+SUM(H158:H265)))/(B158+SUM(H158:H265))</f>
        <v>7.7190799099746066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4" sqref="A14:XFD1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0.05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73">
        <f>A13+7</f>
        <v>44675</v>
      </c>
      <c r="B14" s="74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11549.208345043364</v>
      </c>
      <c r="C58" s="83">
        <v>0</v>
      </c>
      <c r="D58" s="84">
        <f>B58+C58</f>
        <v>11549.208345043364</v>
      </c>
      <c r="E58" s="84">
        <f>B58/3000</f>
        <v>3.8497361150144545</v>
      </c>
      <c r="F58" s="84">
        <f>E58</f>
        <v>3.8497361150144545</v>
      </c>
      <c r="G58" s="85">
        <f>(D58-B58)/F58</f>
        <v>0</v>
      </c>
      <c r="H58" s="86"/>
      <c r="I58" s="86"/>
      <c r="J58" s="84">
        <f>D58+H58-I58</f>
        <v>11549.208345043364</v>
      </c>
      <c r="K58" s="87">
        <f>E58*75/B58</f>
        <v>2.5000000000000001E-2</v>
      </c>
      <c r="L58" s="84"/>
      <c r="M58" s="86"/>
      <c r="N58" s="82"/>
      <c r="O58" s="86"/>
      <c r="P58" s="84">
        <f>P56+C58+H56</f>
        <v>11799.208345043364</v>
      </c>
      <c r="Q58" s="88">
        <f>(P58-(B3+SUM(H3:H56)))/(B3+SUM(H3:H56))</f>
        <v>2.2775578736231568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F10" sqref="F10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2022-04-25T08:58:02Z</dcterms:modified>
</cp:coreProperties>
</file>