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20" windowWidth="15480" windowHeight="9120" tabRatio="701"/>
  </bookViews>
  <sheets>
    <sheet name="Actual_Account Perfomance" sheetId="316" r:id="rId1"/>
    <sheet name="Projected_Acc Perfomance_5%" sheetId="315" r:id="rId2"/>
    <sheet name="Projected_Acc Perfomance_10%" sheetId="318" r:id="rId3"/>
  </sheets>
  <calcPr calcId="124519"/>
</workbook>
</file>

<file path=xl/calcChain.xml><?xml version="1.0" encoding="utf-8"?>
<calcChain xmlns="http://schemas.openxmlformats.org/spreadsheetml/2006/main">
  <c r="D5" i="316"/>
  <c r="D4" i="318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J4"/>
  <c r="E4"/>
  <c r="I4" s="1"/>
  <c r="L5" i="316"/>
  <c r="L4"/>
  <c r="D5" i="315"/>
  <c r="L5" s="1"/>
  <c r="L4"/>
  <c r="D4" i="316"/>
  <c r="C5" s="1"/>
  <c r="E5" s="1"/>
  <c r="I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B5" i="315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D4"/>
  <c r="F4" s="1"/>
  <c r="C5" i="318" l="1"/>
  <c r="D5" s="1"/>
  <c r="L4"/>
  <c r="F4"/>
  <c r="I4" i="316"/>
  <c r="J5"/>
  <c r="F4"/>
  <c r="C5" i="315"/>
  <c r="I4"/>
  <c r="E5"/>
  <c r="I5" s="1"/>
  <c r="E5" i="318" l="1"/>
  <c r="I5" s="1"/>
  <c r="F5" i="316"/>
  <c r="C6"/>
  <c r="J5" i="315"/>
  <c r="C6"/>
  <c r="D6" s="1"/>
  <c r="L6" s="1"/>
  <c r="F5"/>
  <c r="J5" i="318" l="1"/>
  <c r="C6"/>
  <c r="D6" s="1"/>
  <c r="L5"/>
  <c r="F5"/>
  <c r="D6" i="316"/>
  <c r="L6" s="1"/>
  <c r="E6"/>
  <c r="I6" s="1"/>
  <c r="E6" i="315"/>
  <c r="I6" s="1"/>
  <c r="E6" i="318" l="1"/>
  <c r="I6" s="1"/>
  <c r="C7" i="316"/>
  <c r="F6"/>
  <c r="J6"/>
  <c r="C7" i="315"/>
  <c r="D7" s="1"/>
  <c r="F6"/>
  <c r="J6"/>
  <c r="J6" i="318" l="1"/>
  <c r="C7"/>
  <c r="D7" s="1"/>
  <c r="L6"/>
  <c r="F6"/>
  <c r="E7" i="316"/>
  <c r="I7" s="1"/>
  <c r="D7"/>
  <c r="L7" s="1"/>
  <c r="L7" i="315"/>
  <c r="E7"/>
  <c r="I7" s="1"/>
  <c r="E7" i="318" l="1"/>
  <c r="I7" s="1"/>
  <c r="C9" i="316"/>
  <c r="F7"/>
  <c r="J7"/>
  <c r="J7" i="315"/>
  <c r="C9"/>
  <c r="D9" s="1"/>
  <c r="F7"/>
  <c r="J7" i="318" l="1"/>
  <c r="C9"/>
  <c r="D9" s="1"/>
  <c r="L7"/>
  <c r="F7"/>
  <c r="D9" i="316"/>
  <c r="L9" s="1"/>
  <c r="E9"/>
  <c r="I9" s="1"/>
  <c r="E9" i="315"/>
  <c r="L9"/>
  <c r="E9" i="318" l="1"/>
  <c r="I9" s="1"/>
  <c r="C10" i="316"/>
  <c r="F9"/>
  <c r="J9"/>
  <c r="C10" i="315"/>
  <c r="D10" s="1"/>
  <c r="F9"/>
  <c r="I9"/>
  <c r="J9"/>
  <c r="J9" i="318" l="1"/>
  <c r="C10"/>
  <c r="D10" s="1"/>
  <c r="L9"/>
  <c r="F9"/>
  <c r="E10" i="316"/>
  <c r="I10" s="1"/>
  <c r="D10"/>
  <c r="L10" s="1"/>
  <c r="L10" i="315"/>
  <c r="E10"/>
  <c r="I10" s="1"/>
  <c r="E10" i="318" l="1"/>
  <c r="I10" s="1"/>
  <c r="C11" i="316"/>
  <c r="F10"/>
  <c r="J10"/>
  <c r="J10" i="315"/>
  <c r="F10"/>
  <c r="C11"/>
  <c r="D11" s="1"/>
  <c r="J10" i="318" l="1"/>
  <c r="C11"/>
  <c r="D11" s="1"/>
  <c r="L10"/>
  <c r="F10"/>
  <c r="D11" i="316"/>
  <c r="L11" s="1"/>
  <c r="E11"/>
  <c r="I11" s="1"/>
  <c r="L11" i="315"/>
  <c r="E11"/>
  <c r="I11" s="1"/>
  <c r="E11" i="318" l="1"/>
  <c r="I11" s="1"/>
  <c r="C12" i="316"/>
  <c r="F11"/>
  <c r="J11"/>
  <c r="F11" i="315"/>
  <c r="C12"/>
  <c r="D12" s="1"/>
  <c r="J11"/>
  <c r="J11" i="318" l="1"/>
  <c r="C12"/>
  <c r="D12" s="1"/>
  <c r="L11"/>
  <c r="F11"/>
  <c r="E12" i="316"/>
  <c r="I12" s="1"/>
  <c r="D12"/>
  <c r="L12" s="1"/>
  <c r="L12" i="315"/>
  <c r="E12"/>
  <c r="I12" s="1"/>
  <c r="E12" i="318" l="1"/>
  <c r="I12" s="1"/>
  <c r="C14" i="316"/>
  <c r="F12"/>
  <c r="J12"/>
  <c r="J12" i="315"/>
  <c r="F12"/>
  <c r="C14"/>
  <c r="D14" s="1"/>
  <c r="J12" i="318" l="1"/>
  <c r="C14"/>
  <c r="D14" s="1"/>
  <c r="L12"/>
  <c r="F12"/>
  <c r="D14" i="316"/>
  <c r="L14" s="1"/>
  <c r="E14"/>
  <c r="I14" s="1"/>
  <c r="L14" i="315"/>
  <c r="E14"/>
  <c r="I14" s="1"/>
  <c r="E14" i="318" l="1"/>
  <c r="I14" s="1"/>
  <c r="C15" i="316"/>
  <c r="F14"/>
  <c r="J14"/>
  <c r="J14" i="315"/>
  <c r="C15"/>
  <c r="D15" s="1"/>
  <c r="F14"/>
  <c r="C15" i="318" l="1"/>
  <c r="D15" s="1"/>
  <c r="L14"/>
  <c r="F14"/>
  <c r="J14"/>
  <c r="E15" i="316"/>
  <c r="I15" s="1"/>
  <c r="D15"/>
  <c r="L15" s="1"/>
  <c r="E15" i="315"/>
  <c r="I15" s="1"/>
  <c r="L15"/>
  <c r="E15" i="318" l="1"/>
  <c r="I15" s="1"/>
  <c r="J15" i="315"/>
  <c r="C16" i="316"/>
  <c r="F15"/>
  <c r="J15"/>
  <c r="C16" i="315"/>
  <c r="F15"/>
  <c r="C16" i="318" l="1"/>
  <c r="D16" s="1"/>
  <c r="L15"/>
  <c r="F15"/>
  <c r="J15"/>
  <c r="D16" i="316"/>
  <c r="L16" s="1"/>
  <c r="E16"/>
  <c r="I16" s="1"/>
  <c r="D16" i="315"/>
  <c r="L16" s="1"/>
  <c r="E16"/>
  <c r="I16" s="1"/>
  <c r="E16" i="318" l="1"/>
  <c r="I16" s="1"/>
  <c r="C17" i="316"/>
  <c r="F16"/>
  <c r="J16"/>
  <c r="J16" i="315"/>
  <c r="C17"/>
  <c r="F16"/>
  <c r="C17" i="318" l="1"/>
  <c r="D17" s="1"/>
  <c r="L16"/>
  <c r="F16"/>
  <c r="J16"/>
  <c r="E17" i="316"/>
  <c r="I17" s="1"/>
  <c r="D17"/>
  <c r="L17" s="1"/>
  <c r="E17" i="315"/>
  <c r="I17" s="1"/>
  <c r="D17"/>
  <c r="L17" s="1"/>
  <c r="E17" i="318" l="1"/>
  <c r="I17" s="1"/>
  <c r="C19" i="316"/>
  <c r="F17"/>
  <c r="J17"/>
  <c r="C19" i="315"/>
  <c r="F17"/>
  <c r="J17"/>
  <c r="C19" i="318" l="1"/>
  <c r="D19" s="1"/>
  <c r="L17"/>
  <c r="F17"/>
  <c r="J17"/>
  <c r="D19" i="316"/>
  <c r="L19" s="1"/>
  <c r="E19"/>
  <c r="I19" s="1"/>
  <c r="D19" i="315"/>
  <c r="L19" s="1"/>
  <c r="E19"/>
  <c r="I19" s="1"/>
  <c r="E19" i="318" l="1"/>
  <c r="I19" s="1"/>
  <c r="C20" i="316"/>
  <c r="F19"/>
  <c r="J19"/>
  <c r="J19" i="315"/>
  <c r="C20"/>
  <c r="F19"/>
  <c r="J19" i="318" l="1"/>
  <c r="C20"/>
  <c r="D20" s="1"/>
  <c r="L19"/>
  <c r="F19"/>
  <c r="E20" i="316"/>
  <c r="I20" s="1"/>
  <c r="D20"/>
  <c r="L20" s="1"/>
  <c r="E20" i="315"/>
  <c r="I20" s="1"/>
  <c r="D20"/>
  <c r="L20" s="1"/>
  <c r="E20" i="318" l="1"/>
  <c r="I20" s="1"/>
  <c r="C21" i="316"/>
  <c r="F20"/>
  <c r="J20"/>
  <c r="C21" i="315"/>
  <c r="F20"/>
  <c r="J20"/>
  <c r="C21" i="318" l="1"/>
  <c r="D21" s="1"/>
  <c r="L20"/>
  <c r="F20"/>
  <c r="J20"/>
  <c r="D21" i="316"/>
  <c r="L21" s="1"/>
  <c r="E21"/>
  <c r="I21" s="1"/>
  <c r="D21" i="315"/>
  <c r="L21" s="1"/>
  <c r="E21"/>
  <c r="I21" s="1"/>
  <c r="E21" i="318" l="1"/>
  <c r="I21" s="1"/>
  <c r="C22" i="316"/>
  <c r="F21"/>
  <c r="J21"/>
  <c r="J21" i="315"/>
  <c r="C22"/>
  <c r="F21"/>
  <c r="C22" i="318" l="1"/>
  <c r="D22" s="1"/>
  <c r="L21"/>
  <c r="F21"/>
  <c r="J21"/>
  <c r="E22" i="316"/>
  <c r="I22" s="1"/>
  <c r="D22"/>
  <c r="L22" s="1"/>
  <c r="E22" i="315"/>
  <c r="I22" s="1"/>
  <c r="D22"/>
  <c r="L22" s="1"/>
  <c r="E22" i="318" l="1"/>
  <c r="I22" s="1"/>
  <c r="C24" i="316"/>
  <c r="F22"/>
  <c r="J22"/>
  <c r="C24" i="315"/>
  <c r="F22"/>
  <c r="J22"/>
  <c r="C24" i="318" l="1"/>
  <c r="D24" s="1"/>
  <c r="L22"/>
  <c r="F22"/>
  <c r="J22"/>
  <c r="D24" i="316"/>
  <c r="L24" s="1"/>
  <c r="E24"/>
  <c r="I24" s="1"/>
  <c r="D24" i="315"/>
  <c r="L24" s="1"/>
  <c r="E24"/>
  <c r="I24" s="1"/>
  <c r="E24" i="318" l="1"/>
  <c r="I24" s="1"/>
  <c r="C25" i="316"/>
  <c r="F24"/>
  <c r="J24"/>
  <c r="J24" i="315"/>
  <c r="C25"/>
  <c r="F24"/>
  <c r="C25" i="318" l="1"/>
  <c r="D25" s="1"/>
  <c r="L24"/>
  <c r="F24"/>
  <c r="J24"/>
  <c r="E25" i="316"/>
  <c r="I25" s="1"/>
  <c r="D25"/>
  <c r="L25" s="1"/>
  <c r="E25" i="315"/>
  <c r="I25" s="1"/>
  <c r="D25"/>
  <c r="L25" s="1"/>
  <c r="E25" i="318" l="1"/>
  <c r="I25" s="1"/>
  <c r="C26" i="316"/>
  <c r="F25"/>
  <c r="J25"/>
  <c r="C26" i="315"/>
  <c r="F25"/>
  <c r="J25"/>
  <c r="J25" i="318" l="1"/>
  <c r="C26"/>
  <c r="D26" s="1"/>
  <c r="L25"/>
  <c r="F25"/>
  <c r="D26" i="316"/>
  <c r="L26" s="1"/>
  <c r="E26"/>
  <c r="I26" s="1"/>
  <c r="D26" i="315"/>
  <c r="L26" s="1"/>
  <c r="E26"/>
  <c r="I26" s="1"/>
  <c r="E26" i="318" l="1"/>
  <c r="I26" s="1"/>
  <c r="C27" i="316"/>
  <c r="F26"/>
  <c r="J26"/>
  <c r="J26" i="315"/>
  <c r="C27"/>
  <c r="F26"/>
  <c r="J26" i="318" l="1"/>
  <c r="C27"/>
  <c r="D27" s="1"/>
  <c r="L26"/>
  <c r="F26"/>
  <c r="E27" i="316"/>
  <c r="I27" s="1"/>
  <c r="D27"/>
  <c r="L27" s="1"/>
  <c r="E27" i="315"/>
  <c r="I27" s="1"/>
  <c r="D27"/>
  <c r="L27" s="1"/>
  <c r="E27" i="318" l="1"/>
  <c r="I27" s="1"/>
  <c r="C29" i="316"/>
  <c r="F27"/>
  <c r="J27"/>
  <c r="C29" i="315"/>
  <c r="F27"/>
  <c r="J27"/>
  <c r="J27" i="318" l="1"/>
  <c r="C29"/>
  <c r="D29" s="1"/>
  <c r="L27"/>
  <c r="F27"/>
  <c r="D29" i="316"/>
  <c r="L29" s="1"/>
  <c r="E29"/>
  <c r="I29" s="1"/>
  <c r="D29" i="315"/>
  <c r="L29" s="1"/>
  <c r="E29"/>
  <c r="I29" s="1"/>
  <c r="E29" i="318" l="1"/>
  <c r="I29" s="1"/>
  <c r="C30" i="316"/>
  <c r="F29"/>
  <c r="J29"/>
  <c r="J29" i="315"/>
  <c r="C30"/>
  <c r="F29"/>
  <c r="J29" i="318" l="1"/>
  <c r="C30"/>
  <c r="D30" s="1"/>
  <c r="L29"/>
  <c r="F29"/>
  <c r="E30" i="316"/>
  <c r="I30" s="1"/>
  <c r="D30"/>
  <c r="L30" s="1"/>
  <c r="E30" i="315"/>
  <c r="I30" s="1"/>
  <c r="D30"/>
  <c r="L30" s="1"/>
  <c r="E30" i="318" l="1"/>
  <c r="I30" s="1"/>
  <c r="C31" i="316"/>
  <c r="F30"/>
  <c r="J30"/>
  <c r="C31" i="315"/>
  <c r="F30"/>
  <c r="J30"/>
  <c r="C31" i="318" l="1"/>
  <c r="D31" s="1"/>
  <c r="L30"/>
  <c r="F30"/>
  <c r="J30"/>
  <c r="D31" i="316"/>
  <c r="L31" s="1"/>
  <c r="E31"/>
  <c r="I31" s="1"/>
  <c r="D31" i="315"/>
  <c r="L31" s="1"/>
  <c r="E31"/>
  <c r="I31" s="1"/>
  <c r="E31" i="318" l="1"/>
  <c r="I31" s="1"/>
  <c r="C32" i="316"/>
  <c r="F31"/>
  <c r="J31"/>
  <c r="J31" i="315"/>
  <c r="C32"/>
  <c r="F31"/>
  <c r="J31" i="318" l="1"/>
  <c r="C32"/>
  <c r="D32" s="1"/>
  <c r="L31"/>
  <c r="F31"/>
  <c r="E32" i="316"/>
  <c r="I32" s="1"/>
  <c r="D32"/>
  <c r="L32" s="1"/>
  <c r="E32" i="315"/>
  <c r="I32" s="1"/>
  <c r="D32"/>
  <c r="L32" s="1"/>
  <c r="E32" i="318" l="1"/>
  <c r="I32" s="1"/>
  <c r="C34" i="316"/>
  <c r="F32"/>
  <c r="J32"/>
  <c r="C34" i="315"/>
  <c r="F32"/>
  <c r="J32"/>
  <c r="C34" i="318" l="1"/>
  <c r="D34" s="1"/>
  <c r="L32"/>
  <c r="F32"/>
  <c r="J32"/>
  <c r="D34" i="316"/>
  <c r="L34" s="1"/>
  <c r="E34"/>
  <c r="I34" s="1"/>
  <c r="D34" i="315"/>
  <c r="L34" s="1"/>
  <c r="E34"/>
  <c r="I34" s="1"/>
  <c r="E34" i="318" l="1"/>
  <c r="I34" s="1"/>
  <c r="C35" i="316"/>
  <c r="F34"/>
  <c r="J34"/>
  <c r="J34" i="315"/>
  <c r="C35"/>
  <c r="F34"/>
  <c r="C35" i="318" l="1"/>
  <c r="D35" s="1"/>
  <c r="L34"/>
  <c r="F34"/>
  <c r="J34"/>
  <c r="E35" i="316"/>
  <c r="I35" s="1"/>
  <c r="D35"/>
  <c r="L35" s="1"/>
  <c r="E35" i="315"/>
  <c r="I35" s="1"/>
  <c r="D35"/>
  <c r="L35" s="1"/>
  <c r="E35" i="318" l="1"/>
  <c r="I35" s="1"/>
  <c r="C36" i="316"/>
  <c r="F35"/>
  <c r="J35"/>
  <c r="C36" i="315"/>
  <c r="F35"/>
  <c r="J35"/>
  <c r="C36" i="318" l="1"/>
  <c r="D36" s="1"/>
  <c r="L35"/>
  <c r="F35"/>
  <c r="J35"/>
  <c r="D36" i="316"/>
  <c r="L36" s="1"/>
  <c r="E36"/>
  <c r="I36" s="1"/>
  <c r="D36" i="315"/>
  <c r="L36" s="1"/>
  <c r="E36"/>
  <c r="I36" s="1"/>
  <c r="E36" i="318" l="1"/>
  <c r="I36" s="1"/>
  <c r="C37" i="316"/>
  <c r="F36"/>
  <c r="J36"/>
  <c r="J36" i="315"/>
  <c r="C37"/>
  <c r="F36"/>
  <c r="C37" i="318" l="1"/>
  <c r="D37" s="1"/>
  <c r="L36"/>
  <c r="F36"/>
  <c r="J36"/>
  <c r="E37" i="316"/>
  <c r="I37" s="1"/>
  <c r="D37"/>
  <c r="L37" s="1"/>
  <c r="E37" i="315"/>
  <c r="I37" s="1"/>
  <c r="D37"/>
  <c r="L37" s="1"/>
  <c r="E37" i="318" l="1"/>
  <c r="I37" s="1"/>
  <c r="C39" i="316"/>
  <c r="F37"/>
  <c r="J37"/>
  <c r="C39" i="315"/>
  <c r="F37"/>
  <c r="J37"/>
  <c r="J37" i="318" l="1"/>
  <c r="C39"/>
  <c r="D39" s="1"/>
  <c r="L37"/>
  <c r="F37"/>
  <c r="D39" i="316"/>
  <c r="L39" s="1"/>
  <c r="E39"/>
  <c r="I39" s="1"/>
  <c r="D39" i="315"/>
  <c r="L39" s="1"/>
  <c r="E39"/>
  <c r="I39" s="1"/>
  <c r="E39" i="318" l="1"/>
  <c r="I39" s="1"/>
  <c r="C40" i="316"/>
  <c r="F39"/>
  <c r="J39"/>
  <c r="J39" i="315"/>
  <c r="C40"/>
  <c r="F39"/>
  <c r="C40" i="318" l="1"/>
  <c r="D40" s="1"/>
  <c r="L39"/>
  <c r="F39"/>
  <c r="J39"/>
  <c r="E40" i="316"/>
  <c r="I40" s="1"/>
  <c r="D40"/>
  <c r="L40" s="1"/>
  <c r="E40" i="315"/>
  <c r="I40" s="1"/>
  <c r="D40"/>
  <c r="L40" s="1"/>
  <c r="E40" i="318" l="1"/>
  <c r="I40" s="1"/>
  <c r="C41" i="316"/>
  <c r="F40"/>
  <c r="J40"/>
  <c r="C41" i="315"/>
  <c r="F40"/>
  <c r="J40"/>
  <c r="J40" i="318" l="1"/>
  <c r="C41"/>
  <c r="D41" s="1"/>
  <c r="L40"/>
  <c r="F40"/>
  <c r="D41" i="316"/>
  <c r="L41" s="1"/>
  <c r="E41"/>
  <c r="I41" s="1"/>
  <c r="D41" i="315"/>
  <c r="L41" s="1"/>
  <c r="E41"/>
  <c r="I41" s="1"/>
  <c r="E41" i="318" l="1"/>
  <c r="I41" s="1"/>
  <c r="C42" i="316"/>
  <c r="F41"/>
  <c r="J41"/>
  <c r="J41" i="315"/>
  <c r="C42"/>
  <c r="F41"/>
  <c r="J41" i="318" l="1"/>
  <c r="C42"/>
  <c r="D42" s="1"/>
  <c r="L41"/>
  <c r="F41"/>
  <c r="E42" i="316"/>
  <c r="I42" s="1"/>
  <c r="D42"/>
  <c r="L42" s="1"/>
  <c r="E42" i="315"/>
  <c r="I42" s="1"/>
  <c r="D42"/>
  <c r="L42" s="1"/>
  <c r="E42" i="318" l="1"/>
  <c r="I42" s="1"/>
  <c r="C44" i="316"/>
  <c r="F42"/>
  <c r="J42"/>
  <c r="C44" i="315"/>
  <c r="F42"/>
  <c r="J42"/>
  <c r="J42" i="318" l="1"/>
  <c r="C44"/>
  <c r="D44" s="1"/>
  <c r="L42"/>
  <c r="F42"/>
  <c r="D44" i="316"/>
  <c r="L44" s="1"/>
  <c r="E44"/>
  <c r="I44" s="1"/>
  <c r="D44" i="315"/>
  <c r="L44" s="1"/>
  <c r="E44"/>
  <c r="I44" s="1"/>
  <c r="E44" i="318" l="1"/>
  <c r="I44" s="1"/>
  <c r="C45" i="316"/>
  <c r="F44"/>
  <c r="J44"/>
  <c r="J44" i="315"/>
  <c r="C45"/>
  <c r="F44"/>
  <c r="C45" i="318" l="1"/>
  <c r="D45" s="1"/>
  <c r="L44"/>
  <c r="F44"/>
  <c r="J44"/>
  <c r="E45" i="316"/>
  <c r="I45" s="1"/>
  <c r="D45"/>
  <c r="L45" s="1"/>
  <c r="E45" i="315"/>
  <c r="I45" s="1"/>
  <c r="D45"/>
  <c r="L45" s="1"/>
  <c r="E45" i="318" l="1"/>
  <c r="I45" s="1"/>
  <c r="C46" i="316"/>
  <c r="F45"/>
  <c r="J45"/>
  <c r="J45" i="315"/>
  <c r="C46"/>
  <c r="F45"/>
  <c r="C46" i="318" l="1"/>
  <c r="D46" s="1"/>
  <c r="L45"/>
  <c r="F45"/>
  <c r="J45"/>
  <c r="D46" i="316"/>
  <c r="L46" s="1"/>
  <c r="E46"/>
  <c r="I46" s="1"/>
  <c r="D46" i="315"/>
  <c r="L46" s="1"/>
  <c r="E46"/>
  <c r="I46" s="1"/>
  <c r="E46" i="318" l="1"/>
  <c r="I46" s="1"/>
  <c r="C47" i="316"/>
  <c r="F46"/>
  <c r="J46"/>
  <c r="J46" i="315"/>
  <c r="C47"/>
  <c r="F46"/>
  <c r="C47" i="318" l="1"/>
  <c r="D47" s="1"/>
  <c r="L46"/>
  <c r="F46"/>
  <c r="J46"/>
  <c r="E47" i="316"/>
  <c r="I47" s="1"/>
  <c r="D47"/>
  <c r="L47" s="1"/>
  <c r="E47" i="315"/>
  <c r="I47" s="1"/>
  <c r="D47"/>
  <c r="L47" s="1"/>
  <c r="E47" i="318" l="1"/>
  <c r="I47" s="1"/>
  <c r="C49" i="316"/>
  <c r="F47"/>
  <c r="J47"/>
  <c r="C49" i="315"/>
  <c r="F47"/>
  <c r="J47"/>
  <c r="J47" i="318" l="1"/>
  <c r="C49"/>
  <c r="D49" s="1"/>
  <c r="L47"/>
  <c r="F47"/>
  <c r="D49" i="316"/>
  <c r="L49" s="1"/>
  <c r="E49"/>
  <c r="I49" s="1"/>
  <c r="D49" i="315"/>
  <c r="L49" s="1"/>
  <c r="E49"/>
  <c r="I49" s="1"/>
  <c r="E49" i="318" l="1"/>
  <c r="I49" s="1"/>
  <c r="C50" i="316"/>
  <c r="F49"/>
  <c r="J49"/>
  <c r="J49" i="315"/>
  <c r="C50"/>
  <c r="F49"/>
  <c r="C50" i="318" l="1"/>
  <c r="D50" s="1"/>
  <c r="L49"/>
  <c r="F49"/>
  <c r="J49"/>
  <c r="E50" i="316"/>
  <c r="I50" s="1"/>
  <c r="D50"/>
  <c r="L50" s="1"/>
  <c r="E50" i="315"/>
  <c r="I50" s="1"/>
  <c r="D50"/>
  <c r="L50" s="1"/>
  <c r="E50" i="318" l="1"/>
  <c r="I50" s="1"/>
  <c r="C51" i="316"/>
  <c r="F50"/>
  <c r="J50"/>
  <c r="C51" i="315"/>
  <c r="F50"/>
  <c r="J50"/>
  <c r="J50" i="318" l="1"/>
  <c r="C51"/>
  <c r="D51" s="1"/>
  <c r="L50"/>
  <c r="F50"/>
  <c r="D51" i="316"/>
  <c r="L51" s="1"/>
  <c r="E51"/>
  <c r="I51" s="1"/>
  <c r="D51" i="315"/>
  <c r="L51" s="1"/>
  <c r="E51"/>
  <c r="I51" s="1"/>
  <c r="E51" i="318" l="1"/>
  <c r="I51" s="1"/>
  <c r="C52" i="316"/>
  <c r="F51"/>
  <c r="J51"/>
  <c r="J51" i="315"/>
  <c r="C52"/>
  <c r="F51"/>
  <c r="J51" i="318" l="1"/>
  <c r="C52"/>
  <c r="D52" s="1"/>
  <c r="L51"/>
  <c r="F51"/>
  <c r="E52" i="316"/>
  <c r="I52" s="1"/>
  <c r="D52"/>
  <c r="L52" s="1"/>
  <c r="E52" i="315"/>
  <c r="I52" s="1"/>
  <c r="D52"/>
  <c r="L52" s="1"/>
  <c r="E52" i="318" l="1"/>
  <c r="I52" s="1"/>
  <c r="C54" i="316"/>
  <c r="F52"/>
  <c r="J52"/>
  <c r="C54" i="315"/>
  <c r="F52"/>
  <c r="J52"/>
  <c r="C54" i="318" l="1"/>
  <c r="D54" s="1"/>
  <c r="L54" s="1"/>
  <c r="L52"/>
  <c r="F52"/>
  <c r="J52"/>
  <c r="D54" i="316"/>
  <c r="L54" s="1"/>
  <c r="E54"/>
  <c r="I54" s="1"/>
  <c r="D54" i="315"/>
  <c r="L54" s="1"/>
  <c r="E54"/>
  <c r="I54" s="1"/>
  <c r="E54" i="318" l="1"/>
  <c r="I54" s="1"/>
  <c r="C55" i="316"/>
  <c r="F54"/>
  <c r="J54"/>
  <c r="J54" i="315"/>
  <c r="C55"/>
  <c r="F54"/>
  <c r="J54" i="318" l="1"/>
  <c r="C55"/>
  <c r="D55" s="1"/>
  <c r="L55" s="1"/>
  <c r="F54"/>
  <c r="E55" i="316"/>
  <c r="I55" s="1"/>
  <c r="D55"/>
  <c r="L55" s="1"/>
  <c r="E55" i="315"/>
  <c r="I55" s="1"/>
  <c r="D55"/>
  <c r="L55" s="1"/>
  <c r="E55" i="318" l="1"/>
  <c r="I55" s="1"/>
  <c r="C56" i="316"/>
  <c r="F55"/>
  <c r="J55"/>
  <c r="C56" i="315"/>
  <c r="F55"/>
  <c r="J55"/>
  <c r="C56" i="318" l="1"/>
  <c r="D56" s="1"/>
  <c r="L56" s="1"/>
  <c r="F55"/>
  <c r="J55"/>
  <c r="D56" i="316"/>
  <c r="L56" s="1"/>
  <c r="E56"/>
  <c r="I56" s="1"/>
  <c r="D56" i="315"/>
  <c r="L56" s="1"/>
  <c r="E56"/>
  <c r="I56" s="1"/>
  <c r="E56" i="318" l="1"/>
  <c r="I56" s="1"/>
  <c r="C57" i="316"/>
  <c r="F56"/>
  <c r="J56"/>
  <c r="J56" i="315"/>
  <c r="C57"/>
  <c r="F56"/>
  <c r="J56" i="318" l="1"/>
  <c r="C57"/>
  <c r="D57" s="1"/>
  <c r="L57" s="1"/>
  <c r="F56"/>
  <c r="E57" i="316"/>
  <c r="I57" s="1"/>
  <c r="D57"/>
  <c r="L57" s="1"/>
  <c r="E57" i="315"/>
  <c r="I57" s="1"/>
  <c r="D57"/>
  <c r="L57" s="1"/>
  <c r="E57" i="318" l="1"/>
  <c r="I57" s="1"/>
  <c r="C59" i="316"/>
  <c r="F57"/>
  <c r="J57"/>
  <c r="C59" i="315"/>
  <c r="F57"/>
  <c r="J57"/>
  <c r="J57" i="318" l="1"/>
  <c r="C59"/>
  <c r="D59" s="1"/>
  <c r="L59" s="1"/>
  <c r="F57"/>
  <c r="D59" i="316"/>
  <c r="L59" s="1"/>
  <c r="E59"/>
  <c r="I59" s="1"/>
  <c r="D59" i="315"/>
  <c r="L59" s="1"/>
  <c r="E59"/>
  <c r="I59" s="1"/>
  <c r="E59" i="318" l="1"/>
  <c r="I59" s="1"/>
  <c r="C60" i="316"/>
  <c r="F59"/>
  <c r="J59"/>
  <c r="J59" i="315"/>
  <c r="C60"/>
  <c r="F59"/>
  <c r="J59" i="318" l="1"/>
  <c r="C60"/>
  <c r="D60" s="1"/>
  <c r="L60" s="1"/>
  <c r="F59"/>
  <c r="E60" i="316"/>
  <c r="I60" s="1"/>
  <c r="D60"/>
  <c r="L60" s="1"/>
  <c r="E60" i="315"/>
  <c r="I60" s="1"/>
  <c r="D60"/>
  <c r="L60" s="1"/>
  <c r="E60" i="318" l="1"/>
  <c r="I60" s="1"/>
  <c r="C61" i="316"/>
  <c r="F60"/>
  <c r="J60"/>
  <c r="C61" i="315"/>
  <c r="F60"/>
  <c r="J60"/>
  <c r="J60" i="318" l="1"/>
  <c r="C61"/>
  <c r="D61" s="1"/>
  <c r="L61" s="1"/>
  <c r="F60"/>
  <c r="D61" i="316"/>
  <c r="L61" s="1"/>
  <c r="E61"/>
  <c r="I61" s="1"/>
  <c r="D61" i="315"/>
  <c r="L61" s="1"/>
  <c r="E61"/>
  <c r="I61" s="1"/>
  <c r="E61" i="318" l="1"/>
  <c r="I61" s="1"/>
  <c r="C62" i="316"/>
  <c r="F61"/>
  <c r="J61"/>
  <c r="C62" i="315"/>
  <c r="F61"/>
  <c r="J61"/>
  <c r="C62" i="318" l="1"/>
  <c r="D62" s="1"/>
  <c r="L62" s="1"/>
  <c r="F61"/>
  <c r="J61"/>
  <c r="E62" i="316"/>
  <c r="I62" s="1"/>
  <c r="D62"/>
  <c r="L62" s="1"/>
  <c r="E62" i="315"/>
  <c r="I62" s="1"/>
  <c r="D62"/>
  <c r="L62" s="1"/>
  <c r="E62" i="318" l="1"/>
  <c r="I62" s="1"/>
  <c r="C64" i="316"/>
  <c r="F62"/>
  <c r="J62"/>
  <c r="C64" i="315"/>
  <c r="F62"/>
  <c r="J62"/>
  <c r="C64" i="318" l="1"/>
  <c r="D64" s="1"/>
  <c r="F62"/>
  <c r="J62"/>
  <c r="D64" i="316"/>
  <c r="L64" s="1"/>
  <c r="E64"/>
  <c r="I64" s="1"/>
  <c r="D64" i="315"/>
  <c r="L64" s="1"/>
  <c r="E64"/>
  <c r="I64" s="1"/>
  <c r="E64" i="318" l="1"/>
  <c r="I64" s="1"/>
  <c r="C65" i="316"/>
  <c r="F64"/>
  <c r="J64"/>
  <c r="J64" i="315"/>
  <c r="C65"/>
  <c r="F64"/>
  <c r="C65" i="318" l="1"/>
  <c r="D65" s="1"/>
  <c r="L64"/>
  <c r="F64"/>
  <c r="J64"/>
  <c r="E65" i="316"/>
  <c r="I65" s="1"/>
  <c r="D65"/>
  <c r="L65" s="1"/>
  <c r="E65" i="315"/>
  <c r="I65" s="1"/>
  <c r="D65"/>
  <c r="L65" s="1"/>
  <c r="E65" i="318" l="1"/>
  <c r="I65" s="1"/>
  <c r="C66" i="316"/>
  <c r="F65"/>
  <c r="J65"/>
  <c r="C66" i="315"/>
  <c r="F65"/>
  <c r="J65"/>
  <c r="J65" i="318" l="1"/>
  <c r="C66"/>
  <c r="D66" s="1"/>
  <c r="L65"/>
  <c r="F65"/>
  <c r="D66" i="316"/>
  <c r="L66" s="1"/>
  <c r="E66"/>
  <c r="I66" s="1"/>
  <c r="E66" i="315"/>
  <c r="I66" s="1"/>
  <c r="D66"/>
  <c r="L66" s="1"/>
  <c r="E66" i="318" l="1"/>
  <c r="I66" s="1"/>
  <c r="C67" i="316"/>
  <c r="F66"/>
  <c r="J66"/>
  <c r="C67" i="315"/>
  <c r="F66"/>
  <c r="J66"/>
  <c r="J66" i="318" l="1"/>
  <c r="F66"/>
  <c r="C67"/>
  <c r="D67" s="1"/>
  <c r="L66"/>
  <c r="E67" i="316"/>
  <c r="I67" s="1"/>
  <c r="D67"/>
  <c r="L67" s="1"/>
  <c r="D67" i="315"/>
  <c r="L67" s="1"/>
  <c r="E67"/>
  <c r="I67" s="1"/>
  <c r="E67" i="318" l="1"/>
  <c r="I67" s="1"/>
  <c r="C69" i="316"/>
  <c r="F67"/>
  <c r="J67"/>
  <c r="J67" i="315"/>
  <c r="C69"/>
  <c r="F67"/>
  <c r="J67" i="318" l="1"/>
  <c r="F67"/>
  <c r="C69"/>
  <c r="D69" s="1"/>
  <c r="L67"/>
  <c r="D69" i="316"/>
  <c r="L69" s="1"/>
  <c r="E69"/>
  <c r="I69" s="1"/>
  <c r="E69" i="315"/>
  <c r="I69" s="1"/>
  <c r="D69"/>
  <c r="L69" s="1"/>
  <c r="E69" i="318" l="1"/>
  <c r="I69" s="1"/>
  <c r="C70" i="316"/>
  <c r="F69"/>
  <c r="J69"/>
  <c r="C70" i="315"/>
  <c r="F69"/>
  <c r="J69"/>
  <c r="F69" i="318" l="1"/>
  <c r="C70"/>
  <c r="D70" s="1"/>
  <c r="L69"/>
  <c r="J69"/>
  <c r="E70" i="316"/>
  <c r="I70" s="1"/>
  <c r="D70"/>
  <c r="L70" s="1"/>
  <c r="D70" i="315"/>
  <c r="L70" s="1"/>
  <c r="E70"/>
  <c r="I70" s="1"/>
  <c r="E70" i="318" l="1"/>
  <c r="I70" s="1"/>
  <c r="C71" i="316"/>
  <c r="F70"/>
  <c r="J70"/>
  <c r="J70" i="315"/>
  <c r="C71"/>
  <c r="F70"/>
  <c r="J70" i="318" l="1"/>
  <c r="F70"/>
  <c r="C71"/>
  <c r="D71" s="1"/>
  <c r="L70"/>
  <c r="D71" i="316"/>
  <c r="L71" s="1"/>
  <c r="E71"/>
  <c r="I71" s="1"/>
  <c r="E71" i="315"/>
  <c r="I71" s="1"/>
  <c r="D71"/>
  <c r="L71" s="1"/>
  <c r="E71" i="318" l="1"/>
  <c r="I71" s="1"/>
  <c r="C72" i="316"/>
  <c r="F71"/>
  <c r="J71"/>
  <c r="C72" i="315"/>
  <c r="F71"/>
  <c r="J71"/>
  <c r="J71" i="318" l="1"/>
  <c r="F71"/>
  <c r="C72"/>
  <c r="D72" s="1"/>
  <c r="L71"/>
  <c r="E72" i="316"/>
  <c r="I72" s="1"/>
  <c r="D72"/>
  <c r="L72" s="1"/>
  <c r="D72" i="315"/>
  <c r="L72" s="1"/>
  <c r="E72"/>
  <c r="I72" s="1"/>
  <c r="E72" i="318" l="1"/>
  <c r="I72" s="1"/>
  <c r="C74" i="316"/>
  <c r="F72"/>
  <c r="J72"/>
  <c r="J72" i="315"/>
  <c r="C74"/>
  <c r="F72"/>
  <c r="J72" i="318" l="1"/>
  <c r="F72"/>
  <c r="C74"/>
  <c r="D74" s="1"/>
  <c r="L72"/>
  <c r="D74" i="316"/>
  <c r="L74" s="1"/>
  <c r="E74"/>
  <c r="I74" s="1"/>
  <c r="E74" i="315"/>
  <c r="I74" s="1"/>
  <c r="D74"/>
  <c r="L74" s="1"/>
  <c r="E74" i="318" l="1"/>
  <c r="I74" s="1"/>
  <c r="C75" i="316"/>
  <c r="F74"/>
  <c r="J74"/>
  <c r="C75" i="315"/>
  <c r="F74"/>
  <c r="J74"/>
  <c r="J74" i="318" l="1"/>
  <c r="F74"/>
  <c r="C75"/>
  <c r="D75" s="1"/>
  <c r="L74"/>
  <c r="E75" i="316"/>
  <c r="I75" s="1"/>
  <c r="D75"/>
  <c r="L75" s="1"/>
  <c r="D75" i="315"/>
  <c r="L75" s="1"/>
  <c r="E75"/>
  <c r="I75" s="1"/>
  <c r="E75" i="318" l="1"/>
  <c r="I75" s="1"/>
  <c r="C76" i="316"/>
  <c r="F75"/>
  <c r="J75"/>
  <c r="J75" i="315"/>
  <c r="C76"/>
  <c r="F75"/>
  <c r="J75" i="318" l="1"/>
  <c r="F75"/>
  <c r="C76"/>
  <c r="D76" s="1"/>
  <c r="L75"/>
  <c r="D76" i="316"/>
  <c r="L76" s="1"/>
  <c r="E76"/>
  <c r="I76" s="1"/>
  <c r="E76" i="315"/>
  <c r="I76" s="1"/>
  <c r="D76"/>
  <c r="L76" s="1"/>
  <c r="E76" i="318" l="1"/>
  <c r="I76" s="1"/>
  <c r="C77" i="316"/>
  <c r="F76"/>
  <c r="J76"/>
  <c r="C77" i="315"/>
  <c r="F76"/>
  <c r="J76"/>
  <c r="J76" i="318" l="1"/>
  <c r="F76"/>
  <c r="C77"/>
  <c r="D77" s="1"/>
  <c r="L76"/>
  <c r="E77" i="316"/>
  <c r="I77" s="1"/>
  <c r="D77"/>
  <c r="L77" s="1"/>
  <c r="D77" i="315"/>
  <c r="L77" s="1"/>
  <c r="E77"/>
  <c r="I77" s="1"/>
  <c r="E77" i="318" l="1"/>
  <c r="I77" s="1"/>
  <c r="C79" i="316"/>
  <c r="F77"/>
  <c r="J77"/>
  <c r="J77" i="315"/>
  <c r="C79"/>
  <c r="F77"/>
  <c r="J77" i="318" l="1"/>
  <c r="F77"/>
  <c r="C79"/>
  <c r="D79" s="1"/>
  <c r="L77"/>
  <c r="D79" i="316"/>
  <c r="L79" s="1"/>
  <c r="E79"/>
  <c r="I79" s="1"/>
  <c r="E79" i="315"/>
  <c r="I79" s="1"/>
  <c r="D79"/>
  <c r="L79" s="1"/>
  <c r="E79" i="318" l="1"/>
  <c r="I79" s="1"/>
  <c r="C80" i="316"/>
  <c r="F79"/>
  <c r="J79"/>
  <c r="C80" i="315"/>
  <c r="F79"/>
  <c r="J79"/>
  <c r="J79" i="318" l="1"/>
  <c r="F79"/>
  <c r="C80"/>
  <c r="D80" s="1"/>
  <c r="L79"/>
  <c r="E80" i="316"/>
  <c r="I80" s="1"/>
  <c r="D80"/>
  <c r="L80" s="1"/>
  <c r="D80" i="315"/>
  <c r="L80" s="1"/>
  <c r="E80"/>
  <c r="I80" s="1"/>
  <c r="E80" i="318" l="1"/>
  <c r="I80" s="1"/>
  <c r="C81" i="316"/>
  <c r="F80"/>
  <c r="J80"/>
  <c r="C81" i="315"/>
  <c r="F80"/>
  <c r="J80"/>
  <c r="J80" i="318" l="1"/>
  <c r="F80"/>
  <c r="C81"/>
  <c r="D81" s="1"/>
  <c r="L80"/>
  <c r="D81" i="316"/>
  <c r="L81" s="1"/>
  <c r="E81"/>
  <c r="I81" s="1"/>
  <c r="E81" i="315"/>
  <c r="I81" s="1"/>
  <c r="D81"/>
  <c r="L81" s="1"/>
  <c r="E81" i="318" l="1"/>
  <c r="I81" s="1"/>
  <c r="C82" i="316"/>
  <c r="F81"/>
  <c r="J81"/>
  <c r="C82" i="315"/>
  <c r="F81"/>
  <c r="J81"/>
  <c r="J81" i="318" l="1"/>
  <c r="F81"/>
  <c r="C82"/>
  <c r="D82" s="1"/>
  <c r="L81"/>
  <c r="E82" i="316"/>
  <c r="I82" s="1"/>
  <c r="D82"/>
  <c r="L82" s="1"/>
  <c r="D82" i="315"/>
  <c r="L82" s="1"/>
  <c r="E82"/>
  <c r="I82" s="1"/>
  <c r="E82" i="318" l="1"/>
  <c r="I82" s="1"/>
  <c r="C84" i="316"/>
  <c r="F82"/>
  <c r="J82"/>
  <c r="J82" i="315"/>
  <c r="C84"/>
  <c r="F82"/>
  <c r="J82" i="318" l="1"/>
  <c r="F82"/>
  <c r="C84"/>
  <c r="D84" s="1"/>
  <c r="L82"/>
  <c r="D84" i="316"/>
  <c r="E84"/>
  <c r="I84" s="1"/>
  <c r="E84" i="315"/>
  <c r="I84" s="1"/>
  <c r="D84"/>
  <c r="E84" i="318" l="1"/>
  <c r="I84" s="1"/>
  <c r="J84" i="315"/>
  <c r="H84"/>
  <c r="C85" s="1"/>
  <c r="F84" i="316"/>
  <c r="H84"/>
  <c r="J84"/>
  <c r="F84" i="315"/>
  <c r="F84" i="318" l="1"/>
  <c r="J84"/>
  <c r="C85" i="316"/>
  <c r="D85" i="315"/>
  <c r="E85"/>
  <c r="I85" s="1"/>
  <c r="C85" i="318" l="1"/>
  <c r="D85" s="1"/>
  <c r="H85" i="315"/>
  <c r="C86" s="1"/>
  <c r="D85" i="316"/>
  <c r="E85"/>
  <c r="I85" s="1"/>
  <c r="J85" i="315"/>
  <c r="F85"/>
  <c r="E85" i="318" l="1"/>
  <c r="I85" s="1"/>
  <c r="F85" i="316"/>
  <c r="H85"/>
  <c r="J85"/>
  <c r="E86" i="315"/>
  <c r="I86" s="1"/>
  <c r="D86"/>
  <c r="F85" i="318" l="1"/>
  <c r="J85"/>
  <c r="H86" i="315"/>
  <c r="C87" s="1"/>
  <c r="J86"/>
  <c r="C86" i="316"/>
  <c r="F86" i="315"/>
  <c r="C86" i="318" l="1"/>
  <c r="D86" s="1"/>
  <c r="D86" i="316"/>
  <c r="E86"/>
  <c r="I86" s="1"/>
  <c r="D87" i="315"/>
  <c r="E87"/>
  <c r="I87" s="1"/>
  <c r="E86" i="318" l="1"/>
  <c r="I86" s="1"/>
  <c r="H87" i="315"/>
  <c r="K87" s="1"/>
  <c r="F86" i="316"/>
  <c r="H86"/>
  <c r="J86"/>
  <c r="J87" i="315"/>
  <c r="F87"/>
  <c r="F86" i="318" l="1"/>
  <c r="J86"/>
  <c r="C89" i="315"/>
  <c r="D89" s="1"/>
  <c r="C87" i="316"/>
  <c r="C87" i="318" l="1"/>
  <c r="D87" s="1"/>
  <c r="E89" i="315"/>
  <c r="I89" s="1"/>
  <c r="H89"/>
  <c r="C90" s="1"/>
  <c r="D87" i="316"/>
  <c r="E87"/>
  <c r="I87" s="1"/>
  <c r="J89" i="315"/>
  <c r="F89"/>
  <c r="E87" i="318" l="1"/>
  <c r="I87" s="1"/>
  <c r="F87" i="316"/>
  <c r="H87"/>
  <c r="K87" s="1"/>
  <c r="J87"/>
  <c r="D90" i="315"/>
  <c r="E90"/>
  <c r="I90" s="1"/>
  <c r="F87" i="318" l="1"/>
  <c r="J87"/>
  <c r="H90" i="315"/>
  <c r="C91" s="1"/>
  <c r="C89" i="316"/>
  <c r="J90" i="315"/>
  <c r="F90"/>
  <c r="C89" i="318" l="1"/>
  <c r="D89" s="1"/>
  <c r="E89" i="316"/>
  <c r="I89" s="1"/>
  <c r="D89"/>
  <c r="E91" i="315"/>
  <c r="I91" s="1"/>
  <c r="D91"/>
  <c r="J89" i="316" l="1"/>
  <c r="E89" i="318"/>
  <c r="I89" s="1"/>
  <c r="H91" i="315"/>
  <c r="C92" s="1"/>
  <c r="H89" i="316"/>
  <c r="C90" s="1"/>
  <c r="F89"/>
  <c r="J91" i="315"/>
  <c r="F91"/>
  <c r="C90" i="318" l="1"/>
  <c r="D90" s="1"/>
  <c r="F89"/>
  <c r="J89"/>
  <c r="E90" i="316"/>
  <c r="I90" s="1"/>
  <c r="D90"/>
  <c r="D92" i="315"/>
  <c r="E92"/>
  <c r="I92" s="1"/>
  <c r="E90" i="318" l="1"/>
  <c r="I90" s="1"/>
  <c r="H92" i="315"/>
  <c r="K92" s="1"/>
  <c r="J90" i="316"/>
  <c r="H90"/>
  <c r="C91" s="1"/>
  <c r="F90"/>
  <c r="J92" i="315"/>
  <c r="F92"/>
  <c r="J90" i="318" l="1"/>
  <c r="C91"/>
  <c r="D91" s="1"/>
  <c r="F90"/>
  <c r="C94" i="315"/>
  <c r="D94" s="1"/>
  <c r="E91" i="316"/>
  <c r="I91" s="1"/>
  <c r="D91"/>
  <c r="J91" l="1"/>
  <c r="E91" i="318"/>
  <c r="I91" s="1"/>
  <c r="E94" i="315"/>
  <c r="I94" s="1"/>
  <c r="H94"/>
  <c r="C95" s="1"/>
  <c r="H91" i="316"/>
  <c r="C92" s="1"/>
  <c r="F91"/>
  <c r="F94" i="315"/>
  <c r="J91" i="318" l="1"/>
  <c r="C92"/>
  <c r="D92" s="1"/>
  <c r="F91"/>
  <c r="J94" i="315"/>
  <c r="E92" i="316"/>
  <c r="I92" s="1"/>
  <c r="D92"/>
  <c r="D95" i="315"/>
  <c r="E95"/>
  <c r="I95" s="1"/>
  <c r="E92" i="318" l="1"/>
  <c r="I92" s="1"/>
  <c r="H95" i="315"/>
  <c r="C96" s="1"/>
  <c r="J92" i="316"/>
  <c r="H92"/>
  <c r="K92" s="1"/>
  <c r="F92"/>
  <c r="J95" i="315"/>
  <c r="F95"/>
  <c r="C94" i="316" l="1"/>
  <c r="D94" s="1"/>
  <c r="J92" i="318"/>
  <c r="F92"/>
  <c r="E96" i="315"/>
  <c r="I96" s="1"/>
  <c r="D96"/>
  <c r="E94" i="316" l="1"/>
  <c r="I94" s="1"/>
  <c r="C94" i="318"/>
  <c r="D94" s="1"/>
  <c r="H96" i="315"/>
  <c r="C97" s="1"/>
  <c r="H94" i="316"/>
  <c r="C95" s="1"/>
  <c r="J94"/>
  <c r="J96" i="315"/>
  <c r="F96"/>
  <c r="F94" i="316" l="1"/>
  <c r="E94" i="318"/>
  <c r="I94" s="1"/>
  <c r="D95" i="316"/>
  <c r="E95"/>
  <c r="I95" s="1"/>
  <c r="D97" i="315"/>
  <c r="E97"/>
  <c r="I97" s="1"/>
  <c r="F94" i="318" l="1"/>
  <c r="J94"/>
  <c r="H97" i="315"/>
  <c r="K97" s="1"/>
  <c r="F95" i="316"/>
  <c r="H95"/>
  <c r="J95"/>
  <c r="J97" i="315"/>
  <c r="F97"/>
  <c r="C95" i="318" l="1"/>
  <c r="D95" s="1"/>
  <c r="C99" i="315"/>
  <c r="D99" s="1"/>
  <c r="C96" i="316"/>
  <c r="E99" i="315"/>
  <c r="I99" s="1"/>
  <c r="E95" i="318" l="1"/>
  <c r="I95" s="1"/>
  <c r="H99" i="315"/>
  <c r="C100" s="1"/>
  <c r="D96" i="316"/>
  <c r="E96"/>
  <c r="I96" s="1"/>
  <c r="F99" i="315"/>
  <c r="J99"/>
  <c r="J95" i="318" l="1"/>
  <c r="F95"/>
  <c r="F96" i="316"/>
  <c r="H96"/>
  <c r="C97" s="1"/>
  <c r="J96"/>
  <c r="D100" i="315"/>
  <c r="E100"/>
  <c r="I100" s="1"/>
  <c r="C96" i="318" l="1"/>
  <c r="D96" s="1"/>
  <c r="H100" i="315"/>
  <c r="C101" s="1"/>
  <c r="D97" i="316"/>
  <c r="E97"/>
  <c r="I97" s="1"/>
  <c r="F100" i="315"/>
  <c r="J100"/>
  <c r="E96" i="318" l="1"/>
  <c r="I96" s="1"/>
  <c r="F97" i="316"/>
  <c r="H97"/>
  <c r="K97" s="1"/>
  <c r="J97"/>
  <c r="E101" i="315"/>
  <c r="I101" s="1"/>
  <c r="D101"/>
  <c r="F96" i="318" l="1"/>
  <c r="C97"/>
  <c r="D97" s="1"/>
  <c r="J96"/>
  <c r="H101" i="315"/>
  <c r="C102" s="1"/>
  <c r="C99" i="316"/>
  <c r="F101" i="315"/>
  <c r="J101"/>
  <c r="E97" i="318" l="1"/>
  <c r="I97" s="1"/>
  <c r="E99" i="316"/>
  <c r="I99" s="1"/>
  <c r="D99"/>
  <c r="D102" i="315"/>
  <c r="E102"/>
  <c r="I102" s="1"/>
  <c r="F97" i="318" l="1"/>
  <c r="J97"/>
  <c r="H102" i="315"/>
  <c r="K102" s="1"/>
  <c r="J99" i="316"/>
  <c r="H99"/>
  <c r="C100" s="1"/>
  <c r="F99"/>
  <c r="F102" i="315"/>
  <c r="J102"/>
  <c r="C99" i="318" l="1"/>
  <c r="D99" s="1"/>
  <c r="C104" i="315"/>
  <c r="D104" s="1"/>
  <c r="E100" i="316"/>
  <c r="I100" s="1"/>
  <c r="D100"/>
  <c r="E104" i="315"/>
  <c r="I104" s="1"/>
  <c r="J100" i="316" l="1"/>
  <c r="E99" i="318"/>
  <c r="I99" s="1"/>
  <c r="H100" i="316"/>
  <c r="F100"/>
  <c r="J104" i="315"/>
  <c r="H104"/>
  <c r="C105" s="1"/>
  <c r="F104"/>
  <c r="J99" i="318" l="1"/>
  <c r="C100"/>
  <c r="D100" s="1"/>
  <c r="F99"/>
  <c r="C101" i="316"/>
  <c r="E105" i="315"/>
  <c r="I105" s="1"/>
  <c r="D105"/>
  <c r="E100" i="318" l="1"/>
  <c r="I100" s="1"/>
  <c r="E101" i="316"/>
  <c r="I101" s="1"/>
  <c r="D101"/>
  <c r="J105" i="315"/>
  <c r="H105"/>
  <c r="C106" s="1"/>
  <c r="F105"/>
  <c r="J100" i="318" l="1"/>
  <c r="C101"/>
  <c r="D101" s="1"/>
  <c r="F100"/>
  <c r="J101" i="316"/>
  <c r="H101"/>
  <c r="C102" s="1"/>
  <c r="F101"/>
  <c r="E106" i="315"/>
  <c r="I106" s="1"/>
  <c r="D106"/>
  <c r="E101" i="318" l="1"/>
  <c r="I101" s="1"/>
  <c r="E102" i="316"/>
  <c r="I102" s="1"/>
  <c r="D102"/>
  <c r="J106" i="315"/>
  <c r="H106"/>
  <c r="C107" s="1"/>
  <c r="F106"/>
  <c r="J101" i="318" l="1"/>
  <c r="C102"/>
  <c r="D102" s="1"/>
  <c r="F101"/>
  <c r="J102" i="316"/>
  <c r="H102"/>
  <c r="K102" s="1"/>
  <c r="F102"/>
  <c r="E107" i="315"/>
  <c r="I107" s="1"/>
  <c r="D107"/>
  <c r="E102" i="318" l="1"/>
  <c r="I102" s="1"/>
  <c r="C104" i="316"/>
  <c r="J107" i="315"/>
  <c r="H107"/>
  <c r="K107" s="1"/>
  <c r="F107"/>
  <c r="J102" i="318" l="1"/>
  <c r="F102"/>
  <c r="D104" i="316"/>
  <c r="E104"/>
  <c r="I104" s="1"/>
  <c r="C109" i="315"/>
  <c r="C104" i="318" l="1"/>
  <c r="D104" s="1"/>
  <c r="F104" i="316"/>
  <c r="H104"/>
  <c r="J104"/>
  <c r="D109" i="315"/>
  <c r="E109"/>
  <c r="I109" s="1"/>
  <c r="E104" i="318" l="1"/>
  <c r="I104" s="1"/>
  <c r="C105" i="316"/>
  <c r="F109" i="315"/>
  <c r="H109"/>
  <c r="J109"/>
  <c r="F104" i="318" l="1"/>
  <c r="J104"/>
  <c r="D105" i="316"/>
  <c r="E105"/>
  <c r="I105" s="1"/>
  <c r="C110" i="315"/>
  <c r="C105" i="318" l="1"/>
  <c r="D105" s="1"/>
  <c r="F105" i="316"/>
  <c r="H105"/>
  <c r="J105"/>
  <c r="D110" i="315"/>
  <c r="E110"/>
  <c r="I110" s="1"/>
  <c r="E105" i="318" l="1"/>
  <c r="I105" s="1"/>
  <c r="C106" i="316"/>
  <c r="F110" i="315"/>
  <c r="H110"/>
  <c r="J110"/>
  <c r="F105" i="318" l="1"/>
  <c r="J105"/>
  <c r="D106" i="316"/>
  <c r="E106"/>
  <c r="I106" s="1"/>
  <c r="C111" i="315"/>
  <c r="C106" i="318" l="1"/>
  <c r="D106" s="1"/>
  <c r="F106" i="316"/>
  <c r="H106"/>
  <c r="C107" s="1"/>
  <c r="J106"/>
  <c r="D111" i="315"/>
  <c r="E111"/>
  <c r="I111" s="1"/>
  <c r="E106" i="318" l="1"/>
  <c r="I106" s="1"/>
  <c r="D107" i="316"/>
  <c r="E107"/>
  <c r="I107" s="1"/>
  <c r="F111" i="315"/>
  <c r="H111"/>
  <c r="C112" s="1"/>
  <c r="J111"/>
  <c r="J106" i="318" l="1"/>
  <c r="F106"/>
  <c r="C107"/>
  <c r="D107" s="1"/>
  <c r="F107" i="316"/>
  <c r="H107"/>
  <c r="K107" s="1"/>
  <c r="J107"/>
  <c r="D112" i="315"/>
  <c r="E112"/>
  <c r="I112" s="1"/>
  <c r="E107" i="318" l="1"/>
  <c r="I107" s="1"/>
  <c r="C109" i="316"/>
  <c r="F112" i="315"/>
  <c r="H112"/>
  <c r="K112" s="1"/>
  <c r="J112"/>
  <c r="F107" i="318" l="1"/>
  <c r="J107"/>
  <c r="E109" i="316"/>
  <c r="I109" s="1"/>
  <c r="D109"/>
  <c r="C114" i="315"/>
  <c r="C109" i="318" l="1"/>
  <c r="D109" s="1"/>
  <c r="J109" i="316"/>
  <c r="H109"/>
  <c r="C110" s="1"/>
  <c r="F109"/>
  <c r="E114" i="315"/>
  <c r="I114" s="1"/>
  <c r="D114"/>
  <c r="E109" i="318" l="1"/>
  <c r="I109" s="1"/>
  <c r="E110" i="316"/>
  <c r="I110" s="1"/>
  <c r="D110"/>
  <c r="H114" i="315"/>
  <c r="C115" s="1"/>
  <c r="F114"/>
  <c r="J114"/>
  <c r="J110" i="316" l="1"/>
  <c r="J109" i="318"/>
  <c r="C110"/>
  <c r="D110" s="1"/>
  <c r="F109"/>
  <c r="H110" i="316"/>
  <c r="C111" s="1"/>
  <c r="F110"/>
  <c r="E115" i="315"/>
  <c r="I115" s="1"/>
  <c r="D115"/>
  <c r="E110" i="318" l="1"/>
  <c r="I110" s="1"/>
  <c r="E111" i="316"/>
  <c r="I111" s="1"/>
  <c r="D111"/>
  <c r="J115" i="315"/>
  <c r="H115"/>
  <c r="C116" s="1"/>
  <c r="F115"/>
  <c r="J110" i="318" l="1"/>
  <c r="C111"/>
  <c r="D111" s="1"/>
  <c r="F110"/>
  <c r="J111" i="316"/>
  <c r="H111"/>
  <c r="C112" s="1"/>
  <c r="F111"/>
  <c r="E116" i="315"/>
  <c r="I116" s="1"/>
  <c r="D116"/>
  <c r="E111" i="318" l="1"/>
  <c r="I111" s="1"/>
  <c r="E112" i="316"/>
  <c r="I112" s="1"/>
  <c r="D112"/>
  <c r="J116" i="315"/>
  <c r="H116"/>
  <c r="C117" s="1"/>
  <c r="F116"/>
  <c r="J112" i="316" l="1"/>
  <c r="J111" i="318"/>
  <c r="C112"/>
  <c r="D112" s="1"/>
  <c r="F111"/>
  <c r="H112" i="316"/>
  <c r="K112" s="1"/>
  <c r="F112"/>
  <c r="E117" i="315"/>
  <c r="I117" s="1"/>
  <c r="D117"/>
  <c r="C114" i="316" l="1"/>
  <c r="E114" s="1"/>
  <c r="I114" s="1"/>
  <c r="E112" i="318"/>
  <c r="I112" s="1"/>
  <c r="H117" i="315"/>
  <c r="K117" s="1"/>
  <c r="F117"/>
  <c r="J117"/>
  <c r="D114" i="316" l="1"/>
  <c r="J112" i="318"/>
  <c r="F112"/>
  <c r="F114" i="316"/>
  <c r="H114"/>
  <c r="J114"/>
  <c r="C119" i="315"/>
  <c r="C114" i="318" l="1"/>
  <c r="D114" s="1"/>
  <c r="C115" i="316"/>
  <c r="D119" i="315"/>
  <c r="E119"/>
  <c r="I119" s="1"/>
  <c r="E114" i="318" l="1"/>
  <c r="I114" s="1"/>
  <c r="D115" i="316"/>
  <c r="E115"/>
  <c r="I115" s="1"/>
  <c r="F119" i="315"/>
  <c r="H119"/>
  <c r="J119"/>
  <c r="F114" i="318" l="1"/>
  <c r="J114"/>
  <c r="F115" i="316"/>
  <c r="H115"/>
  <c r="C116" s="1"/>
  <c r="J115"/>
  <c r="C120" i="315"/>
  <c r="C115" i="318" l="1"/>
  <c r="D115" s="1"/>
  <c r="D116" i="316"/>
  <c r="E116"/>
  <c r="I116" s="1"/>
  <c r="D120" i="315"/>
  <c r="E120"/>
  <c r="I120" s="1"/>
  <c r="E115" i="318" l="1"/>
  <c r="I115" s="1"/>
  <c r="F116" i="316"/>
  <c r="H116"/>
  <c r="C117" s="1"/>
  <c r="J116"/>
  <c r="F120" i="315"/>
  <c r="H120"/>
  <c r="J120"/>
  <c r="F115" i="318" l="1"/>
  <c r="C116"/>
  <c r="D116" s="1"/>
  <c r="J115"/>
  <c r="D117" i="316"/>
  <c r="E117"/>
  <c r="I117" s="1"/>
  <c r="C121" i="315"/>
  <c r="E116" i="318" l="1"/>
  <c r="I116" s="1"/>
  <c r="F117" i="316"/>
  <c r="H117"/>
  <c r="K117" s="1"/>
  <c r="J117"/>
  <c r="D121" i="315"/>
  <c r="E121"/>
  <c r="I121" s="1"/>
  <c r="C117" i="318" l="1"/>
  <c r="D117" s="1"/>
  <c r="F116"/>
  <c r="J116"/>
  <c r="C119" i="316"/>
  <c r="F121" i="315"/>
  <c r="H121"/>
  <c r="C122" s="1"/>
  <c r="J121"/>
  <c r="E117" i="318" l="1"/>
  <c r="I117" s="1"/>
  <c r="E119" i="316"/>
  <c r="I119" s="1"/>
  <c r="D119"/>
  <c r="D122" i="315"/>
  <c r="E122"/>
  <c r="I122" s="1"/>
  <c r="J119" i="316" l="1"/>
  <c r="J117" i="318"/>
  <c r="F117"/>
  <c r="H119" i="316"/>
  <c r="C120" s="1"/>
  <c r="F119"/>
  <c r="F122" i="315"/>
  <c r="H122"/>
  <c r="K122" s="1"/>
  <c r="J122"/>
  <c r="C119" i="318" l="1"/>
  <c r="D119" s="1"/>
  <c r="E120" i="316"/>
  <c r="I120" s="1"/>
  <c r="D120"/>
  <c r="C124" i="315"/>
  <c r="E119" i="318" l="1"/>
  <c r="I119" s="1"/>
  <c r="J120" i="316"/>
  <c r="H120"/>
  <c r="C121" s="1"/>
  <c r="F120"/>
  <c r="E124" i="315"/>
  <c r="I124" s="1"/>
  <c r="D124"/>
  <c r="F119" i="318" l="1"/>
  <c r="J119"/>
  <c r="H124" i="315"/>
  <c r="C125" s="1"/>
  <c r="E125" s="1"/>
  <c r="I125" s="1"/>
  <c r="E121" i="316"/>
  <c r="I121" s="1"/>
  <c r="D121"/>
  <c r="J124" i="315"/>
  <c r="F124"/>
  <c r="J121" i="316" l="1"/>
  <c r="C120" i="318"/>
  <c r="D120" s="1"/>
  <c r="H121" i="316"/>
  <c r="C122" s="1"/>
  <c r="F121"/>
  <c r="D125" i="315"/>
  <c r="H125" s="1"/>
  <c r="C126" s="1"/>
  <c r="J125"/>
  <c r="E120" i="318" l="1"/>
  <c r="I120" s="1"/>
  <c r="F125" i="315"/>
  <c r="E122" i="316"/>
  <c r="I122" s="1"/>
  <c r="D122"/>
  <c r="E126" i="315"/>
  <c r="I126" s="1"/>
  <c r="D126"/>
  <c r="F120" i="318" l="1"/>
  <c r="C121"/>
  <c r="D121" s="1"/>
  <c r="J120"/>
  <c r="H122" i="316"/>
  <c r="K122" s="1"/>
  <c r="F122"/>
  <c r="C124"/>
  <c r="J122"/>
  <c r="J126" i="315"/>
  <c r="H126"/>
  <c r="C127" s="1"/>
  <c r="F126"/>
  <c r="E121" i="318" l="1"/>
  <c r="I121" s="1"/>
  <c r="D124" i="316"/>
  <c r="J124"/>
  <c r="E124"/>
  <c r="I124" s="1"/>
  <c r="E127" i="315"/>
  <c r="I127" s="1"/>
  <c r="D127"/>
  <c r="F121" i="318" l="1"/>
  <c r="C122"/>
  <c r="D122" s="1"/>
  <c r="J121"/>
  <c r="F124" i="316"/>
  <c r="H124"/>
  <c r="C125" s="1"/>
  <c r="J127" i="315"/>
  <c r="H127"/>
  <c r="K127" s="1"/>
  <c r="F127"/>
  <c r="E122" i="318" l="1"/>
  <c r="I122" s="1"/>
  <c r="D125" i="316"/>
  <c r="E125"/>
  <c r="I125" s="1"/>
  <c r="C129" i="315"/>
  <c r="F122" i="318" l="1"/>
  <c r="J122"/>
  <c r="F125" i="316"/>
  <c r="H125"/>
  <c r="C126" s="1"/>
  <c r="J125"/>
  <c r="D129" i="315"/>
  <c r="E129"/>
  <c r="I129" s="1"/>
  <c r="C124" i="318" l="1"/>
  <c r="D124" s="1"/>
  <c r="D126" i="316"/>
  <c r="E126"/>
  <c r="I126" s="1"/>
  <c r="F129" i="315"/>
  <c r="H129"/>
  <c r="J129"/>
  <c r="E124" i="318" l="1"/>
  <c r="I124" s="1"/>
  <c r="F126" i="316"/>
  <c r="H126"/>
  <c r="C127" s="1"/>
  <c r="J126"/>
  <c r="C130" i="315"/>
  <c r="C125" i="318" l="1"/>
  <c r="D125" s="1"/>
  <c r="F124"/>
  <c r="J124"/>
  <c r="D127" i="316"/>
  <c r="E127"/>
  <c r="I127" s="1"/>
  <c r="D130" i="315"/>
  <c r="E130"/>
  <c r="I130" s="1"/>
  <c r="E125" i="318" l="1"/>
  <c r="I125" s="1"/>
  <c r="F127" i="316"/>
  <c r="H127"/>
  <c r="K127" s="1"/>
  <c r="J127"/>
  <c r="F130" i="315"/>
  <c r="H130"/>
  <c r="J130"/>
  <c r="J125" i="318" l="1"/>
  <c r="C126"/>
  <c r="D126" s="1"/>
  <c r="F125"/>
  <c r="C129" i="316"/>
  <c r="C131" i="315"/>
  <c r="E126" i="318" l="1"/>
  <c r="I126" s="1"/>
  <c r="E129" i="316"/>
  <c r="I129" s="1"/>
  <c r="D129"/>
  <c r="D131" i="315"/>
  <c r="E131"/>
  <c r="I131" s="1"/>
  <c r="J129" i="316" l="1"/>
  <c r="J126" i="318"/>
  <c r="C127"/>
  <c r="D127" s="1"/>
  <c r="F126"/>
  <c r="H129" i="316"/>
  <c r="C130" s="1"/>
  <c r="F129"/>
  <c r="F131" i="315"/>
  <c r="H131"/>
  <c r="C132" s="1"/>
  <c r="J131"/>
  <c r="E127" i="318" l="1"/>
  <c r="I127" s="1"/>
  <c r="E130" i="316"/>
  <c r="I130" s="1"/>
  <c r="D130"/>
  <c r="D132" i="315"/>
  <c r="E132"/>
  <c r="I132" s="1"/>
  <c r="J127" i="318" l="1"/>
  <c r="F127"/>
  <c r="J130" i="316"/>
  <c r="H130"/>
  <c r="C131" s="1"/>
  <c r="F130"/>
  <c r="F132" i="315"/>
  <c r="H132"/>
  <c r="K132" s="1"/>
  <c r="J132"/>
  <c r="C129" i="318" l="1"/>
  <c r="D129" s="1"/>
  <c r="E131" i="316"/>
  <c r="I131" s="1"/>
  <c r="D131"/>
  <c r="C134" i="315"/>
  <c r="J131" i="316" l="1"/>
  <c r="E129" i="318"/>
  <c r="I129" s="1"/>
  <c r="H131" i="316"/>
  <c r="C132" s="1"/>
  <c r="F131"/>
  <c r="E134" i="315"/>
  <c r="I134" s="1"/>
  <c r="D134"/>
  <c r="F129" i="318" l="1"/>
  <c r="J129"/>
  <c r="E132" i="316"/>
  <c r="I132" s="1"/>
  <c r="D132"/>
  <c r="J134" i="315"/>
  <c r="H134"/>
  <c r="C135" s="1"/>
  <c r="F134"/>
  <c r="C130" i="318" l="1"/>
  <c r="D130" s="1"/>
  <c r="J132" i="316"/>
  <c r="H132"/>
  <c r="K132" s="1"/>
  <c r="F132"/>
  <c r="E135" i="315"/>
  <c r="I135" s="1"/>
  <c r="D135"/>
  <c r="E130" i="318" l="1"/>
  <c r="I130" s="1"/>
  <c r="C134" i="316"/>
  <c r="J135" i="315"/>
  <c r="H135"/>
  <c r="C136" s="1"/>
  <c r="F135"/>
  <c r="F130" i="318" l="1"/>
  <c r="J130"/>
  <c r="D134" i="316"/>
  <c r="E134"/>
  <c r="I134" s="1"/>
  <c r="J134"/>
  <c r="E136" i="315"/>
  <c r="I136" s="1"/>
  <c r="D136"/>
  <c r="C131" i="318" l="1"/>
  <c r="D131" s="1"/>
  <c r="F134" i="316"/>
  <c r="H134"/>
  <c r="J136" i="315"/>
  <c r="H136"/>
  <c r="C137" s="1"/>
  <c r="F136"/>
  <c r="E131" i="318" l="1"/>
  <c r="I131" s="1"/>
  <c r="C135" i="316"/>
  <c r="E137" i="315"/>
  <c r="I137" s="1"/>
  <c r="D137"/>
  <c r="F131" i="318" l="1"/>
  <c r="C132"/>
  <c r="D132" s="1"/>
  <c r="J131"/>
  <c r="D135" i="316"/>
  <c r="E135"/>
  <c r="I135" s="1"/>
  <c r="J137" i="315"/>
  <c r="H137"/>
  <c r="K137" s="1"/>
  <c r="F137"/>
  <c r="E132" i="318" l="1"/>
  <c r="I132" s="1"/>
  <c r="J135" i="316"/>
  <c r="F135"/>
  <c r="H135"/>
  <c r="C139" i="315"/>
  <c r="F132" i="318" l="1"/>
  <c r="J132"/>
  <c r="C136" i="316"/>
  <c r="D139" i="315"/>
  <c r="E139"/>
  <c r="I139" s="1"/>
  <c r="C134" i="318" l="1"/>
  <c r="D134" s="1"/>
  <c r="D136" i="316"/>
  <c r="E136"/>
  <c r="I136" s="1"/>
  <c r="F139" i="315"/>
  <c r="H139"/>
  <c r="J139"/>
  <c r="J136" i="316" l="1"/>
  <c r="E134" i="318"/>
  <c r="I134" s="1"/>
  <c r="F136" i="316"/>
  <c r="H136"/>
  <c r="C137" s="1"/>
  <c r="C140" i="315"/>
  <c r="J134" i="318" l="1"/>
  <c r="C135"/>
  <c r="D135" s="1"/>
  <c r="F134"/>
  <c r="D137" i="316"/>
  <c r="E137"/>
  <c r="I137" s="1"/>
  <c r="D140" i="315"/>
  <c r="E140"/>
  <c r="I140" s="1"/>
  <c r="J137" i="316" l="1"/>
  <c r="E135" i="318"/>
  <c r="I135" s="1"/>
  <c r="F137" i="316"/>
  <c r="H137"/>
  <c r="K137" s="1"/>
  <c r="F140" i="315"/>
  <c r="H140"/>
  <c r="J140"/>
  <c r="J135" i="318" l="1"/>
  <c r="C136"/>
  <c r="D136" s="1"/>
  <c r="F135"/>
  <c r="C139" i="316"/>
  <c r="C141" i="315"/>
  <c r="E136" i="318" l="1"/>
  <c r="I136" s="1"/>
  <c r="E139" i="316"/>
  <c r="I139" s="1"/>
  <c r="D139"/>
  <c r="D141" i="315"/>
  <c r="E141"/>
  <c r="I141" s="1"/>
  <c r="J136" i="318" l="1"/>
  <c r="C137"/>
  <c r="D137" s="1"/>
  <c r="F136"/>
  <c r="J139" i="316"/>
  <c r="H139"/>
  <c r="C140" s="1"/>
  <c r="F139"/>
  <c r="F141" i="315"/>
  <c r="H141"/>
  <c r="C142" s="1"/>
  <c r="J141"/>
  <c r="E137" i="318" l="1"/>
  <c r="I137" s="1"/>
  <c r="E140" i="316"/>
  <c r="I140" s="1"/>
  <c r="D140"/>
  <c r="D142" i="315"/>
  <c r="E142"/>
  <c r="I142" s="1"/>
  <c r="J140" i="316" l="1"/>
  <c r="J137" i="318"/>
  <c r="F137"/>
  <c r="C139"/>
  <c r="D139" s="1"/>
  <c r="H140" i="316"/>
  <c r="C141" s="1"/>
  <c r="F140"/>
  <c r="F142" i="315"/>
  <c r="H142"/>
  <c r="K142" s="1"/>
  <c r="J142"/>
  <c r="E139" i="318" l="1"/>
  <c r="I139" s="1"/>
  <c r="E141" i="316"/>
  <c r="I141" s="1"/>
  <c r="D141"/>
  <c r="C144" i="315"/>
  <c r="F139" i="318" l="1"/>
  <c r="C140"/>
  <c r="D140" s="1"/>
  <c r="J139"/>
  <c r="J141" i="316"/>
  <c r="H141"/>
  <c r="C142" s="1"/>
  <c r="F141"/>
  <c r="E144" i="315"/>
  <c r="I144" s="1"/>
  <c r="D144"/>
  <c r="E140" i="318" l="1"/>
  <c r="I140" s="1"/>
  <c r="J144" i="315"/>
  <c r="J142" i="316"/>
  <c r="E142"/>
  <c r="I142" s="1"/>
  <c r="D142"/>
  <c r="H144" i="315"/>
  <c r="C145" s="1"/>
  <c r="F144"/>
  <c r="F140" i="318" l="1"/>
  <c r="J140"/>
  <c r="H142" i="316"/>
  <c r="K142" s="1"/>
  <c r="F142"/>
  <c r="E145" i="315"/>
  <c r="I145" s="1"/>
  <c r="D145"/>
  <c r="C141" i="318" l="1"/>
  <c r="D141" s="1"/>
  <c r="C144" i="316"/>
  <c r="J145" i="315"/>
  <c r="H145"/>
  <c r="C146" s="1"/>
  <c r="F145"/>
  <c r="E141" i="318" l="1"/>
  <c r="I141" s="1"/>
  <c r="D144" i="316"/>
  <c r="E144"/>
  <c r="I144" s="1"/>
  <c r="E146" i="315"/>
  <c r="I146" s="1"/>
  <c r="D146"/>
  <c r="F141" i="318" l="1"/>
  <c r="C142"/>
  <c r="D142" s="1"/>
  <c r="J141"/>
  <c r="F144" i="316"/>
  <c r="H144"/>
  <c r="J144"/>
  <c r="J146" i="315"/>
  <c r="H146"/>
  <c r="C147" s="1"/>
  <c r="F146"/>
  <c r="E142" i="318" l="1"/>
  <c r="I142" s="1"/>
  <c r="C145" i="316"/>
  <c r="E147" i="315"/>
  <c r="I147" s="1"/>
  <c r="D147"/>
  <c r="F142" i="318" l="1"/>
  <c r="J142"/>
  <c r="D145" i="316"/>
  <c r="E145"/>
  <c r="I145" s="1"/>
  <c r="J147" i="315"/>
  <c r="H147"/>
  <c r="K147" s="1"/>
  <c r="F147"/>
  <c r="C149"/>
  <c r="C144" i="318" l="1"/>
  <c r="D144" s="1"/>
  <c r="F145" i="316"/>
  <c r="H145"/>
  <c r="J145"/>
  <c r="D149" i="315"/>
  <c r="E149"/>
  <c r="I149" s="1"/>
  <c r="E144" i="318" l="1"/>
  <c r="I144" s="1"/>
  <c r="C146" i="316"/>
  <c r="J149" i="315"/>
  <c r="F149"/>
  <c r="H149"/>
  <c r="J144" i="318" l="1"/>
  <c r="C145"/>
  <c r="D145" s="1"/>
  <c r="F144"/>
  <c r="D146" i="316"/>
  <c r="E146"/>
  <c r="I146" s="1"/>
  <c r="C150" i="315"/>
  <c r="E145" i="318" l="1"/>
  <c r="I145" s="1"/>
  <c r="F146" i="316"/>
  <c r="H146"/>
  <c r="C147" s="1"/>
  <c r="J146"/>
  <c r="D150" i="315"/>
  <c r="E150"/>
  <c r="I150" s="1"/>
  <c r="J145" i="318" l="1"/>
  <c r="C146"/>
  <c r="D146" s="1"/>
  <c r="F145"/>
  <c r="D147" i="316"/>
  <c r="E147"/>
  <c r="I147" s="1"/>
  <c r="F150" i="315"/>
  <c r="H150"/>
  <c r="J150"/>
  <c r="E146" i="318" l="1"/>
  <c r="I146" s="1"/>
  <c r="F147" i="316"/>
  <c r="H147"/>
  <c r="K147" s="1"/>
  <c r="J147"/>
  <c r="C151" i="315"/>
  <c r="J146" i="318" l="1"/>
  <c r="C147"/>
  <c r="D147" s="1"/>
  <c r="F146"/>
  <c r="C149" i="316"/>
  <c r="D151" i="315"/>
  <c r="E151"/>
  <c r="I151" s="1"/>
  <c r="E147" i="318" l="1"/>
  <c r="I147" s="1"/>
  <c r="E149" i="316"/>
  <c r="I149" s="1"/>
  <c r="D149"/>
  <c r="F151" i="315"/>
  <c r="H151"/>
  <c r="C152" s="1"/>
  <c r="J151"/>
  <c r="J149" i="316" l="1"/>
  <c r="J147" i="318"/>
  <c r="F147"/>
  <c r="H149" i="316"/>
  <c r="C150" s="1"/>
  <c r="F149"/>
  <c r="D152" i="315"/>
  <c r="E152"/>
  <c r="I152" s="1"/>
  <c r="C149" i="318" l="1"/>
  <c r="D149" s="1"/>
  <c r="E150" i="316"/>
  <c r="I150" s="1"/>
  <c r="D150"/>
  <c r="F152" i="315"/>
  <c r="H152"/>
  <c r="K152" s="1"/>
  <c r="J152"/>
  <c r="E149" i="318" l="1"/>
  <c r="I149" s="1"/>
  <c r="J150" i="316"/>
  <c r="H150"/>
  <c r="C151" s="1"/>
  <c r="F150"/>
  <c r="C154" i="315"/>
  <c r="F149" i="318" l="1"/>
  <c r="J149"/>
  <c r="J151" i="316"/>
  <c r="E151"/>
  <c r="I151" s="1"/>
  <c r="D151"/>
  <c r="E154" i="315"/>
  <c r="I154" s="1"/>
  <c r="D154"/>
  <c r="C150" i="318" l="1"/>
  <c r="D150" s="1"/>
  <c r="J154" i="315"/>
  <c r="H151" i="316"/>
  <c r="C152" s="1"/>
  <c r="F151"/>
  <c r="H154" i="315"/>
  <c r="C155" s="1"/>
  <c r="F154"/>
  <c r="E150" i="318" l="1"/>
  <c r="I150" s="1"/>
  <c r="E152" i="316"/>
  <c r="I152" s="1"/>
  <c r="D152"/>
  <c r="E155" i="315"/>
  <c r="I155" s="1"/>
  <c r="D155"/>
  <c r="F150" i="318" l="1"/>
  <c r="J150"/>
  <c r="J152" i="316"/>
  <c r="H152"/>
  <c r="K152" s="1"/>
  <c r="F152"/>
  <c r="J155" i="315"/>
  <c r="H155"/>
  <c r="C156" s="1"/>
  <c r="F155"/>
  <c r="C151" i="318" l="1"/>
  <c r="D151" s="1"/>
  <c r="C154" i="316"/>
  <c r="E156" i="315"/>
  <c r="I156" s="1"/>
  <c r="D156"/>
  <c r="E151" i="318" l="1"/>
  <c r="I151" s="1"/>
  <c r="J156" i="315"/>
  <c r="D154" i="316"/>
  <c r="E154"/>
  <c r="I154" s="1"/>
  <c r="H156" i="315"/>
  <c r="C157" s="1"/>
  <c r="F156"/>
  <c r="F151" i="318" l="1"/>
  <c r="C152"/>
  <c r="D152" s="1"/>
  <c r="J151"/>
  <c r="F154" i="316"/>
  <c r="H154"/>
  <c r="J154"/>
  <c r="E157" i="315"/>
  <c r="I157" s="1"/>
  <c r="D157"/>
  <c r="E152" i="318" l="1"/>
  <c r="I152" s="1"/>
  <c r="C155" i="316"/>
  <c r="J157" i="315"/>
  <c r="H157"/>
  <c r="K157" s="1"/>
  <c r="F157"/>
  <c r="F152" i="318" l="1"/>
  <c r="J152"/>
  <c r="D155" i="316"/>
  <c r="E155"/>
  <c r="I155" s="1"/>
  <c r="C159" i="315"/>
  <c r="C154" i="318" l="1"/>
  <c r="D154" s="1"/>
  <c r="F155" i="316"/>
  <c r="H155"/>
  <c r="J155"/>
  <c r="D159" i="315"/>
  <c r="E159"/>
  <c r="I159" s="1"/>
  <c r="E154" i="318" l="1"/>
  <c r="I154" s="1"/>
  <c r="C156" i="316"/>
  <c r="F159" i="315"/>
  <c r="H159"/>
  <c r="J159"/>
  <c r="J154" i="318" l="1"/>
  <c r="C155"/>
  <c r="D155" s="1"/>
  <c r="F154"/>
  <c r="D156" i="316"/>
  <c r="E156"/>
  <c r="I156" s="1"/>
  <c r="C160" i="315"/>
  <c r="E155" i="318" l="1"/>
  <c r="I155" s="1"/>
  <c r="F156" i="316"/>
  <c r="H156"/>
  <c r="C157" s="1"/>
  <c r="J156"/>
  <c r="D160" i="315"/>
  <c r="E160"/>
  <c r="I160" s="1"/>
  <c r="J155" i="318" l="1"/>
  <c r="F155"/>
  <c r="D157" i="316"/>
  <c r="E157"/>
  <c r="I157" s="1"/>
  <c r="F160" i="315"/>
  <c r="H160"/>
  <c r="J160"/>
  <c r="C156" i="318" l="1"/>
  <c r="D156" s="1"/>
  <c r="F157" i="316"/>
  <c r="H157"/>
  <c r="K157" s="1"/>
  <c r="J157"/>
  <c r="C161" i="315"/>
  <c r="E156" i="318" l="1"/>
  <c r="I156" s="1"/>
  <c r="C159" i="316"/>
  <c r="D161" i="315"/>
  <c r="E161"/>
  <c r="I161" s="1"/>
  <c r="J156" i="318" l="1"/>
  <c r="C157"/>
  <c r="D157" s="1"/>
  <c r="F156"/>
  <c r="E159" i="316"/>
  <c r="I159" s="1"/>
  <c r="D159"/>
  <c r="F161" i="315"/>
  <c r="H161"/>
  <c r="C162" s="1"/>
  <c r="J161"/>
  <c r="E157" i="318" l="1"/>
  <c r="I157" s="1"/>
  <c r="J159" i="316"/>
  <c r="H159"/>
  <c r="C160" s="1"/>
  <c r="F159"/>
  <c r="D162" i="315"/>
  <c r="E162"/>
  <c r="I162" s="1"/>
  <c r="J157" i="318" l="1"/>
  <c r="F157"/>
  <c r="C159"/>
  <c r="D159" s="1"/>
  <c r="E160" i="316"/>
  <c r="I160" s="1"/>
  <c r="D160"/>
  <c r="F162" i="315"/>
  <c r="H162"/>
  <c r="K162" s="1"/>
  <c r="J162"/>
  <c r="J160" i="316" l="1"/>
  <c r="E159" i="318"/>
  <c r="I159" s="1"/>
  <c r="H160" i="316"/>
  <c r="C161" s="1"/>
  <c r="F160"/>
  <c r="C164" i="315"/>
  <c r="J159" i="318" l="1"/>
  <c r="F159"/>
  <c r="E161" i="316"/>
  <c r="I161" s="1"/>
  <c r="D161"/>
  <c r="E164" i="315"/>
  <c r="I164" s="1"/>
  <c r="D164"/>
  <c r="C160" i="318" l="1"/>
  <c r="D160" s="1"/>
  <c r="J161" i="316"/>
  <c r="H161"/>
  <c r="C162" s="1"/>
  <c r="F161"/>
  <c r="J164" i="315"/>
  <c r="H164"/>
  <c r="C165" s="1"/>
  <c r="F164"/>
  <c r="E160" i="318" l="1"/>
  <c r="I160" s="1"/>
  <c r="E162" i="316"/>
  <c r="I162" s="1"/>
  <c r="D162"/>
  <c r="E165" i="315"/>
  <c r="I165" s="1"/>
  <c r="D165"/>
  <c r="J162" i="316" l="1"/>
  <c r="F160" i="318"/>
  <c r="J160"/>
  <c r="J165" i="315"/>
  <c r="H162" i="316"/>
  <c r="K162" s="1"/>
  <c r="F162"/>
  <c r="H165" i="315"/>
  <c r="C166" s="1"/>
  <c r="F165"/>
  <c r="C161" i="318" l="1"/>
  <c r="D161" s="1"/>
  <c r="C164" i="316"/>
  <c r="E166" i="315"/>
  <c r="I166" s="1"/>
  <c r="D166"/>
  <c r="E161" i="318" l="1"/>
  <c r="I161" s="1"/>
  <c r="D164" i="316"/>
  <c r="E164"/>
  <c r="I164" s="1"/>
  <c r="J166" i="315"/>
  <c r="H166"/>
  <c r="C167" s="1"/>
  <c r="F166"/>
  <c r="F161" i="318" l="1"/>
  <c r="C162"/>
  <c r="D162" s="1"/>
  <c r="J161"/>
  <c r="F164" i="316"/>
  <c r="H164"/>
  <c r="J164"/>
  <c r="E167" i="315"/>
  <c r="I167" s="1"/>
  <c r="D167"/>
  <c r="E162" i="318" l="1"/>
  <c r="I162" s="1"/>
  <c r="J167" i="315"/>
  <c r="C165" i="316"/>
  <c r="H167" i="315"/>
  <c r="K167" s="1"/>
  <c r="F167"/>
  <c r="F162" i="318" l="1"/>
  <c r="J162"/>
  <c r="C169" i="315"/>
  <c r="D169" s="1"/>
  <c r="D165" i="316"/>
  <c r="E165"/>
  <c r="I165" s="1"/>
  <c r="C164" i="318" l="1"/>
  <c r="D164" s="1"/>
  <c r="E169" i="315"/>
  <c r="I169" s="1"/>
  <c r="F165" i="316"/>
  <c r="H165"/>
  <c r="J165"/>
  <c r="F169" i="315"/>
  <c r="H169"/>
  <c r="J169"/>
  <c r="E164" i="318" l="1"/>
  <c r="I164" s="1"/>
  <c r="C166" i="316"/>
  <c r="C170" i="315"/>
  <c r="C165" i="318" l="1"/>
  <c r="D165" s="1"/>
  <c r="F164"/>
  <c r="J164"/>
  <c r="D166" i="316"/>
  <c r="E166"/>
  <c r="I166" s="1"/>
  <c r="D170" i="315"/>
  <c r="E170"/>
  <c r="I170" s="1"/>
  <c r="E165" i="318" l="1"/>
  <c r="I165" s="1"/>
  <c r="F166" i="316"/>
  <c r="H166"/>
  <c r="C167" s="1"/>
  <c r="J166"/>
  <c r="F170" i="315"/>
  <c r="H170"/>
  <c r="J170"/>
  <c r="J165" i="318" l="1"/>
  <c r="F165"/>
  <c r="D167" i="316"/>
  <c r="E167"/>
  <c r="I167" s="1"/>
  <c r="C171" i="315"/>
  <c r="C166" i="318" l="1"/>
  <c r="D166" s="1"/>
  <c r="F167" i="316"/>
  <c r="H167"/>
  <c r="K167" s="1"/>
  <c r="J167"/>
  <c r="D171" i="315"/>
  <c r="E171"/>
  <c r="I171" s="1"/>
  <c r="J166" i="318" l="1"/>
  <c r="E166"/>
  <c r="I166" s="1"/>
  <c r="C169" i="316"/>
  <c r="F171" i="315"/>
  <c r="H171"/>
  <c r="C172" s="1"/>
  <c r="J171"/>
  <c r="C167" i="318" l="1"/>
  <c r="D167" s="1"/>
  <c r="F166"/>
  <c r="J169" i="316"/>
  <c r="E169"/>
  <c r="I169" s="1"/>
  <c r="D169"/>
  <c r="D172" i="315"/>
  <c r="E172"/>
  <c r="I172" s="1"/>
  <c r="E167" i="318" l="1"/>
  <c r="I167" s="1"/>
  <c r="H169" i="316"/>
  <c r="C170" s="1"/>
  <c r="F169"/>
  <c r="F172" i="315"/>
  <c r="H172"/>
  <c r="K172" s="1"/>
  <c r="J172"/>
  <c r="J167" i="318" l="1"/>
  <c r="F167"/>
  <c r="E170" i="316"/>
  <c r="I170" s="1"/>
  <c r="D170"/>
  <c r="C174" i="315"/>
  <c r="C169" i="318" l="1"/>
  <c r="D169" s="1"/>
  <c r="J170" i="316"/>
  <c r="H170"/>
  <c r="C171" s="1"/>
  <c r="F170"/>
  <c r="E174" i="315"/>
  <c r="I174" s="1"/>
  <c r="D174"/>
  <c r="E169" i="318" l="1"/>
  <c r="I169" s="1"/>
  <c r="E171" i="316"/>
  <c r="I171" s="1"/>
  <c r="D171"/>
  <c r="J174" i="315"/>
  <c r="H174"/>
  <c r="C175" s="1"/>
  <c r="F174"/>
  <c r="J171" i="316" l="1"/>
  <c r="F169" i="318"/>
  <c r="J169"/>
  <c r="H171" i="316"/>
  <c r="C172" s="1"/>
  <c r="F171"/>
  <c r="E175" i="315"/>
  <c r="I175" s="1"/>
  <c r="D175"/>
  <c r="C170" i="318" l="1"/>
  <c r="D170" s="1"/>
  <c r="E172" i="316"/>
  <c r="I172" s="1"/>
  <c r="D172"/>
  <c r="J175" i="315"/>
  <c r="H175"/>
  <c r="C176" s="1"/>
  <c r="F175"/>
  <c r="E170" i="318" l="1"/>
  <c r="I170" s="1"/>
  <c r="J172" i="316"/>
  <c r="H172"/>
  <c r="K172" s="1"/>
  <c r="F172"/>
  <c r="E176" i="315"/>
  <c r="I176" s="1"/>
  <c r="D176"/>
  <c r="F170" i="318" l="1"/>
  <c r="J170"/>
  <c r="C174" i="316"/>
  <c r="J176" i="315"/>
  <c r="H176"/>
  <c r="C177" s="1"/>
  <c r="F176"/>
  <c r="C171" i="318" l="1"/>
  <c r="D171" s="1"/>
  <c r="D174" i="316"/>
  <c r="E174"/>
  <c r="I174" s="1"/>
  <c r="E177" i="315"/>
  <c r="I177" s="1"/>
  <c r="D177"/>
  <c r="E171" i="318" l="1"/>
  <c r="I171" s="1"/>
  <c r="F174" i="316"/>
  <c r="H174"/>
  <c r="J174"/>
  <c r="J177" i="315"/>
  <c r="H177"/>
  <c r="K177" s="1"/>
  <c r="F177"/>
  <c r="F171" i="318" l="1"/>
  <c r="C172"/>
  <c r="D172" s="1"/>
  <c r="J171"/>
  <c r="C175" i="316"/>
  <c r="C179" i="315"/>
  <c r="E172" i="318" l="1"/>
  <c r="I172" s="1"/>
  <c r="D175" i="316"/>
  <c r="E175"/>
  <c r="I175" s="1"/>
  <c r="D179" i="315"/>
  <c r="E179"/>
  <c r="I179" s="1"/>
  <c r="J172" i="318" l="1"/>
  <c r="F172"/>
  <c r="F175" i="316"/>
  <c r="H175"/>
  <c r="J175"/>
  <c r="F179" i="315"/>
  <c r="H179"/>
  <c r="J179"/>
  <c r="C174" i="318" l="1"/>
  <c r="D174" s="1"/>
  <c r="C176" i="316"/>
  <c r="C180" i="315"/>
  <c r="E174" i="318" l="1"/>
  <c r="I174" s="1"/>
  <c r="D176" i="316"/>
  <c r="E176"/>
  <c r="I176" s="1"/>
  <c r="D180" i="315"/>
  <c r="E180"/>
  <c r="I180" s="1"/>
  <c r="F174" i="318" l="1"/>
  <c r="J174"/>
  <c r="F176" i="316"/>
  <c r="H176"/>
  <c r="C177" s="1"/>
  <c r="J176"/>
  <c r="F180" i="315"/>
  <c r="H180"/>
  <c r="J180"/>
  <c r="C175" i="318" l="1"/>
  <c r="D175" s="1"/>
  <c r="D177" i="316"/>
  <c r="E177"/>
  <c r="I177" s="1"/>
  <c r="C181" i="315"/>
  <c r="E175" i="318" l="1"/>
  <c r="I175" s="1"/>
  <c r="F177" i="316"/>
  <c r="H177"/>
  <c r="K177" s="1"/>
  <c r="J177"/>
  <c r="D181" i="315"/>
  <c r="E181"/>
  <c r="I181" s="1"/>
  <c r="F175" i="318" l="1"/>
  <c r="J175"/>
  <c r="C179" i="316"/>
  <c r="F181" i="315"/>
  <c r="H181"/>
  <c r="C182" s="1"/>
  <c r="J181"/>
  <c r="C176" i="318" l="1"/>
  <c r="D176" s="1"/>
  <c r="E179" i="316"/>
  <c r="I179" s="1"/>
  <c r="D179"/>
  <c r="D182" i="315"/>
  <c r="E182"/>
  <c r="I182" s="1"/>
  <c r="E176" i="318" l="1"/>
  <c r="I176" s="1"/>
  <c r="J179" i="316"/>
  <c r="H179"/>
  <c r="C180" s="1"/>
  <c r="F179"/>
  <c r="H182" i="315"/>
  <c r="K182" s="1"/>
  <c r="F182"/>
  <c r="J182"/>
  <c r="F176" i="318" l="1"/>
  <c r="C177"/>
  <c r="D177" s="1"/>
  <c r="J176"/>
  <c r="E180" i="316"/>
  <c r="I180" s="1"/>
  <c r="D180"/>
  <c r="C184" i="315"/>
  <c r="J180" i="316" l="1"/>
  <c r="E177" i="318"/>
  <c r="I177" s="1"/>
  <c r="H180" i="316"/>
  <c r="C181" s="1"/>
  <c r="F180"/>
  <c r="D184" i="315"/>
  <c r="E184"/>
  <c r="I184" s="1"/>
  <c r="F177" i="318" l="1"/>
  <c r="J177"/>
  <c r="E181" i="316"/>
  <c r="I181" s="1"/>
  <c r="D181"/>
  <c r="F184" i="315"/>
  <c r="H184"/>
  <c r="J184"/>
  <c r="C179" i="318" l="1"/>
  <c r="D179" s="1"/>
  <c r="H181" i="316"/>
  <c r="C182" s="1"/>
  <c r="F181"/>
  <c r="J181"/>
  <c r="C185" i="315"/>
  <c r="E179" i="318" l="1"/>
  <c r="I179" s="1"/>
  <c r="E182" i="316"/>
  <c r="I182" s="1"/>
  <c r="D182"/>
  <c r="D185" i="315"/>
  <c r="E185"/>
  <c r="I185" s="1"/>
  <c r="J179" i="318" l="1"/>
  <c r="F179"/>
  <c r="J182" i="316"/>
  <c r="H182"/>
  <c r="K182" s="1"/>
  <c r="F182"/>
  <c r="C184"/>
  <c r="F185" i="315"/>
  <c r="H185"/>
  <c r="J185"/>
  <c r="C180" i="318" l="1"/>
  <c r="D180" s="1"/>
  <c r="D184" i="316"/>
  <c r="J184"/>
  <c r="E184"/>
  <c r="I184" s="1"/>
  <c r="C186" i="315"/>
  <c r="E180" i="318" l="1"/>
  <c r="I180" s="1"/>
  <c r="F184" i="316"/>
  <c r="H184"/>
  <c r="D186" i="315"/>
  <c r="E186"/>
  <c r="I186" s="1"/>
  <c r="J180" i="318" l="1"/>
  <c r="C181"/>
  <c r="D181" s="1"/>
  <c r="F180"/>
  <c r="C185" i="316"/>
  <c r="F186" i="315"/>
  <c r="H186"/>
  <c r="C187" s="1"/>
  <c r="J186"/>
  <c r="E181" i="318" l="1"/>
  <c r="I181" s="1"/>
  <c r="D185" i="316"/>
  <c r="E185"/>
  <c r="I185" s="1"/>
  <c r="D187" i="315"/>
  <c r="E187"/>
  <c r="I187" s="1"/>
  <c r="J181" i="318" l="1"/>
  <c r="C182"/>
  <c r="D182" s="1"/>
  <c r="F181"/>
  <c r="F185" i="316"/>
  <c r="H185"/>
  <c r="J185"/>
  <c r="J187" i="315"/>
  <c r="F187"/>
  <c r="H187"/>
  <c r="K187" s="1"/>
  <c r="E182" i="318" l="1"/>
  <c r="I182" s="1"/>
  <c r="C186" i="316"/>
  <c r="C189" i="315"/>
  <c r="J182" i="318" l="1"/>
  <c r="F182"/>
  <c r="D186" i="316"/>
  <c r="E186"/>
  <c r="I186" s="1"/>
  <c r="E189" i="315"/>
  <c r="I189" s="1"/>
  <c r="D189"/>
  <c r="C184" i="318" l="1"/>
  <c r="D184" s="1"/>
  <c r="F186" i="316"/>
  <c r="H186"/>
  <c r="C187" s="1"/>
  <c r="J186"/>
  <c r="J189" i="315"/>
  <c r="H189"/>
  <c r="C190" s="1"/>
  <c r="F189"/>
  <c r="E184" i="318" l="1"/>
  <c r="I184" s="1"/>
  <c r="D187" i="316"/>
  <c r="E187"/>
  <c r="I187" s="1"/>
  <c r="E190" i="315"/>
  <c r="I190" s="1"/>
  <c r="D190"/>
  <c r="F184" i="318" l="1"/>
  <c r="J184"/>
  <c r="J190" i="315"/>
  <c r="F187" i="316"/>
  <c r="H187"/>
  <c r="K187" s="1"/>
  <c r="J187"/>
  <c r="H190" i="315"/>
  <c r="C191" s="1"/>
  <c r="F190"/>
  <c r="C185" i="318" l="1"/>
  <c r="D185" s="1"/>
  <c r="C189" i="316"/>
  <c r="E191" i="315"/>
  <c r="I191" s="1"/>
  <c r="D191"/>
  <c r="E185" i="318" l="1"/>
  <c r="I185" s="1"/>
  <c r="E189" i="316"/>
  <c r="I189" s="1"/>
  <c r="D189"/>
  <c r="J191" i="315"/>
  <c r="H191"/>
  <c r="C192" s="1"/>
  <c r="F191"/>
  <c r="J189" i="316" l="1"/>
  <c r="F185" i="318"/>
  <c r="J185"/>
  <c r="H189" i="316"/>
  <c r="C190" s="1"/>
  <c r="F189"/>
  <c r="E192" i="315"/>
  <c r="I192" s="1"/>
  <c r="D192"/>
  <c r="C186" i="318" l="1"/>
  <c r="D186" s="1"/>
  <c r="E190" i="316"/>
  <c r="I190" s="1"/>
  <c r="D190"/>
  <c r="J192" i="315"/>
  <c r="H192"/>
  <c r="K192" s="1"/>
  <c r="F192"/>
  <c r="E186" i="318" l="1"/>
  <c r="I186" s="1"/>
  <c r="J190" i="316"/>
  <c r="H190"/>
  <c r="C191" s="1"/>
  <c r="F190"/>
  <c r="F186" i="318" l="1"/>
  <c r="C187"/>
  <c r="D187" s="1"/>
  <c r="J186"/>
  <c r="E191" i="316"/>
  <c r="I191" s="1"/>
  <c r="D191"/>
  <c r="J191" l="1"/>
  <c r="E187" i="318"/>
  <c r="I187" s="1"/>
  <c r="H191" i="316"/>
  <c r="C192" s="1"/>
  <c r="F191"/>
  <c r="F187" i="318" l="1"/>
  <c r="J187"/>
  <c r="E192" i="316"/>
  <c r="I192" s="1"/>
  <c r="D192"/>
  <c r="C189" i="318" l="1"/>
  <c r="D189" s="1"/>
  <c r="J192" i="316"/>
  <c r="H192"/>
  <c r="K192" s="1"/>
  <c r="F192"/>
  <c r="E189" i="318" l="1"/>
  <c r="I189" s="1"/>
  <c r="J189" l="1"/>
  <c r="C190"/>
  <c r="D190" s="1"/>
  <c r="F189"/>
  <c r="E190" l="1"/>
  <c r="I190" s="1"/>
  <c r="J190" l="1"/>
  <c r="C191"/>
  <c r="D191" s="1"/>
  <c r="F190"/>
  <c r="E191" l="1"/>
  <c r="I191" s="1"/>
  <c r="J191" l="1"/>
  <c r="C192"/>
  <c r="D192" s="1"/>
  <c r="F191"/>
  <c r="E192" l="1"/>
  <c r="I192" s="1"/>
  <c r="J192" l="1"/>
  <c r="F192"/>
</calcChain>
</file>

<file path=xl/sharedStrings.xml><?xml version="1.0" encoding="utf-8"?>
<sst xmlns="http://schemas.openxmlformats.org/spreadsheetml/2006/main" count="78" uniqueCount="25">
  <si>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</si>
  <si>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</si>
  <si>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</si>
  <si>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</si>
  <si>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</si>
  <si>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</si>
  <si>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</si>
  <si>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EA £</t>
  </si>
  <si>
    <t>EA  No</t>
  </si>
  <si>
    <t>Per Pip</t>
  </si>
  <si>
    <t>Of Pips</t>
  </si>
  <si>
    <t xml:space="preserve"> % Per Trade</t>
  </si>
  <si>
    <t>Month</t>
  </si>
  <si>
    <t>Account</t>
  </si>
  <si>
    <t>Losing £</t>
  </si>
  <si>
    <t xml:space="preserve">Business  </t>
  </si>
  <si>
    <t xml:space="preserve">MAX Risk </t>
  </si>
  <si>
    <t xml:space="preserve"> Alligator  Full System Market Returns</t>
  </si>
  <si>
    <t>Start of a new FULLY TESTED System</t>
  </si>
  <si>
    <t xml:space="preserve">Max </t>
  </si>
  <si>
    <t>#</t>
  </si>
  <si>
    <t>Balance</t>
  </si>
  <si>
    <t>Typical</t>
  </si>
  <si>
    <t>% ROI</t>
  </si>
  <si>
    <t>Actual</t>
  </si>
</sst>
</file>

<file path=xl/styles.xml><?xml version="1.0" encoding="utf-8"?>
<styleSheet xmlns="http://schemas.openxmlformats.org/spreadsheetml/2006/main">
  <numFmts count="4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</numFmts>
  <fonts count="2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8"/>
      <color indexed="12"/>
      <name val="Calibri"/>
      <family val="2"/>
    </font>
    <font>
      <sz val="10"/>
      <color rgb="FF0000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2" fillId="0" borderId="0"/>
    <xf numFmtId="0" fontId="1" fillId="0" borderId="0"/>
  </cellStyleXfs>
  <cellXfs count="73">
    <xf numFmtId="0" fontId="0" fillId="0" borderId="0" xfId="0"/>
    <xf numFmtId="165" fontId="6" fillId="2" borderId="1" xfId="3" applyNumberFormat="1" applyFont="1" applyFill="1" applyBorder="1" applyAlignment="1">
      <alignment horizontal="center"/>
    </xf>
    <xf numFmtId="165" fontId="6" fillId="2" borderId="2" xfId="3" applyNumberFormat="1" applyFont="1" applyFill="1" applyBorder="1" applyAlignment="1">
      <alignment horizontal="center"/>
    </xf>
    <xf numFmtId="0" fontId="6" fillId="2" borderId="2" xfId="3" applyFont="1" applyFill="1" applyBorder="1" applyAlignment="1">
      <alignment horizontal="center"/>
    </xf>
    <xf numFmtId="0" fontId="6" fillId="2" borderId="1" xfId="3" applyFont="1" applyFill="1" applyBorder="1" applyAlignment="1">
      <alignment horizontal="center"/>
    </xf>
    <xf numFmtId="9" fontId="6" fillId="2" borderId="1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4" fontId="7" fillId="0" borderId="1" xfId="3" applyNumberFormat="1" applyFont="1" applyFill="1" applyBorder="1"/>
    <xf numFmtId="0" fontId="6" fillId="2" borderId="1" xfId="3" applyFont="1" applyFill="1" applyBorder="1" applyAlignment="1">
      <alignment horizontal="center" wrapText="1"/>
    </xf>
    <xf numFmtId="165" fontId="7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8" fillId="0" borderId="3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6" fontId="8" fillId="0" borderId="1" xfId="3" applyNumberFormat="1" applyFont="1" applyFill="1" applyBorder="1" applyAlignment="1">
      <alignment horizontal="center"/>
    </xf>
    <xf numFmtId="165" fontId="14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4" fontId="7" fillId="0" borderId="3" xfId="3" applyNumberFormat="1" applyFont="1" applyFill="1" applyBorder="1"/>
    <xf numFmtId="165" fontId="12" fillId="4" borderId="5" xfId="3" applyNumberFormat="1" applyFont="1" applyFill="1" applyBorder="1" applyAlignment="1">
      <alignment horizontal="center"/>
    </xf>
    <xf numFmtId="167" fontId="13" fillId="0" borderId="3" xfId="3" applyNumberFormat="1" applyFont="1" applyFill="1" applyBorder="1" applyAlignment="1">
      <alignment horizontal="center"/>
    </xf>
    <xf numFmtId="0" fontId="1" fillId="0" borderId="0" xfId="28"/>
    <xf numFmtId="0" fontId="15" fillId="3" borderId="0" xfId="28" applyFont="1" applyFill="1"/>
    <xf numFmtId="167" fontId="6" fillId="0" borderId="1" xfId="3" applyNumberFormat="1" applyFont="1" applyFill="1" applyBorder="1" applyAlignment="1">
      <alignment horizontal="center"/>
    </xf>
    <xf numFmtId="4" fontId="1" fillId="0" borderId="0" xfId="28" applyNumberFormat="1" applyFill="1"/>
    <xf numFmtId="0" fontId="5" fillId="0" borderId="0" xfId="3" applyFont="1" applyFill="1"/>
    <xf numFmtId="0" fontId="1" fillId="0" borderId="0" xfId="28" applyFill="1"/>
    <xf numFmtId="0" fontId="1" fillId="0" borderId="0" xfId="28" applyFont="1" applyFill="1"/>
    <xf numFmtId="165" fontId="13" fillId="0" borderId="3" xfId="3" applyNumberFormat="1" applyFont="1" applyFill="1" applyBorder="1" applyAlignment="1">
      <alignment horizontal="center"/>
    </xf>
    <xf numFmtId="165" fontId="19" fillId="0" borderId="5" xfId="3" applyNumberFormat="1" applyFont="1" applyFill="1" applyBorder="1" applyAlignment="1">
      <alignment horizontal="center"/>
    </xf>
    <xf numFmtId="0" fontId="5" fillId="0" borderId="0" xfId="3" applyFill="1" applyBorder="1"/>
    <xf numFmtId="14" fontId="7" fillId="0" borderId="7" xfId="3" applyNumberFormat="1" applyFont="1" applyFill="1" applyBorder="1"/>
    <xf numFmtId="165" fontId="14" fillId="0" borderId="7" xfId="3" applyNumberFormat="1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/>
    </xf>
    <xf numFmtId="165" fontId="1" fillId="0" borderId="0" xfId="28" applyNumberFormat="1" applyFill="1"/>
    <xf numFmtId="14" fontId="7" fillId="5" borderId="1" xfId="3" applyNumberFormat="1" applyFont="1" applyFill="1" applyBorder="1"/>
    <xf numFmtId="165" fontId="7" fillId="5" borderId="6" xfId="3" applyNumberFormat="1" applyFont="1" applyFill="1" applyBorder="1" applyAlignment="1">
      <alignment horizontal="center"/>
    </xf>
    <xf numFmtId="165" fontId="7" fillId="5" borderId="1" xfId="3" applyNumberFormat="1" applyFont="1" applyFill="1" applyBorder="1" applyAlignment="1">
      <alignment horizontal="center"/>
    </xf>
    <xf numFmtId="167" fontId="10" fillId="5" borderId="1" xfId="3" applyNumberFormat="1" applyFont="1" applyFill="1" applyBorder="1" applyAlignment="1">
      <alignment horizontal="center"/>
    </xf>
    <xf numFmtId="165" fontId="14" fillId="5" borderId="1" xfId="3" applyNumberFormat="1" applyFont="1" applyFill="1" applyBorder="1" applyAlignment="1">
      <alignment horizontal="center"/>
    </xf>
    <xf numFmtId="165" fontId="7" fillId="5" borderId="4" xfId="3" applyNumberFormat="1" applyFont="1" applyFill="1" applyBorder="1" applyAlignment="1">
      <alignment horizontal="center"/>
    </xf>
    <xf numFmtId="166" fontId="8" fillId="5" borderId="1" xfId="3" applyNumberFormat="1" applyFont="1" applyFill="1" applyBorder="1" applyAlignment="1">
      <alignment horizontal="center"/>
    </xf>
    <xf numFmtId="165" fontId="9" fillId="5" borderId="1" xfId="3" applyNumberFormat="1" applyFont="1" applyFill="1" applyBorder="1" applyAlignment="1">
      <alignment horizontal="center"/>
    </xf>
    <xf numFmtId="165" fontId="8" fillId="6" borderId="3" xfId="3" applyNumberFormat="1" applyFont="1" applyFill="1" applyBorder="1" applyAlignment="1">
      <alignment horizontal="center"/>
    </xf>
    <xf numFmtId="165" fontId="8" fillId="3" borderId="3" xfId="3" applyNumberFormat="1" applyFont="1" applyFill="1" applyBorder="1" applyAlignment="1">
      <alignment horizontal="center"/>
    </xf>
    <xf numFmtId="0" fontId="5" fillId="0" borderId="0" xfId="3" applyBorder="1" applyAlignment="1"/>
    <xf numFmtId="166" fontId="13" fillId="0" borderId="3" xfId="3" applyNumberFormat="1" applyFont="1" applyFill="1" applyBorder="1" applyAlignment="1">
      <alignment horizontal="center"/>
    </xf>
    <xf numFmtId="166" fontId="14" fillId="0" borderId="3" xfId="3" applyNumberFormat="1" applyFont="1" applyFill="1" applyBorder="1" applyAlignment="1">
      <alignment horizontal="center"/>
    </xf>
    <xf numFmtId="166" fontId="14" fillId="0" borderId="1" xfId="3" applyNumberFormat="1" applyFont="1" applyFill="1" applyBorder="1" applyAlignment="1">
      <alignment horizontal="center"/>
    </xf>
    <xf numFmtId="166" fontId="13" fillId="0" borderId="1" xfId="3" applyNumberFormat="1" applyFont="1" applyFill="1" applyBorder="1" applyAlignment="1">
      <alignment horizontal="center"/>
    </xf>
    <xf numFmtId="0" fontId="20" fillId="0" borderId="0" xfId="0" applyFont="1" applyFill="1"/>
    <xf numFmtId="14" fontId="7" fillId="2" borderId="1" xfId="3" applyNumberFormat="1" applyFont="1" applyFill="1" applyBorder="1"/>
    <xf numFmtId="165" fontId="7" fillId="2" borderId="6" xfId="3" applyNumberFormat="1" applyFont="1" applyFill="1" applyBorder="1" applyAlignment="1">
      <alignment horizontal="center"/>
    </xf>
    <xf numFmtId="165" fontId="7" fillId="2" borderId="1" xfId="3" applyNumberFormat="1" applyFont="1" applyFill="1" applyBorder="1" applyAlignment="1">
      <alignment horizontal="center"/>
    </xf>
    <xf numFmtId="167" fontId="10" fillId="2" borderId="1" xfId="3" applyNumberFormat="1" applyFont="1" applyFill="1" applyBorder="1" applyAlignment="1">
      <alignment horizontal="center"/>
    </xf>
    <xf numFmtId="165" fontId="14" fillId="2" borderId="1" xfId="3" applyNumberFormat="1" applyFont="1" applyFill="1" applyBorder="1" applyAlignment="1">
      <alignment horizontal="center"/>
    </xf>
    <xf numFmtId="165" fontId="7" fillId="2" borderId="4" xfId="3" applyNumberFormat="1" applyFont="1" applyFill="1" applyBorder="1" applyAlignment="1">
      <alignment horizontal="center"/>
    </xf>
    <xf numFmtId="166" fontId="8" fillId="2" borderId="1" xfId="3" applyNumberFormat="1" applyFont="1" applyFill="1" applyBorder="1" applyAlignment="1">
      <alignment horizontal="center"/>
    </xf>
    <xf numFmtId="165" fontId="9" fillId="2" borderId="1" xfId="3" applyNumberFormat="1" applyFont="1" applyFill="1" applyBorder="1" applyAlignment="1">
      <alignment horizontal="center"/>
    </xf>
    <xf numFmtId="1" fontId="8" fillId="0" borderId="2" xfId="3" applyNumberFormat="1" applyFont="1" applyFill="1" applyBorder="1" applyAlignment="1">
      <alignment horizontal="center" vertical="center"/>
    </xf>
    <xf numFmtId="1" fontId="8" fillId="0" borderId="3" xfId="3" applyNumberFormat="1" applyFont="1" applyFill="1" applyBorder="1" applyAlignment="1">
      <alignment horizontal="center" vertical="center"/>
    </xf>
    <xf numFmtId="1" fontId="8" fillId="0" borderId="7" xfId="3" applyNumberFormat="1" applyFont="1" applyFill="1" applyBorder="1" applyAlignment="1">
      <alignment horizontal="center" vertical="center"/>
    </xf>
    <xf numFmtId="0" fontId="16" fillId="3" borderId="8" xfId="3" applyFont="1" applyFill="1" applyBorder="1" applyAlignment="1">
      <alignment horizontal="center"/>
    </xf>
    <xf numFmtId="0" fontId="5" fillId="0" borderId="8" xfId="3" applyBorder="1" applyAlignment="1"/>
    <xf numFmtId="0" fontId="17" fillId="0" borderId="5" xfId="28" applyFont="1" applyFill="1" applyBorder="1" applyAlignment="1">
      <alignment horizontal="center"/>
    </xf>
    <xf numFmtId="0" fontId="18" fillId="0" borderId="0" xfId="3" applyFont="1" applyFill="1" applyAlignment="1">
      <alignment horizontal="center"/>
    </xf>
    <xf numFmtId="0" fontId="16" fillId="3" borderId="6" xfId="3" applyFont="1" applyFill="1" applyBorder="1" applyAlignment="1">
      <alignment horizontal="center"/>
    </xf>
    <xf numFmtId="0" fontId="5" fillId="0" borderId="4" xfId="3" applyBorder="1" applyAlignment="1"/>
    <xf numFmtId="0" fontId="0" fillId="0" borderId="10" xfId="0" applyBorder="1" applyAlignment="1"/>
    <xf numFmtId="167" fontId="6" fillId="0" borderId="3" xfId="3" applyNumberFormat="1" applyFont="1" applyFill="1" applyBorder="1" applyAlignment="1">
      <alignment horizontal="center"/>
    </xf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5"/>
  <sheetViews>
    <sheetView tabSelected="1" workbookViewId="0">
      <selection activeCell="C6" sqref="C6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5" t="s">
        <v>17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24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2">
        <v>1</v>
      </c>
      <c r="B4" s="21">
        <v>43696</v>
      </c>
      <c r="C4" s="22">
        <v>5171</v>
      </c>
      <c r="D4" s="9">
        <f>C4+(C4*0.01)</f>
        <v>5222.71</v>
      </c>
      <c r="E4" s="9">
        <f>C4/3000</f>
        <v>1.7236666666666667</v>
      </c>
      <c r="F4" s="23">
        <f>(D4-C4)/E4</f>
        <v>30.000000000000021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1.0000000000000007E-2</v>
      </c>
      <c r="M4" s="25" t="s">
        <v>18</v>
      </c>
    </row>
    <row r="5" spans="1:15">
      <c r="A5" s="63"/>
      <c r="B5" s="21">
        <f>B4+7</f>
        <v>43703</v>
      </c>
      <c r="C5" s="9">
        <f>D4+G4-H4</f>
        <v>5222.71</v>
      </c>
      <c r="D5" s="9">
        <f>C5+(C5*-0.06)</f>
        <v>4909.3473999999997</v>
      </c>
      <c r="E5" s="9">
        <f>C5/3000</f>
        <v>1.7409033333333332</v>
      </c>
      <c r="F5" s="72">
        <f>(D5-C5)/E5</f>
        <v>-180.00000000000023</v>
      </c>
      <c r="G5" s="10"/>
      <c r="H5" s="10"/>
      <c r="I5" s="11">
        <f>E5*50/C5</f>
        <v>1.6666666666666666E-2</v>
      </c>
      <c r="J5" s="10">
        <f>C5-(E5*1080)</f>
        <v>3342.5344000000005</v>
      </c>
      <c r="K5" s="9"/>
      <c r="L5" s="50">
        <f>(D5-$C4)/$C4</f>
        <v>-5.0600000000000069E-2</v>
      </c>
    </row>
    <row r="6" spans="1:15">
      <c r="A6" s="63"/>
      <c r="B6" s="21">
        <f>B5+7</f>
        <v>43710</v>
      </c>
      <c r="C6" s="47">
        <f>D5+G5-H5</f>
        <v>4909.3473999999997</v>
      </c>
      <c r="D6" s="9">
        <f>C6+(C6*0.05)</f>
        <v>5154.81477</v>
      </c>
      <c r="E6" s="9">
        <f>C6/3000</f>
        <v>1.6364491333333333</v>
      </c>
      <c r="F6" s="18">
        <f>(D6-C6)/E6</f>
        <v>150.0000000000002</v>
      </c>
      <c r="G6" s="10"/>
      <c r="H6" s="10"/>
      <c r="I6" s="11">
        <f>E6*50/C6</f>
        <v>1.6666666666666666E-2</v>
      </c>
      <c r="J6" s="10">
        <f>C6-(E6*1080)</f>
        <v>3141.9823359999996</v>
      </c>
      <c r="K6" s="9"/>
      <c r="L6" s="50">
        <f>(D6-$C4)/$C4</f>
        <v>-3.1300000000000091E-3</v>
      </c>
      <c r="M6" s="29"/>
      <c r="N6" s="29"/>
      <c r="O6" s="29"/>
    </row>
    <row r="7" spans="1:15" ht="15.75" thickBot="1">
      <c r="A7" s="64"/>
      <c r="B7" s="21">
        <f>B6+7</f>
        <v>43717</v>
      </c>
      <c r="C7" s="9">
        <f>D6+G6-H6</f>
        <v>5154.81477</v>
      </c>
      <c r="D7" s="9">
        <f>C7+(C7*0.05)</f>
        <v>5412.5555084999996</v>
      </c>
      <c r="E7" s="9">
        <f>C7/3000</f>
        <v>1.7182715900000001</v>
      </c>
      <c r="F7" s="18">
        <f>(D7-C7)/E7</f>
        <v>149.9999999999998</v>
      </c>
      <c r="G7" s="10"/>
      <c r="H7" s="10"/>
      <c r="I7" s="11">
        <f>E7*50/C7</f>
        <v>1.6666666666666666E-2</v>
      </c>
      <c r="J7" s="10">
        <f>C7-(E7*1080)</f>
        <v>3299.0814528000001</v>
      </c>
      <c r="K7" s="9"/>
      <c r="L7" s="50">
        <f>(D7-$C4)/$C4</f>
        <v>4.6713499999999929E-2</v>
      </c>
      <c r="M7" s="67"/>
      <c r="N7" s="68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1"/>
      <c r="M8" s="30"/>
      <c r="N8" s="37"/>
      <c r="O8" s="29"/>
    </row>
    <row r="9" spans="1:15">
      <c r="A9" s="62">
        <v>2</v>
      </c>
      <c r="B9" s="21">
        <f>B7+7</f>
        <v>43724</v>
      </c>
      <c r="C9" s="12">
        <f>D7+G7-H7</f>
        <v>5412.5555084999996</v>
      </c>
      <c r="D9" s="9">
        <f>C9+(C9*0.05)</f>
        <v>5683.1832839250001</v>
      </c>
      <c r="E9" s="9">
        <f>C9/3000</f>
        <v>1.8041851695</v>
      </c>
      <c r="F9" s="18">
        <f>(D9-C9)/E9</f>
        <v>150.00000000000026</v>
      </c>
      <c r="G9" s="10"/>
      <c r="H9" s="10"/>
      <c r="I9" s="11">
        <f>E9*50/C9</f>
        <v>1.6666666666666666E-2</v>
      </c>
      <c r="J9" s="10">
        <f>C9-(E9*1080)</f>
        <v>3464.0355254399997</v>
      </c>
      <c r="K9" s="9"/>
      <c r="L9" s="50">
        <f>(D9-$C4)/$C4</f>
        <v>9.9049175000000017E-2</v>
      </c>
      <c r="M9" s="30"/>
      <c r="N9" s="37"/>
      <c r="O9" s="29"/>
    </row>
    <row r="10" spans="1:15">
      <c r="A10" s="63"/>
      <c r="B10" s="21">
        <f>B9+7</f>
        <v>43731</v>
      </c>
      <c r="C10" s="12">
        <f>D9+G9-H9</f>
        <v>5683.1832839250001</v>
      </c>
      <c r="D10" s="9">
        <f>C10+(C10*0.05)</f>
        <v>5967.3424481212496</v>
      </c>
      <c r="E10" s="9">
        <f>C10/3000</f>
        <v>1.894394427975</v>
      </c>
      <c r="F10" s="18">
        <f>(D10-C10)/E10</f>
        <v>149.99999999999977</v>
      </c>
      <c r="G10" s="10"/>
      <c r="H10" s="10"/>
      <c r="I10" s="11">
        <f>E10*50/C10</f>
        <v>1.6666666666666666E-2</v>
      </c>
      <c r="J10" s="10">
        <f>C10-(E10*1080)</f>
        <v>3637.2373017119999</v>
      </c>
      <c r="K10" s="9"/>
      <c r="L10" s="50">
        <f>(D10-$C4)/$C4</f>
        <v>0.15400163374999992</v>
      </c>
      <c r="M10" s="30"/>
      <c r="N10" s="37"/>
      <c r="O10" s="29"/>
    </row>
    <row r="11" spans="1:15">
      <c r="A11" s="63"/>
      <c r="B11" s="21">
        <f>B10+7</f>
        <v>43738</v>
      </c>
      <c r="C11" s="12">
        <f>D10+G10-H10</f>
        <v>5967.3424481212496</v>
      </c>
      <c r="D11" s="9">
        <f>C11+(C11*0.05)</f>
        <v>6265.7095705273123</v>
      </c>
      <c r="E11" s="9">
        <f>C11/3000</f>
        <v>1.9891141493737499</v>
      </c>
      <c r="F11" s="18">
        <f>(D11-C11)/E11</f>
        <v>150.00000000000009</v>
      </c>
      <c r="G11" s="10"/>
      <c r="H11" s="10"/>
      <c r="I11" s="11">
        <f>E11*50/C11</f>
        <v>1.6666666666666666E-2</v>
      </c>
      <c r="J11" s="10">
        <f>C11-(E11*1080)</f>
        <v>3819.0991667976</v>
      </c>
      <c r="K11" s="9"/>
      <c r="L11" s="50">
        <f>(D11-$C4)/$C4</f>
        <v>0.21170171543749997</v>
      </c>
      <c r="M11" s="30"/>
      <c r="N11" s="27"/>
      <c r="O11" s="29"/>
    </row>
    <row r="12" spans="1:15" ht="15.75" thickBot="1">
      <c r="A12" s="64"/>
      <c r="B12" s="21">
        <f>B11+7</f>
        <v>43745</v>
      </c>
      <c r="C12" s="12">
        <f>D11+G11-H11</f>
        <v>6265.7095705273123</v>
      </c>
      <c r="D12" s="9">
        <f>C12+(C12*0.05)</f>
        <v>6578.9950490536776</v>
      </c>
      <c r="E12" s="9">
        <f>C12/3000</f>
        <v>2.0885698568424376</v>
      </c>
      <c r="F12" s="18">
        <f>(D12-C12)/E12</f>
        <v>149.99999999999983</v>
      </c>
      <c r="G12" s="10"/>
      <c r="H12" s="10"/>
      <c r="I12" s="11">
        <f>E12*50/C12</f>
        <v>1.666666666666667E-2</v>
      </c>
      <c r="J12" s="10">
        <f>C12-(E12*1080)</f>
        <v>4010.0541251374798</v>
      </c>
      <c r="K12" s="9"/>
      <c r="L12" s="50">
        <f>(D12-$C4)/$C4</f>
        <v>0.27228680120937487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1"/>
      <c r="M13" s="29"/>
      <c r="N13" s="29"/>
      <c r="O13" s="29"/>
    </row>
    <row r="14" spans="1:15">
      <c r="A14" s="62">
        <v>3</v>
      </c>
      <c r="B14" s="21">
        <f>B12+7</f>
        <v>43752</v>
      </c>
      <c r="C14" s="12">
        <f>D12+G12-H12</f>
        <v>6578.9950490536776</v>
      </c>
      <c r="D14" s="9">
        <f>C14+(C14*0.05)</f>
        <v>6907.9448015063617</v>
      </c>
      <c r="E14" s="9">
        <f>C14/3000</f>
        <v>2.1929983496845593</v>
      </c>
      <c r="F14" s="18">
        <f>(D14-C14)/E14</f>
        <v>150.00000000000011</v>
      </c>
      <c r="G14" s="10"/>
      <c r="H14" s="10"/>
      <c r="I14" s="11">
        <f>E14*50/C14</f>
        <v>1.666666666666667E-2</v>
      </c>
      <c r="J14" s="10">
        <f>C14-(E14*1080)</f>
        <v>4210.5568313943531</v>
      </c>
      <c r="K14" s="9"/>
      <c r="L14" s="50">
        <f>(D14-$C4)/$C4</f>
        <v>0.33590114126984372</v>
      </c>
      <c r="M14" s="29"/>
      <c r="N14" s="29"/>
      <c r="O14" s="29"/>
    </row>
    <row r="15" spans="1:15">
      <c r="A15" s="63"/>
      <c r="B15" s="21">
        <f>B14+7</f>
        <v>43759</v>
      </c>
      <c r="C15" s="12">
        <f>D14+G14-H14</f>
        <v>6907.9448015063617</v>
      </c>
      <c r="D15" s="9">
        <f>C15+(C15*0.05)</f>
        <v>7253.34204158168</v>
      </c>
      <c r="E15" s="9">
        <f>C15/3000</f>
        <v>2.3026482671687871</v>
      </c>
      <c r="F15" s="18">
        <f>(D15-C15)/E15</f>
        <v>150.00000000000006</v>
      </c>
      <c r="G15" s="10"/>
      <c r="H15" s="10"/>
      <c r="I15" s="11">
        <f>E15*50/C15</f>
        <v>1.6666666666666666E-2</v>
      </c>
      <c r="J15" s="10">
        <f>C15-(E15*1080)</f>
        <v>4421.0846729640716</v>
      </c>
      <c r="K15" s="9"/>
      <c r="L15" s="50">
        <f>(D15-$C4)/$C4</f>
        <v>0.40269619833333592</v>
      </c>
      <c r="M15" s="29"/>
      <c r="N15" s="29"/>
      <c r="O15" s="29"/>
    </row>
    <row r="16" spans="1:15">
      <c r="A16" s="63"/>
      <c r="B16" s="21">
        <f>B15+7</f>
        <v>43766</v>
      </c>
      <c r="C16" s="12">
        <f>D15+G15-H15</f>
        <v>7253.34204158168</v>
      </c>
      <c r="D16" s="9">
        <f>C16+(C16*0.05)</f>
        <v>7616.0091436607636</v>
      </c>
      <c r="E16" s="9">
        <f>C16/3000</f>
        <v>2.4177806805272266</v>
      </c>
      <c r="F16" s="18">
        <f>(D16-C16)/E16</f>
        <v>149.99999999999986</v>
      </c>
      <c r="G16" s="10"/>
      <c r="H16" s="10"/>
      <c r="I16" s="11">
        <f>E16*50/C16</f>
        <v>1.6666666666666666E-2</v>
      </c>
      <c r="J16" s="10">
        <f>C16-(E16*1080)</f>
        <v>4642.1389066122756</v>
      </c>
      <c r="K16" s="9"/>
      <c r="L16" s="50">
        <f>(D16-$C4)/$C4</f>
        <v>0.47283100825000263</v>
      </c>
      <c r="M16" s="29"/>
      <c r="N16" s="29"/>
      <c r="O16" s="29"/>
    </row>
    <row r="17" spans="1:14" ht="15.75" thickBot="1">
      <c r="A17" s="64"/>
      <c r="B17" s="21">
        <f>B16+7</f>
        <v>43773</v>
      </c>
      <c r="C17" s="12">
        <f>D16+G16-H16</f>
        <v>7616.0091436607636</v>
      </c>
      <c r="D17" s="9">
        <f>C17+(C17*0.05)</f>
        <v>7996.8096008438015</v>
      </c>
      <c r="E17" s="9">
        <f>C17/3000</f>
        <v>2.5386697145535879</v>
      </c>
      <c r="F17" s="18">
        <f>(D17-C17)/E17</f>
        <v>149.99999999999989</v>
      </c>
      <c r="G17" s="10"/>
      <c r="H17" s="10"/>
      <c r="I17" s="11">
        <f>E17*50/C17</f>
        <v>1.6666666666666666E-2</v>
      </c>
      <c r="J17" s="10">
        <f>C17-(E17*1080)</f>
        <v>4874.2458519428892</v>
      </c>
      <c r="K17" s="9"/>
      <c r="L17" s="50">
        <f>(D17-$C4)/$C4</f>
        <v>0.54647255866250266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1"/>
    </row>
    <row r="19" spans="1:14">
      <c r="A19" s="62">
        <v>4</v>
      </c>
      <c r="B19" s="21">
        <f>B17+7</f>
        <v>43780</v>
      </c>
      <c r="C19" s="12">
        <f>D17+G17-H17</f>
        <v>7996.8096008438015</v>
      </c>
      <c r="D19" s="9">
        <f>C19+(C19*0.05)</f>
        <v>8396.650080885991</v>
      </c>
      <c r="E19" s="9">
        <f>C19/3000</f>
        <v>2.6656032002812671</v>
      </c>
      <c r="F19" s="18">
        <f>(D19-C19)/E19</f>
        <v>149.99999999999977</v>
      </c>
      <c r="G19" s="10"/>
      <c r="H19" s="10"/>
      <c r="I19" s="11">
        <f>E19*50/C19</f>
        <v>1.6666666666666663E-2</v>
      </c>
      <c r="J19" s="10">
        <f>C19-(E19*1080)</f>
        <v>5117.9581445400327</v>
      </c>
      <c r="K19" s="9"/>
      <c r="L19" s="50">
        <f>(D19-$C4)/$C4</f>
        <v>0.62379618659562774</v>
      </c>
    </row>
    <row r="20" spans="1:14">
      <c r="A20" s="63"/>
      <c r="B20" s="21">
        <f>B19+7</f>
        <v>43787</v>
      </c>
      <c r="C20" s="12">
        <f>D19+G19-H19</f>
        <v>8396.650080885991</v>
      </c>
      <c r="D20" s="9">
        <f>C20+(C20*0.05)</f>
        <v>8816.4825849302906</v>
      </c>
      <c r="E20" s="9">
        <f>C20/3000</f>
        <v>2.7988833602953305</v>
      </c>
      <c r="F20" s="18">
        <f>(D20-C20)/E20</f>
        <v>150.00000000000003</v>
      </c>
      <c r="G20" s="10"/>
      <c r="H20" s="10"/>
      <c r="I20" s="11">
        <f>E20*50/C20</f>
        <v>1.6666666666666666E-2</v>
      </c>
      <c r="J20" s="10">
        <f>C20-(E20*1080)</f>
        <v>5373.8560517670339</v>
      </c>
      <c r="K20" s="9"/>
      <c r="L20" s="50">
        <f>(D20-$C4)/$C4</f>
        <v>0.70498599592540911</v>
      </c>
    </row>
    <row r="21" spans="1:14">
      <c r="A21" s="63"/>
      <c r="B21" s="21">
        <f>B20+7</f>
        <v>43794</v>
      </c>
      <c r="C21" s="12">
        <f>D20+G20-H20</f>
        <v>8816.4825849302906</v>
      </c>
      <c r="D21" s="9">
        <f>C21+(C21*0.05)</f>
        <v>9257.3067141768042</v>
      </c>
      <c r="E21" s="9">
        <f>C21/3000</f>
        <v>2.9388275283100969</v>
      </c>
      <c r="F21" s="18">
        <f>(D21-C21)/E21</f>
        <v>149.99999999999969</v>
      </c>
      <c r="G21" s="10"/>
      <c r="H21" s="10"/>
      <c r="I21" s="11">
        <f>E21*50/C21</f>
        <v>1.6666666666666666E-2</v>
      </c>
      <c r="J21" s="10">
        <f>C21-(E21*1080)</f>
        <v>5642.5488543553856</v>
      </c>
      <c r="K21" s="9"/>
      <c r="L21" s="50">
        <f>(D21-$C4)/$C4</f>
        <v>0.79023529572167939</v>
      </c>
    </row>
    <row r="22" spans="1:14" ht="15.75" thickBot="1">
      <c r="A22" s="64"/>
      <c r="B22" s="21">
        <f>B21+7</f>
        <v>43801</v>
      </c>
      <c r="C22" s="12">
        <f>D21+G21-H21</f>
        <v>9257.3067141768042</v>
      </c>
      <c r="D22" s="9">
        <f>C22+(C22*0.05)</f>
        <v>9720.1720498856448</v>
      </c>
      <c r="E22" s="9">
        <f>C22/3000</f>
        <v>3.0857689047256014</v>
      </c>
      <c r="F22" s="18">
        <f>(D22-C22)/E22</f>
        <v>150.00000000000011</v>
      </c>
      <c r="G22" s="10"/>
      <c r="H22" s="10"/>
      <c r="I22" s="11">
        <f>E22*50/C22</f>
        <v>1.6666666666666666E-2</v>
      </c>
      <c r="J22" s="10">
        <f>C22-(E22*1080)</f>
        <v>5924.6762970731543</v>
      </c>
      <c r="K22" s="9"/>
      <c r="L22" s="50">
        <f>(D22-$C4)/$C4</f>
        <v>0.87974706050776341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1"/>
    </row>
    <row r="24" spans="1:14">
      <c r="A24" s="62">
        <v>5</v>
      </c>
      <c r="B24" s="21">
        <f>B22+7</f>
        <v>43808</v>
      </c>
      <c r="C24" s="12">
        <f>D22+G22-H22</f>
        <v>9720.1720498856448</v>
      </c>
      <c r="D24" s="9">
        <f>C24+(C24*0.05)</f>
        <v>10206.180652379928</v>
      </c>
      <c r="E24" s="9">
        <f>C24/3000</f>
        <v>3.2400573499618814</v>
      </c>
      <c r="F24" s="18">
        <f>(D24-C24)/E24</f>
        <v>150.00000000000023</v>
      </c>
      <c r="G24" s="10"/>
      <c r="H24" s="10"/>
      <c r="I24" s="11">
        <f>E24*50/C24</f>
        <v>1.6666666666666666E-2</v>
      </c>
      <c r="J24" s="10">
        <f>C24-(E24*1080)</f>
        <v>6220.9101119268125</v>
      </c>
      <c r="K24" s="9"/>
      <c r="L24" s="50">
        <f>(D24-$C4)/$C4</f>
        <v>0.97373441353315171</v>
      </c>
    </row>
    <row r="25" spans="1:14">
      <c r="A25" s="63"/>
      <c r="B25" s="21">
        <f>B24+7</f>
        <v>43815</v>
      </c>
      <c r="C25" s="12">
        <f>D24+G24-H24</f>
        <v>10206.180652379928</v>
      </c>
      <c r="D25" s="9">
        <f>C25+(C25*0.05)</f>
        <v>10716.489684998924</v>
      </c>
      <c r="E25" s="9">
        <f>C25/3000</f>
        <v>3.4020602174599759</v>
      </c>
      <c r="F25" s="18">
        <f>(D25-C25)/E25</f>
        <v>149.99999999999983</v>
      </c>
      <c r="G25" s="10"/>
      <c r="H25" s="10"/>
      <c r="I25" s="11">
        <f>E25*50/C25</f>
        <v>1.6666666666666666E-2</v>
      </c>
      <c r="J25" s="10">
        <f>C25-(E25*1080)</f>
        <v>6531.9556175231537</v>
      </c>
      <c r="K25" s="9"/>
      <c r="L25" s="50">
        <f>(D25-$C4)/$C4</f>
        <v>1.0724211342098093</v>
      </c>
    </row>
    <row r="26" spans="1:14">
      <c r="A26" s="63"/>
      <c r="B26" s="21">
        <f>B25+7</f>
        <v>43822</v>
      </c>
      <c r="C26" s="12">
        <f>D25+G25-H25</f>
        <v>10716.489684998924</v>
      </c>
      <c r="D26" s="9">
        <f>C26+(C26*0.05)</f>
        <v>11252.31416924887</v>
      </c>
      <c r="E26" s="9">
        <f>C26/3000</f>
        <v>3.5721632283329745</v>
      </c>
      <c r="F26" s="18">
        <f>(D26-C26)/E26</f>
        <v>150</v>
      </c>
      <c r="G26" s="16"/>
      <c r="H26" s="10"/>
      <c r="I26" s="11">
        <f>E26*50/C26</f>
        <v>1.6666666666666666E-2</v>
      </c>
      <c r="J26" s="10">
        <f>C26-(E26*1080)</f>
        <v>6858.5533983993109</v>
      </c>
      <c r="K26" s="9"/>
      <c r="L26" s="50">
        <f>(D26-$C4)/$C4</f>
        <v>1.1760421909202996</v>
      </c>
    </row>
    <row r="27" spans="1:14" ht="15.75" thickBot="1">
      <c r="A27" s="64"/>
      <c r="B27" s="21">
        <f>B26+7</f>
        <v>43829</v>
      </c>
      <c r="C27" s="12">
        <f>D26+G26-H26</f>
        <v>11252.31416924887</v>
      </c>
      <c r="D27" s="9">
        <f>C27+(C27*0.05)</f>
        <v>11814.929877711313</v>
      </c>
      <c r="E27" s="9">
        <f>C27/3000</f>
        <v>3.7507713897496231</v>
      </c>
      <c r="F27" s="18">
        <f>(D27-C27)/E27</f>
        <v>149.99999999999983</v>
      </c>
      <c r="G27" s="16"/>
      <c r="H27" s="10"/>
      <c r="I27" s="11">
        <f>E27*50/C27</f>
        <v>1.6666666666666663E-2</v>
      </c>
      <c r="J27" s="10">
        <f>C27-(E27*1080)</f>
        <v>7201.4810683192773</v>
      </c>
      <c r="K27" s="9"/>
      <c r="L27" s="50">
        <f>(D27-$C4)/$C4</f>
        <v>1.2848443004663146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1"/>
    </row>
    <row r="29" spans="1:14">
      <c r="A29" s="62">
        <v>6</v>
      </c>
      <c r="B29" s="21">
        <f>B27+7</f>
        <v>43836</v>
      </c>
      <c r="C29" s="12">
        <f>D27+G27-H27</f>
        <v>11814.929877711313</v>
      </c>
      <c r="D29" s="9">
        <f>C29+(C29*0.05)</f>
        <v>12405.676371596879</v>
      </c>
      <c r="E29" s="9">
        <f>C29/3000</f>
        <v>3.9383099592371043</v>
      </c>
      <c r="F29" s="18">
        <f>(D29-C29)/E29</f>
        <v>150.0000000000002</v>
      </c>
      <c r="G29" s="16"/>
      <c r="H29" s="10"/>
      <c r="I29" s="11">
        <f>E29*50/C29</f>
        <v>1.6666666666666666E-2</v>
      </c>
      <c r="J29" s="10">
        <f>C29-(E29*1080)</f>
        <v>7561.5551217352404</v>
      </c>
      <c r="K29" s="9"/>
      <c r="L29" s="50">
        <f>(D29-$C4)/$C4</f>
        <v>1.3990865154896304</v>
      </c>
    </row>
    <row r="30" spans="1:14">
      <c r="A30" s="63"/>
      <c r="B30" s="21">
        <f>B29+7</f>
        <v>43843</v>
      </c>
      <c r="C30" s="12">
        <f>D29+G29-H29</f>
        <v>12405.676371596879</v>
      </c>
      <c r="D30" s="9">
        <f>C30+(C30*0.05)</f>
        <v>13025.960190176724</v>
      </c>
      <c r="E30" s="9">
        <f>C30/3000</f>
        <v>4.1352254571989597</v>
      </c>
      <c r="F30" s="18">
        <f>(D30-C30)/E30</f>
        <v>150.00000000000014</v>
      </c>
      <c r="G30" s="16"/>
      <c r="H30" s="10"/>
      <c r="I30" s="11">
        <f>E30*50/C30</f>
        <v>1.6666666666666666E-2</v>
      </c>
      <c r="J30" s="10">
        <f>C30-(E30*1080)</f>
        <v>7939.6328778220022</v>
      </c>
      <c r="K30" s="9"/>
      <c r="L30" s="50">
        <f>(D30-$C4)/$C4</f>
        <v>1.5190408412641121</v>
      </c>
    </row>
    <row r="31" spans="1:14">
      <c r="A31" s="63"/>
      <c r="B31" s="21">
        <f>B30+7</f>
        <v>43850</v>
      </c>
      <c r="C31" s="12">
        <f>D30+G30-H30</f>
        <v>13025.960190176724</v>
      </c>
      <c r="D31" s="9">
        <f>C31+(C31*0.05)</f>
        <v>13677.258199685561</v>
      </c>
      <c r="E31" s="9">
        <f>C31/3000</f>
        <v>4.3419867300589079</v>
      </c>
      <c r="F31" s="18">
        <f>(D31-C31)/E31</f>
        <v>150.00000000000017</v>
      </c>
      <c r="G31" s="16"/>
      <c r="H31" s="10"/>
      <c r="I31" s="11">
        <f>E31*50/C31</f>
        <v>1.6666666666666666E-2</v>
      </c>
      <c r="J31" s="10">
        <f>C31-(E31*1080)</f>
        <v>8336.6145217131034</v>
      </c>
      <c r="K31" s="9"/>
      <c r="L31" s="50">
        <f>(D31-$C4)/$C4</f>
        <v>1.6449928833273177</v>
      </c>
    </row>
    <row r="32" spans="1:14" ht="15.75" thickBot="1">
      <c r="A32" s="64"/>
      <c r="B32" s="21">
        <f>B31+7</f>
        <v>43857</v>
      </c>
      <c r="C32" s="12">
        <f>D31+G31-H31</f>
        <v>13677.258199685561</v>
      </c>
      <c r="D32" s="9">
        <f>C32+(C32*0.05)</f>
        <v>14361.121109669839</v>
      </c>
      <c r="E32" s="9">
        <f>C32/3000</f>
        <v>4.5590860665618536</v>
      </c>
      <c r="F32" s="18">
        <f>(D32-C32)/E32</f>
        <v>150.00000000000006</v>
      </c>
      <c r="G32" s="16"/>
      <c r="H32" s="10"/>
      <c r="I32" s="11">
        <f>E32*50/C32</f>
        <v>1.6666666666666666E-2</v>
      </c>
      <c r="J32" s="10">
        <f>C32-(E32*1080)</f>
        <v>8753.4452477987579</v>
      </c>
      <c r="K32" s="9"/>
      <c r="L32" s="50">
        <f>(D32-$C4)/$C4</f>
        <v>1.7772425274936838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1"/>
    </row>
    <row r="34" spans="1:14" s="29" customFormat="1">
      <c r="A34" s="62">
        <v>7</v>
      </c>
      <c r="B34" s="21">
        <f>B32+7</f>
        <v>43864</v>
      </c>
      <c r="C34" s="12">
        <f>D32+G32-H32</f>
        <v>14361.121109669839</v>
      </c>
      <c r="D34" s="9">
        <f>C34+(C34*0.05)</f>
        <v>15079.177165153331</v>
      </c>
      <c r="E34" s="9">
        <f>C34/3000</f>
        <v>4.7870403698899464</v>
      </c>
      <c r="F34" s="18">
        <f>(D34-C34)/E34</f>
        <v>150</v>
      </c>
      <c r="G34" s="16"/>
      <c r="H34" s="10"/>
      <c r="I34" s="11">
        <f>E34*50/C34</f>
        <v>1.6666666666666666E-2</v>
      </c>
      <c r="J34" s="10">
        <f>C34-(E34*1080)</f>
        <v>9191.1175101886965</v>
      </c>
      <c r="K34" s="9"/>
      <c r="L34" s="50">
        <f>(D34-$C4)/$C4</f>
        <v>1.9161046538683679</v>
      </c>
      <c r="M34" s="30"/>
    </row>
    <row r="35" spans="1:14" s="29" customFormat="1">
      <c r="A35" s="63"/>
      <c r="B35" s="21">
        <f>B34+7</f>
        <v>43871</v>
      </c>
      <c r="C35" s="12">
        <f>D34+G34-H34</f>
        <v>15079.177165153331</v>
      </c>
      <c r="D35" s="9">
        <f>C35+(C35*0.05)</f>
        <v>15833.136023410998</v>
      </c>
      <c r="E35" s="9">
        <f>C35/3000</f>
        <v>5.0263923883844432</v>
      </c>
      <c r="F35" s="18">
        <f>(D35-C35)/E35</f>
        <v>150.00000000000011</v>
      </c>
      <c r="G35" s="16"/>
      <c r="H35" s="10"/>
      <c r="I35" s="11">
        <f>E35*50/C35</f>
        <v>1.6666666666666666E-2</v>
      </c>
      <c r="J35" s="10">
        <f>C35-(E35*1080)</f>
        <v>9650.6733856981318</v>
      </c>
      <c r="K35" s="9"/>
      <c r="L35" s="50">
        <f>(D35-$C4)/$C4</f>
        <v>2.0619098865617866</v>
      </c>
    </row>
    <row r="36" spans="1:14" s="29" customFormat="1">
      <c r="A36" s="63"/>
      <c r="B36" s="21">
        <f>B35+7</f>
        <v>43878</v>
      </c>
      <c r="C36" s="12">
        <f>D35+G35-H35</f>
        <v>15833.136023410998</v>
      </c>
      <c r="D36" s="9">
        <f>C36+(C36*0.05)</f>
        <v>16624.792824581549</v>
      </c>
      <c r="E36" s="9">
        <f>C36/3000</f>
        <v>5.2777120078036663</v>
      </c>
      <c r="F36" s="18">
        <f>(D36-C36)/E36</f>
        <v>150.00000000000026</v>
      </c>
      <c r="G36" s="16"/>
      <c r="H36" s="10"/>
      <c r="I36" s="11">
        <f>E36*50/C36</f>
        <v>1.6666666666666666E-2</v>
      </c>
      <c r="J36" s="10">
        <f>C36-(E36*1080)</f>
        <v>10133.207054983039</v>
      </c>
      <c r="K36" s="9"/>
      <c r="L36" s="50">
        <f>(D36-$C4)/$C4</f>
        <v>2.2150053808898762</v>
      </c>
    </row>
    <row r="37" spans="1:14" s="29" customFormat="1" ht="15.75" thickBot="1">
      <c r="A37" s="64"/>
      <c r="B37" s="21">
        <f>B36+7</f>
        <v>43885</v>
      </c>
      <c r="C37" s="12">
        <f>D36+G36-H36</f>
        <v>16624.792824581549</v>
      </c>
      <c r="D37" s="9">
        <f>C37+(C37*0.05)</f>
        <v>17456.032465810626</v>
      </c>
      <c r="E37" s="9">
        <f>C37/3000</f>
        <v>5.5415976081938494</v>
      </c>
      <c r="F37" s="18">
        <f>(D37-C37)/E37</f>
        <v>149.9999999999998</v>
      </c>
      <c r="G37" s="16"/>
      <c r="H37" s="31"/>
      <c r="I37" s="11">
        <f>E37*50/C37</f>
        <v>1.6666666666666666E-2</v>
      </c>
      <c r="J37" s="10">
        <f>C37-(E37*1080)</f>
        <v>10639.867407732192</v>
      </c>
      <c r="K37" s="9"/>
      <c r="L37" s="50">
        <f>(D37-$C4)/$C4</f>
        <v>2.3757556499343697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1"/>
    </row>
    <row r="39" spans="1:14" s="29" customFormat="1">
      <c r="A39" s="62">
        <v>8</v>
      </c>
      <c r="B39" s="21">
        <f>B37+7</f>
        <v>43892</v>
      </c>
      <c r="C39" s="12">
        <f>D37+G37-H37</f>
        <v>17456.032465810626</v>
      </c>
      <c r="D39" s="9">
        <f>C39+(C39*0.05)</f>
        <v>18328.834089101158</v>
      </c>
      <c r="E39" s="9">
        <f>C39/3000</f>
        <v>5.8186774886035417</v>
      </c>
      <c r="F39" s="18">
        <f>(D39-C39)/E39</f>
        <v>150.00000000000014</v>
      </c>
      <c r="G39" s="16"/>
      <c r="H39" s="10"/>
      <c r="I39" s="11">
        <f>E39*50/C39</f>
        <v>1.6666666666666666E-2</v>
      </c>
      <c r="J39" s="10">
        <f>C39-(E39*1080)</f>
        <v>11171.8607781188</v>
      </c>
      <c r="K39" s="9"/>
      <c r="L39" s="50">
        <f>(D39-$C4)/$C4</f>
        <v>2.5445434324310883</v>
      </c>
    </row>
    <row r="40" spans="1:14" s="29" customFormat="1">
      <c r="A40" s="63"/>
      <c r="B40" s="21">
        <f>B39+7</f>
        <v>43899</v>
      </c>
      <c r="C40" s="12">
        <f>D39+G39-H39</f>
        <v>18328.834089101158</v>
      </c>
      <c r="D40" s="9">
        <f>C40+(C40*0.05)</f>
        <v>19245.275793556215</v>
      </c>
      <c r="E40" s="9">
        <f>C40/3000</f>
        <v>6.1096113630337188</v>
      </c>
      <c r="F40" s="18">
        <f>(D40-C40)/E40</f>
        <v>149.99999999999991</v>
      </c>
      <c r="G40" s="16"/>
      <c r="H40" s="10"/>
      <c r="I40" s="11">
        <f>E40*50/C40</f>
        <v>1.6666666666666666E-2</v>
      </c>
      <c r="J40" s="10">
        <f>C40-(E40*1080)</f>
        <v>11730.453817024742</v>
      </c>
      <c r="K40" s="9"/>
      <c r="L40" s="50">
        <f>(D40-$C4)/$C4</f>
        <v>2.7217706040526428</v>
      </c>
    </row>
    <row r="41" spans="1:14" s="29" customFormat="1">
      <c r="A41" s="63"/>
      <c r="B41" s="21">
        <f>B40+7</f>
        <v>43906</v>
      </c>
      <c r="C41" s="12">
        <f>D40+G40-H40</f>
        <v>19245.275793556215</v>
      </c>
      <c r="D41" s="9">
        <f>C41+(C41*0.05)</f>
        <v>20207.539583234025</v>
      </c>
      <c r="E41" s="9">
        <f>C41/3000</f>
        <v>6.4150919311854047</v>
      </c>
      <c r="F41" s="18">
        <f>(D41-C41)/E41</f>
        <v>149.99999999999997</v>
      </c>
      <c r="G41" s="16"/>
      <c r="H41" s="10"/>
      <c r="I41" s="11">
        <f>E41*50/C41</f>
        <v>1.6666666666666666E-2</v>
      </c>
      <c r="J41" s="10">
        <f>C41-(E41*1080)</f>
        <v>12316.976507875977</v>
      </c>
      <c r="K41" s="9"/>
      <c r="L41" s="50">
        <f>(D41-$C4)/$C4</f>
        <v>2.9078591342552746</v>
      </c>
    </row>
    <row r="42" spans="1:14" s="29" customFormat="1" ht="15.75" thickBot="1">
      <c r="A42" s="64"/>
      <c r="B42" s="21">
        <f>B41+7</f>
        <v>43913</v>
      </c>
      <c r="C42" s="12">
        <f>D41+G41-H41</f>
        <v>20207.539583234025</v>
      </c>
      <c r="D42" s="9">
        <f>C42+(C42*0.05)</f>
        <v>21217.916562395727</v>
      </c>
      <c r="E42" s="9">
        <f>C42/3000</f>
        <v>6.7358465277446751</v>
      </c>
      <c r="F42" s="18">
        <f>(D42-C42)/E42</f>
        <v>150.00000000000003</v>
      </c>
      <c r="G42" s="16"/>
      <c r="H42" s="31"/>
      <c r="I42" s="11">
        <f>E42*50/C42</f>
        <v>1.6666666666666666E-2</v>
      </c>
      <c r="J42" s="10">
        <f>C42-(E42*1080)</f>
        <v>12932.825333269777</v>
      </c>
      <c r="K42" s="9"/>
      <c r="L42" s="50">
        <f>(D42-$C4)/$C4</f>
        <v>3.1032520909680383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1"/>
    </row>
    <row r="44" spans="1:14" s="29" customFormat="1">
      <c r="A44" s="62">
        <v>9</v>
      </c>
      <c r="B44" s="21">
        <f>B42+7</f>
        <v>43920</v>
      </c>
      <c r="C44" s="12">
        <f>D42+G42-H42</f>
        <v>21217.916562395727</v>
      </c>
      <c r="D44" s="9">
        <f>C44+(C44*0.05)</f>
        <v>22278.812390515512</v>
      </c>
      <c r="E44" s="9">
        <f>C44/3000</f>
        <v>7.0726388541319087</v>
      </c>
      <c r="F44" s="18">
        <f>(D44-C44)/E44</f>
        <v>149.99999999999977</v>
      </c>
      <c r="G44" s="16"/>
      <c r="H44" s="32"/>
      <c r="I44" s="11">
        <f>E44*50/C44</f>
        <v>1.6666666666666666E-2</v>
      </c>
      <c r="J44" s="10">
        <f>C44-(E44*1080)</f>
        <v>13579.466599933265</v>
      </c>
      <c r="K44" s="9"/>
      <c r="L44" s="50">
        <f>(D44-$C4)/$C4</f>
        <v>3.30841469551644</v>
      </c>
    </row>
    <row r="45" spans="1:14" s="29" customFormat="1">
      <c r="A45" s="63"/>
      <c r="B45" s="21">
        <f>B44+7</f>
        <v>43927</v>
      </c>
      <c r="C45" s="12">
        <f>D44+G44-H44</f>
        <v>22278.812390515512</v>
      </c>
      <c r="D45" s="9">
        <f>C45+(C45*0.05)</f>
        <v>23392.753010041288</v>
      </c>
      <c r="E45" s="9">
        <f>C45/3000</f>
        <v>7.4262707968385042</v>
      </c>
      <c r="F45" s="18">
        <f>(D45-C45)/E45</f>
        <v>150.00000000000006</v>
      </c>
      <c r="G45" s="16"/>
      <c r="H45" s="32"/>
      <c r="I45" s="11">
        <f>E45*50/C45</f>
        <v>1.6666666666666666E-2</v>
      </c>
      <c r="J45" s="10">
        <f>C45-(E45*1080)</f>
        <v>14258.439929929928</v>
      </c>
      <c r="K45" s="9"/>
      <c r="L45" s="50">
        <f>(D45-$C4)/$C4</f>
        <v>3.5238354302922623</v>
      </c>
      <c r="M45" s="33"/>
      <c r="N45" s="33"/>
    </row>
    <row r="46" spans="1:14" s="29" customFormat="1">
      <c r="A46" s="63"/>
      <c r="B46" s="21">
        <f>B45+7</f>
        <v>43934</v>
      </c>
      <c r="C46" s="12">
        <f>D45+G45-H45</f>
        <v>23392.753010041288</v>
      </c>
      <c r="D46" s="9">
        <f>C46+(C46*0.05)</f>
        <v>24562.390660543351</v>
      </c>
      <c r="E46" s="9">
        <f>C46/3000</f>
        <v>7.7975843366804289</v>
      </c>
      <c r="F46" s="18">
        <f>(D46-C46)/E46</f>
        <v>149.99999999999989</v>
      </c>
      <c r="G46" s="16"/>
      <c r="H46" s="32"/>
      <c r="I46" s="11">
        <f>E46*50/C46</f>
        <v>1.6666666666666666E-2</v>
      </c>
      <c r="J46" s="10">
        <f>C46-(E46*1080)</f>
        <v>14971.361926426425</v>
      </c>
      <c r="K46" s="9"/>
      <c r="L46" s="50">
        <f>(D46-$C4)/$C4</f>
        <v>3.750027201806875</v>
      </c>
      <c r="M46" s="33"/>
      <c r="N46" s="33"/>
    </row>
    <row r="47" spans="1:14" s="29" customFormat="1" ht="15.75" thickBot="1">
      <c r="A47" s="64"/>
      <c r="B47" s="34">
        <f>B46+7</f>
        <v>43941</v>
      </c>
      <c r="C47" s="12">
        <f>D46+G46-H46</f>
        <v>24562.390660543351</v>
      </c>
      <c r="D47" s="9">
        <f>C47+(C47*0.05)</f>
        <v>25790.510193570517</v>
      </c>
      <c r="E47" s="9">
        <f>C47/3000</f>
        <v>8.1874635535144495</v>
      </c>
      <c r="F47" s="18">
        <f>(D47-C47)/E47</f>
        <v>149.9999999999998</v>
      </c>
      <c r="G47" s="35"/>
      <c r="H47" s="36"/>
      <c r="I47" s="11">
        <f>E47*50/C47</f>
        <v>1.6666666666666666E-2</v>
      </c>
      <c r="J47" s="10">
        <f>C47-(E47*1080)</f>
        <v>15719.930022747745</v>
      </c>
      <c r="K47" s="9"/>
      <c r="L47" s="50">
        <f>(D47-$C4)/$C4</f>
        <v>3.9875285618972187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1"/>
    </row>
    <row r="49" spans="1:14" s="29" customFormat="1">
      <c r="A49" s="62">
        <v>10</v>
      </c>
      <c r="B49" s="21">
        <f>B47+7</f>
        <v>43948</v>
      </c>
      <c r="C49" s="12">
        <f>D47+G47-H47</f>
        <v>25790.510193570517</v>
      </c>
      <c r="D49" s="9">
        <f>C49+(C49*0.05)</f>
        <v>27080.035703249043</v>
      </c>
      <c r="E49" s="9">
        <f>C49/3000</f>
        <v>8.596836731190173</v>
      </c>
      <c r="F49" s="18">
        <f>(D49-C49)/E49</f>
        <v>150</v>
      </c>
      <c r="G49" s="16"/>
      <c r="H49" s="32"/>
      <c r="I49" s="11">
        <f>E49*50/C49</f>
        <v>1.6666666666666666E-2</v>
      </c>
      <c r="J49" s="10">
        <f>C49-(E49*1080)</f>
        <v>16505.926523885129</v>
      </c>
      <c r="K49" s="9"/>
      <c r="L49" s="50">
        <f>(D49-$C4)/$C4</f>
        <v>4.2369049899920794</v>
      </c>
    </row>
    <row r="50" spans="1:14" s="29" customFormat="1">
      <c r="A50" s="63"/>
      <c r="B50" s="21">
        <f>B49+7</f>
        <v>43955</v>
      </c>
      <c r="C50" s="12">
        <f>D49+G49-H49</f>
        <v>27080.035703249043</v>
      </c>
      <c r="D50" s="9">
        <f>C50+(C50*0.05)</f>
        <v>28434.037488411494</v>
      </c>
      <c r="E50" s="9">
        <f>C50/3000</f>
        <v>9.0266785677496806</v>
      </c>
      <c r="F50" s="18">
        <f>(D50-C50)/E50</f>
        <v>149.99999999999986</v>
      </c>
      <c r="G50" s="16"/>
      <c r="H50" s="32"/>
      <c r="I50" s="11">
        <f>E50*50/C50</f>
        <v>1.6666666666666666E-2</v>
      </c>
      <c r="J50" s="10">
        <f>C50-(E50*1080)</f>
        <v>17331.222850079386</v>
      </c>
      <c r="K50" s="9"/>
      <c r="L50" s="50">
        <f>(D50-$C4)/$C4</f>
        <v>4.4987502394916827</v>
      </c>
      <c r="M50" s="33"/>
      <c r="N50" s="33"/>
    </row>
    <row r="51" spans="1:14" s="29" customFormat="1">
      <c r="A51" s="63"/>
      <c r="B51" s="21">
        <f>B50+7</f>
        <v>43962</v>
      </c>
      <c r="C51" s="12">
        <f>D50+G50-H50</f>
        <v>28434.037488411494</v>
      </c>
      <c r="D51" s="9">
        <f>C51+(C51*0.05)</f>
        <v>29855.739362832068</v>
      </c>
      <c r="E51" s="9">
        <f>C51/3000</f>
        <v>9.4780124961371648</v>
      </c>
      <c r="F51" s="18">
        <f>(D51-C51)/E51</f>
        <v>149.99999999999994</v>
      </c>
      <c r="G51" s="16"/>
      <c r="H51" s="32"/>
      <c r="I51" s="11">
        <f>E51*50/C51</f>
        <v>1.6666666666666666E-2</v>
      </c>
      <c r="J51" s="10">
        <f>C51-(E51*1080)</f>
        <v>18197.783992583354</v>
      </c>
      <c r="K51" s="9"/>
      <c r="L51" s="50">
        <f>(D51-$C4)/$C4</f>
        <v>4.7736877514662677</v>
      </c>
      <c r="M51" s="33"/>
      <c r="N51" s="33"/>
    </row>
    <row r="52" spans="1:14" s="29" customFormat="1" ht="15.75" thickBot="1">
      <c r="A52" s="64"/>
      <c r="B52" s="34">
        <f>B51+7</f>
        <v>43969</v>
      </c>
      <c r="C52" s="12">
        <f>D51+G51-H51</f>
        <v>29855.739362832068</v>
      </c>
      <c r="D52" s="9">
        <f>C52+(C52*0.05)</f>
        <v>31348.526330973673</v>
      </c>
      <c r="E52" s="9">
        <f>C52/3000</f>
        <v>9.9519131209440221</v>
      </c>
      <c r="F52" s="18">
        <f>(D52-C52)/E52</f>
        <v>150.00000000000017</v>
      </c>
      <c r="G52" s="35"/>
      <c r="H52" s="36"/>
      <c r="I52" s="11">
        <f>E52*50/C52</f>
        <v>1.6666666666666666E-2</v>
      </c>
      <c r="J52" s="10">
        <f>C52-(E52*1080)</f>
        <v>19107.673192212525</v>
      </c>
      <c r="K52" s="9"/>
      <c r="L52" s="50">
        <f>(D52-$C4)/$C4</f>
        <v>5.0623721390395806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1"/>
    </row>
    <row r="54" spans="1:14" s="29" customFormat="1">
      <c r="A54" s="62">
        <v>11</v>
      </c>
      <c r="B54" s="21">
        <f>B52+7</f>
        <v>43976</v>
      </c>
      <c r="C54" s="12">
        <f>D52+G52-H52</f>
        <v>31348.526330973673</v>
      </c>
      <c r="D54" s="9">
        <f>C54+(C54*0.05)</f>
        <v>32915.952647522354</v>
      </c>
      <c r="E54" s="9">
        <f>C54/3000</f>
        <v>10.449508776991225</v>
      </c>
      <c r="F54" s="18">
        <f>(D54-C54)/E54</f>
        <v>149.99999999999972</v>
      </c>
      <c r="G54" s="16"/>
      <c r="H54" s="32"/>
      <c r="I54" s="11">
        <f>E54*50/C54</f>
        <v>1.6666666666666666E-2</v>
      </c>
      <c r="J54" s="10">
        <f>C54-(E54*1080)</f>
        <v>20063.056851823152</v>
      </c>
      <c r="K54" s="9"/>
      <c r="L54" s="50">
        <f>(D54-$C4)/$C4</f>
        <v>5.3654907459915595</v>
      </c>
    </row>
    <row r="55" spans="1:14" s="29" customFormat="1">
      <c r="A55" s="63"/>
      <c r="B55" s="21">
        <f>B54+7</f>
        <v>43983</v>
      </c>
      <c r="C55" s="12">
        <f>D54+G54-H54</f>
        <v>32915.952647522354</v>
      </c>
      <c r="D55" s="9">
        <f>C55+(C55*0.05)</f>
        <v>34561.750279898471</v>
      </c>
      <c r="E55" s="9">
        <f>C55/3000</f>
        <v>10.971984215840784</v>
      </c>
      <c r="F55" s="18">
        <f>(D55-C55)/E55</f>
        <v>150</v>
      </c>
      <c r="G55" s="16"/>
      <c r="H55" s="32"/>
      <c r="I55" s="11">
        <f>E55*50/C55</f>
        <v>1.6666666666666666E-2</v>
      </c>
      <c r="J55" s="10">
        <f>C55-(E55*1080)</f>
        <v>21066.209694414305</v>
      </c>
      <c r="K55" s="9"/>
      <c r="L55" s="50">
        <f>(D55-$C4)/$C4</f>
        <v>5.6837652832911374</v>
      </c>
      <c r="M55" s="33"/>
      <c r="N55" s="33"/>
    </row>
    <row r="56" spans="1:14" s="29" customFormat="1">
      <c r="A56" s="63"/>
      <c r="B56" s="21">
        <f>B55+7</f>
        <v>43990</v>
      </c>
      <c r="C56" s="12">
        <f>D55+G55-H55</f>
        <v>34561.750279898471</v>
      </c>
      <c r="D56" s="9">
        <f>C56+(C56*0.05)</f>
        <v>36289.837793893392</v>
      </c>
      <c r="E56" s="9">
        <f>C56/3000</f>
        <v>11.520583426632824</v>
      </c>
      <c r="F56" s="18">
        <f>(D56-C56)/E56</f>
        <v>149.99999999999972</v>
      </c>
      <c r="G56" s="16"/>
      <c r="H56" s="32"/>
      <c r="I56" s="11">
        <f>E56*50/C56</f>
        <v>1.6666666666666663E-2</v>
      </c>
      <c r="J56" s="10">
        <f>C56-(E56*1080)</f>
        <v>22119.520179135023</v>
      </c>
      <c r="K56" s="9"/>
      <c r="L56" s="50">
        <f>(D56-$C4)/$C4</f>
        <v>6.0179535474556936</v>
      </c>
      <c r="M56" s="33"/>
      <c r="N56" s="33"/>
    </row>
    <row r="57" spans="1:14" s="29" customFormat="1" ht="15.75" thickBot="1">
      <c r="A57" s="64"/>
      <c r="B57" s="34">
        <f>B56+7</f>
        <v>43997</v>
      </c>
      <c r="C57" s="12">
        <f>D56+G56-H56</f>
        <v>36289.837793893392</v>
      </c>
      <c r="D57" s="9">
        <f>C57+(C57*0.05)</f>
        <v>38104.329683588061</v>
      </c>
      <c r="E57" s="9">
        <f>C57/3000</f>
        <v>12.096612597964464</v>
      </c>
      <c r="F57" s="18">
        <f>(D57-C57)/E57</f>
        <v>149.99999999999997</v>
      </c>
      <c r="G57" s="35"/>
      <c r="H57" s="36"/>
      <c r="I57" s="11">
        <f>E57*50/C57</f>
        <v>1.6666666666666666E-2</v>
      </c>
      <c r="J57" s="10">
        <f>C57-(E57*1080)</f>
        <v>23225.496188091769</v>
      </c>
      <c r="K57" s="9"/>
      <c r="L57" s="50">
        <f>(D57-$C4)/$C4</f>
        <v>6.3688512248284779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1"/>
    </row>
    <row r="59" spans="1:14" s="29" customFormat="1">
      <c r="A59" s="62">
        <v>12</v>
      </c>
      <c r="B59" s="21">
        <f>B57+7</f>
        <v>44004</v>
      </c>
      <c r="C59" s="12">
        <f>D57+G57-H57</f>
        <v>38104.329683588061</v>
      </c>
      <c r="D59" s="9">
        <f>C59+(C59*0.05)</f>
        <v>40009.546167767461</v>
      </c>
      <c r="E59" s="9">
        <f>C59/3000</f>
        <v>12.701443227862686</v>
      </c>
      <c r="F59" s="18">
        <f>(D59-C59)/E59</f>
        <v>149.99999999999977</v>
      </c>
      <c r="G59" s="16"/>
      <c r="H59" s="32"/>
      <c r="I59" s="11">
        <f>E59*50/C59</f>
        <v>1.6666666666666666E-2</v>
      </c>
      <c r="J59" s="10">
        <f>C59-(E59*1080)</f>
        <v>24386.770997496358</v>
      </c>
      <c r="K59" s="9"/>
      <c r="L59" s="50">
        <f>(D59-$C4)/$C4</f>
        <v>6.7372937860699018</v>
      </c>
    </row>
    <row r="60" spans="1:14" s="29" customFormat="1">
      <c r="A60" s="63"/>
      <c r="B60" s="21">
        <f>B59+7</f>
        <v>44011</v>
      </c>
      <c r="C60" s="12">
        <f>D59+G59-H59</f>
        <v>40009.546167767461</v>
      </c>
      <c r="D60" s="9">
        <f>C60+(C60*0.05)</f>
        <v>42010.023476155831</v>
      </c>
      <c r="E60" s="9">
        <f>C60/3000</f>
        <v>13.336515389255821</v>
      </c>
      <c r="F60" s="18">
        <f>(D60-C60)/E60</f>
        <v>149.99999999999977</v>
      </c>
      <c r="G60" s="16"/>
      <c r="H60" s="32"/>
      <c r="I60" s="11">
        <f>E60*50/C60</f>
        <v>1.6666666666666666E-2</v>
      </c>
      <c r="J60" s="10">
        <f>C60-(E60*1080)</f>
        <v>25606.109547371176</v>
      </c>
      <c r="K60" s="9"/>
      <c r="L60" s="50">
        <f>(D60-$C4)/$C4</f>
        <v>7.1241584753733962</v>
      </c>
      <c r="M60" s="33"/>
      <c r="N60" s="33"/>
    </row>
    <row r="61" spans="1:14" s="29" customFormat="1">
      <c r="A61" s="63"/>
      <c r="B61" s="21">
        <f>B60+7</f>
        <v>44018</v>
      </c>
      <c r="C61" s="12">
        <f>D60+G60-H60</f>
        <v>42010.023476155831</v>
      </c>
      <c r="D61" s="9">
        <f>C61+(C61*0.05)</f>
        <v>44110.52464996362</v>
      </c>
      <c r="E61" s="9">
        <f>C61/3000</f>
        <v>14.003341158718611</v>
      </c>
      <c r="F61" s="18">
        <f>(D61-C61)/E61</f>
        <v>149.99999999999977</v>
      </c>
      <c r="G61" s="16"/>
      <c r="H61" s="32"/>
      <c r="I61" s="11">
        <f>E61*50/C61</f>
        <v>1.6666666666666666E-2</v>
      </c>
      <c r="J61" s="10">
        <f>C61-(E61*1080)</f>
        <v>26886.415024739734</v>
      </c>
      <c r="K61" s="9"/>
      <c r="L61" s="50">
        <f>(D61-$C4)/$C4</f>
        <v>7.5303663991420651</v>
      </c>
      <c r="M61" s="33"/>
      <c r="N61" s="33"/>
    </row>
    <row r="62" spans="1:14" s="29" customFormat="1" ht="15.75" thickBot="1">
      <c r="A62" s="64"/>
      <c r="B62" s="34">
        <f>B61+7</f>
        <v>44025</v>
      </c>
      <c r="C62" s="12">
        <f>D61+G61-H61</f>
        <v>44110.52464996362</v>
      </c>
      <c r="D62" s="9">
        <f>C62+(C62*0.05)</f>
        <v>46316.050882461801</v>
      </c>
      <c r="E62" s="9">
        <f>C62/3000</f>
        <v>14.703508216654539</v>
      </c>
      <c r="F62" s="18">
        <f>(D62-C62)/E62</f>
        <v>150.00000000000003</v>
      </c>
      <c r="G62" s="35"/>
      <c r="H62" s="32"/>
      <c r="I62" s="11">
        <f>E62*50/C62</f>
        <v>1.6666666666666666E-2</v>
      </c>
      <c r="J62" s="10">
        <f>C62-(E62*1080)</f>
        <v>28230.735775976718</v>
      </c>
      <c r="K62" s="9"/>
      <c r="L62" s="50">
        <f>(D62-$C4)/$C4</f>
        <v>7.9568847190991683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1"/>
    </row>
    <row r="64" spans="1:14" s="29" customFormat="1">
      <c r="A64" s="62">
        <v>13</v>
      </c>
      <c r="B64" s="21">
        <f>B62+7</f>
        <v>44032</v>
      </c>
      <c r="C64" s="12">
        <f>D62+G62-H62</f>
        <v>46316.050882461801</v>
      </c>
      <c r="D64" s="9">
        <f>C64+(C64*0.05)</f>
        <v>48631.853426584894</v>
      </c>
      <c r="E64" s="9">
        <f>C64/3000</f>
        <v>15.438683627487267</v>
      </c>
      <c r="F64" s="18">
        <f>(D64-C64)/E64</f>
        <v>150.0000000000002</v>
      </c>
      <c r="G64" s="16"/>
      <c r="H64" s="32"/>
      <c r="I64" s="11">
        <f>E64*50/C64</f>
        <v>1.6666666666666666E-2</v>
      </c>
      <c r="J64" s="10">
        <f>C64-(E64*1080)</f>
        <v>29642.272564775554</v>
      </c>
      <c r="K64" s="9"/>
      <c r="L64" s="50">
        <f>(D64-$C4)/$C4</f>
        <v>8.4047289550541269</v>
      </c>
    </row>
    <row r="65" spans="1:14" s="29" customFormat="1">
      <c r="A65" s="63"/>
      <c r="B65" s="21">
        <f>B64+7</f>
        <v>44039</v>
      </c>
      <c r="C65" s="12">
        <f>D64+G64-H64</f>
        <v>48631.853426584894</v>
      </c>
      <c r="D65" s="9">
        <f>C65+(C65*0.05)</f>
        <v>51063.446097914137</v>
      </c>
      <c r="E65" s="9">
        <f>C65/3000</f>
        <v>16.210617808861631</v>
      </c>
      <c r="F65" s="18">
        <f>(D65-C65)/E65</f>
        <v>149.99999999999989</v>
      </c>
      <c r="G65" s="16"/>
      <c r="H65" s="32"/>
      <c r="I65" s="11">
        <f>E65*50/C65</f>
        <v>1.6666666666666666E-2</v>
      </c>
      <c r="J65" s="10">
        <f>C65-(E65*1080)</f>
        <v>31124.386193014332</v>
      </c>
      <c r="K65" s="9"/>
      <c r="L65" s="50">
        <f>(D65-$C4)/$C4</f>
        <v>8.8749654028068328</v>
      </c>
      <c r="M65" s="33"/>
      <c r="N65" s="33"/>
    </row>
    <row r="66" spans="1:14" s="29" customFormat="1">
      <c r="A66" s="63"/>
      <c r="B66" s="21">
        <f>B65+7</f>
        <v>44046</v>
      </c>
      <c r="C66" s="12">
        <f>D65+G65-H65</f>
        <v>51063.446097914137</v>
      </c>
      <c r="D66" s="9">
        <f>C66+(C66*0.05)</f>
        <v>53616.618402809843</v>
      </c>
      <c r="E66" s="9">
        <f>C66/3000</f>
        <v>17.021148699304714</v>
      </c>
      <c r="F66" s="18">
        <f>(D66-C66)/E66</f>
        <v>149.99999999999997</v>
      </c>
      <c r="G66" s="16"/>
      <c r="H66" s="32"/>
      <c r="I66" s="11">
        <f>E66*50/C66</f>
        <v>1.6666666666666666E-2</v>
      </c>
      <c r="J66" s="10">
        <f>C66-(E66*1080)</f>
        <v>32680.605502665047</v>
      </c>
      <c r="K66" s="9"/>
      <c r="L66" s="50">
        <f>(D66-$C4)/$C4</f>
        <v>9.3687136729471749</v>
      </c>
      <c r="M66" s="33"/>
      <c r="N66" s="33"/>
    </row>
    <row r="67" spans="1:14" s="29" customFormat="1" ht="15.75" thickBot="1">
      <c r="A67" s="64"/>
      <c r="B67" s="34">
        <f>B66+7</f>
        <v>44053</v>
      </c>
      <c r="C67" s="12">
        <f>D66+G66-H66</f>
        <v>53616.618402809843</v>
      </c>
      <c r="D67" s="9">
        <f>C67+(C67*0.05)</f>
        <v>56297.449322950335</v>
      </c>
      <c r="E67" s="9">
        <f>C67/3000</f>
        <v>17.872206134269948</v>
      </c>
      <c r="F67" s="18">
        <f>(D67-C67)/E67</f>
        <v>149.99999999999997</v>
      </c>
      <c r="G67" s="35"/>
      <c r="H67" s="32"/>
      <c r="I67" s="11">
        <f>E67*50/C67</f>
        <v>1.6666666666666666E-2</v>
      </c>
      <c r="J67" s="10">
        <f>C67-(E67*1080)</f>
        <v>34314.635777798299</v>
      </c>
      <c r="K67" s="9"/>
      <c r="L67" s="50">
        <f>(D67-$C4)/$C4</f>
        <v>9.8871493565945343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1"/>
    </row>
    <row r="69" spans="1:14" s="29" customFormat="1">
      <c r="A69" s="62">
        <v>14</v>
      </c>
      <c r="B69" s="21">
        <f>B67+7</f>
        <v>44060</v>
      </c>
      <c r="C69" s="12">
        <f>D67+G67-H67</f>
        <v>56297.449322950335</v>
      </c>
      <c r="D69" s="9">
        <f>C69+(C69*0.05)</f>
        <v>59112.321789097856</v>
      </c>
      <c r="E69" s="9">
        <f>C69/3000</f>
        <v>18.765816440983446</v>
      </c>
      <c r="F69" s="18">
        <f>(D69-C69)/E69</f>
        <v>150.0000000000002</v>
      </c>
      <c r="G69" s="16"/>
      <c r="H69" s="32"/>
      <c r="I69" s="11">
        <f>E69*50/C69</f>
        <v>1.6666666666666666E-2</v>
      </c>
      <c r="J69" s="10">
        <f>C69-(E69*1080)</f>
        <v>36030.367566688212</v>
      </c>
      <c r="K69" s="9"/>
      <c r="L69" s="50">
        <f>(D69-$C4)/$C4</f>
        <v>10.431506824424261</v>
      </c>
    </row>
    <row r="70" spans="1:14" s="29" customFormat="1">
      <c r="A70" s="63"/>
      <c r="B70" s="21">
        <f>B69+7</f>
        <v>44067</v>
      </c>
      <c r="C70" s="12">
        <f>D69+G69-H69</f>
        <v>59112.321789097856</v>
      </c>
      <c r="D70" s="9">
        <f>C70+(C70*0.05)</f>
        <v>62067.937878552751</v>
      </c>
      <c r="E70" s="9">
        <f>C70/3000</f>
        <v>19.704107263032618</v>
      </c>
      <c r="F70" s="18">
        <f>(D70-C70)/E70</f>
        <v>150.00000000000014</v>
      </c>
      <c r="G70" s="16"/>
      <c r="H70" s="32"/>
      <c r="I70" s="11">
        <f>E70*50/C70</f>
        <v>1.6666666666666666E-2</v>
      </c>
      <c r="J70" s="10">
        <f>C70-(E70*1080)</f>
        <v>37831.88594502263</v>
      </c>
      <c r="K70" s="9"/>
      <c r="L70" s="50">
        <f>(D70-$C4)/$C4</f>
        <v>11.003082165645475</v>
      </c>
      <c r="M70" s="33"/>
      <c r="N70" s="33"/>
    </row>
    <row r="71" spans="1:14" s="29" customFormat="1">
      <c r="A71" s="63"/>
      <c r="B71" s="21">
        <f>B70+7</f>
        <v>44074</v>
      </c>
      <c r="C71" s="12">
        <f>D70+G70-H70</f>
        <v>62067.937878552751</v>
      </c>
      <c r="D71" s="9">
        <f>C71+(C71*0.05)</f>
        <v>65171.33477248039</v>
      </c>
      <c r="E71" s="9">
        <f>C71/3000</f>
        <v>20.68931262618425</v>
      </c>
      <c r="F71" s="18">
        <f>(D71-C71)/E71</f>
        <v>150.00000000000003</v>
      </c>
      <c r="G71" s="16"/>
      <c r="H71" s="32"/>
      <c r="I71" s="11">
        <f>E71*50/C71</f>
        <v>1.6666666666666666E-2</v>
      </c>
      <c r="J71" s="10">
        <f>C71-(E71*1080)</f>
        <v>39723.480242273756</v>
      </c>
      <c r="K71" s="9"/>
      <c r="L71" s="50">
        <f>(D71-$C4)/$C4</f>
        <v>11.603236273927749</v>
      </c>
      <c r="M71" s="33"/>
      <c r="N71" s="33"/>
    </row>
    <row r="72" spans="1:14" s="29" customFormat="1" ht="15.75" thickBot="1">
      <c r="A72" s="64"/>
      <c r="B72" s="34">
        <f>B71+7</f>
        <v>44081</v>
      </c>
      <c r="C72" s="12">
        <f>D71+G71-H71</f>
        <v>65171.33477248039</v>
      </c>
      <c r="D72" s="9">
        <f>C72+(C72*0.05)</f>
        <v>68429.901511104414</v>
      </c>
      <c r="E72" s="9">
        <f>C72/3000</f>
        <v>21.723778257493464</v>
      </c>
      <c r="F72" s="18">
        <f>(D72-C72)/E72</f>
        <v>150.0000000000002</v>
      </c>
      <c r="G72" s="35"/>
      <c r="H72" s="32"/>
      <c r="I72" s="11">
        <f>E72*50/C72</f>
        <v>1.6666666666666666E-2</v>
      </c>
      <c r="J72" s="10">
        <f>C72-(E72*1080)</f>
        <v>41709.654254387453</v>
      </c>
      <c r="K72" s="9"/>
      <c r="L72" s="50">
        <f>(D72-$C4)/$C4</f>
        <v>12.233398087624137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1"/>
    </row>
    <row r="74" spans="1:14" s="29" customFormat="1">
      <c r="A74" s="62">
        <v>15</v>
      </c>
      <c r="B74" s="21">
        <f>B72+7</f>
        <v>44088</v>
      </c>
      <c r="C74" s="12">
        <f>D72+G72-H72</f>
        <v>68429.901511104414</v>
      </c>
      <c r="D74" s="9">
        <f>C74+(C74*0.05)</f>
        <v>71851.396586659641</v>
      </c>
      <c r="E74" s="9">
        <f>C74/3000</f>
        <v>22.809967170368139</v>
      </c>
      <c r="F74" s="18">
        <f>(D74-C74)/E74</f>
        <v>150.00000000000028</v>
      </c>
      <c r="G74" s="16"/>
      <c r="H74" s="32"/>
      <c r="I74" s="11">
        <f>E74*50/C74</f>
        <v>1.666666666666667E-2</v>
      </c>
      <c r="J74" s="10">
        <f>C74-(E74*1080)</f>
        <v>43795.136967106824</v>
      </c>
      <c r="K74" s="9"/>
      <c r="L74" s="50">
        <f>(D74-$C4)/$C4</f>
        <v>12.895067992005345</v>
      </c>
    </row>
    <row r="75" spans="1:14" s="29" customFormat="1">
      <c r="A75" s="63"/>
      <c r="B75" s="21">
        <f>B74+7</f>
        <v>44095</v>
      </c>
      <c r="C75" s="12">
        <f>D74+G74-H74</f>
        <v>71851.396586659641</v>
      </c>
      <c r="D75" s="9">
        <f>C75+(C75*0.05)</f>
        <v>75443.966415992618</v>
      </c>
      <c r="E75" s="9">
        <f>C75/3000</f>
        <v>23.950465528886546</v>
      </c>
      <c r="F75" s="18">
        <f>(D75-C75)/E75</f>
        <v>149.9999999999998</v>
      </c>
      <c r="G75" s="16"/>
      <c r="H75" s="32"/>
      <c r="I75" s="11">
        <f>E75*50/C75</f>
        <v>1.6666666666666666E-2</v>
      </c>
      <c r="J75" s="10">
        <f>C75-(E75*1080)</f>
        <v>45984.893815462172</v>
      </c>
      <c r="K75" s="9"/>
      <c r="L75" s="50">
        <f>(D75-$C4)/$C4</f>
        <v>13.589821391605613</v>
      </c>
      <c r="M75" s="33"/>
      <c r="N75" s="33"/>
    </row>
    <row r="76" spans="1:14" s="29" customFormat="1">
      <c r="A76" s="63"/>
      <c r="B76" s="21">
        <f>B75+7</f>
        <v>44102</v>
      </c>
      <c r="C76" s="12">
        <f>D75+G75-H75</f>
        <v>75443.966415992618</v>
      </c>
      <c r="D76" s="9">
        <f>C76+(C76*0.05)</f>
        <v>79216.164736792241</v>
      </c>
      <c r="E76" s="9">
        <f>C76/3000</f>
        <v>25.147988805330872</v>
      </c>
      <c r="F76" s="18">
        <f>(D76-C76)/E76</f>
        <v>149.99999999999972</v>
      </c>
      <c r="G76" s="16"/>
      <c r="H76" s="32"/>
      <c r="I76" s="11">
        <f>E76*50/C76</f>
        <v>1.6666666666666666E-2</v>
      </c>
      <c r="J76" s="10">
        <f>C76-(E76*1080)</f>
        <v>48284.138506235278</v>
      </c>
      <c r="K76" s="9"/>
      <c r="L76" s="50">
        <f>(D76-$C4)/$C4</f>
        <v>14.319312461185891</v>
      </c>
      <c r="M76" s="33"/>
      <c r="N76" s="33"/>
    </row>
    <row r="77" spans="1:14" s="29" customFormat="1" ht="15.75" thickBot="1">
      <c r="A77" s="64"/>
      <c r="B77" s="34">
        <f>B76+7</f>
        <v>44109</v>
      </c>
      <c r="C77" s="12">
        <f>D76+G76-H76</f>
        <v>79216.164736792241</v>
      </c>
      <c r="D77" s="9">
        <f>C77+(C77*0.05)</f>
        <v>83176.972973631855</v>
      </c>
      <c r="E77" s="9">
        <f>C77/3000</f>
        <v>26.405388245597415</v>
      </c>
      <c r="F77" s="18">
        <f>(D77-C77)/E77</f>
        <v>150.00000000000006</v>
      </c>
      <c r="G77" s="35"/>
      <c r="H77" s="32"/>
      <c r="I77" s="11">
        <f>E77*50/C77</f>
        <v>1.6666666666666666E-2</v>
      </c>
      <c r="J77" s="10">
        <f>C77-(E77*1080)</f>
        <v>50698.34543154703</v>
      </c>
      <c r="K77" s="9"/>
      <c r="L77" s="50">
        <f>(D77-$C4)/$C4</f>
        <v>15.085278084245186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1"/>
    </row>
    <row r="79" spans="1:14" s="29" customFormat="1">
      <c r="A79" s="62">
        <v>16</v>
      </c>
      <c r="B79" s="21">
        <f>B77+7</f>
        <v>44116</v>
      </c>
      <c r="C79" s="12">
        <f>D77+G77-H77</f>
        <v>83176.972973631855</v>
      </c>
      <c r="D79" s="9">
        <f>C79+(C79*0.05)</f>
        <v>87335.821622313451</v>
      </c>
      <c r="E79" s="9">
        <f>C79/3000</f>
        <v>27.725657657877285</v>
      </c>
      <c r="F79" s="18">
        <f>(D79-C79)/E79</f>
        <v>150.00000000000014</v>
      </c>
      <c r="G79" s="16"/>
      <c r="H79" s="32"/>
      <c r="I79" s="11">
        <f>E79*50/C79</f>
        <v>1.6666666666666666E-2</v>
      </c>
      <c r="J79" s="10">
        <f>C79-(E79*1080)</f>
        <v>53233.26270312439</v>
      </c>
      <c r="K79" s="9"/>
      <c r="L79" s="50">
        <f>(D79-$C4)/$C4</f>
        <v>15.889541988457445</v>
      </c>
    </row>
    <row r="80" spans="1:14" s="29" customFormat="1">
      <c r="A80" s="63"/>
      <c r="B80" s="21">
        <f>B79+7</f>
        <v>44123</v>
      </c>
      <c r="C80" s="12">
        <f>D79+G79-H79</f>
        <v>87335.821622313451</v>
      </c>
      <c r="D80" s="9">
        <f>C80+(C80*0.05)</f>
        <v>91702.612703429128</v>
      </c>
      <c r="E80" s="9">
        <f>C80/3000</f>
        <v>29.111940540771151</v>
      </c>
      <c r="F80" s="18">
        <f>(D80-C80)/E80</f>
        <v>150.00000000000011</v>
      </c>
      <c r="G80" s="16"/>
      <c r="H80" s="32"/>
      <c r="I80" s="11">
        <f>E80*50/C80</f>
        <v>1.6666666666666666E-2</v>
      </c>
      <c r="J80" s="10">
        <f>C80-(E80*1080)</f>
        <v>55894.925838280607</v>
      </c>
      <c r="K80" s="9"/>
      <c r="L80" s="50">
        <f>(D80-$C4)/$C4</f>
        <v>16.73401908788032</v>
      </c>
      <c r="M80" s="33"/>
      <c r="N80" s="33"/>
    </row>
    <row r="81" spans="1:14" s="29" customFormat="1">
      <c r="A81" s="63"/>
      <c r="B81" s="21">
        <f>B80+7</f>
        <v>44130</v>
      </c>
      <c r="C81" s="12">
        <f>D80+G80-H80</f>
        <v>91702.612703429128</v>
      </c>
      <c r="D81" s="9">
        <f>C81+(C81*0.05)</f>
        <v>96287.743338600587</v>
      </c>
      <c r="E81" s="9">
        <f>C81/3000</f>
        <v>30.567537567809708</v>
      </c>
      <c r="F81" s="18">
        <f>(D81-C81)/E81</f>
        <v>150.00000000000011</v>
      </c>
      <c r="G81" s="16"/>
      <c r="H81" s="32"/>
      <c r="I81" s="11">
        <f>E81*50/C81</f>
        <v>1.6666666666666666E-2</v>
      </c>
      <c r="J81" s="10">
        <f>C81-(E81*1080)</f>
        <v>58689.672130194645</v>
      </c>
      <c r="K81" s="9"/>
      <c r="L81" s="50">
        <f>(D81-$C4)/$C4</f>
        <v>17.620720042274336</v>
      </c>
      <c r="M81" s="33"/>
      <c r="N81" s="33"/>
    </row>
    <row r="82" spans="1:14" s="29" customFormat="1" ht="15.75" thickBot="1">
      <c r="A82" s="64"/>
      <c r="B82" s="34">
        <f>B81+7</f>
        <v>44137</v>
      </c>
      <c r="C82" s="12">
        <f>D81+G81-H81</f>
        <v>96287.743338600587</v>
      </c>
      <c r="D82" s="9">
        <f>C82+(C82*0.05)</f>
        <v>101102.13050553061</v>
      </c>
      <c r="E82" s="9">
        <f>C82/3000</f>
        <v>32.095914446200197</v>
      </c>
      <c r="F82" s="18">
        <f>(D82-C82)/E82</f>
        <v>149.99999999999994</v>
      </c>
      <c r="G82" s="35"/>
      <c r="H82" s="32"/>
      <c r="I82" s="11">
        <f>E82*50/C82</f>
        <v>1.6666666666666666E-2</v>
      </c>
      <c r="J82" s="10">
        <f>C82-(E82*1080)</f>
        <v>61624.155736704372</v>
      </c>
      <c r="K82" s="9"/>
      <c r="L82" s="50">
        <f>(D82-$C4)/$C4</f>
        <v>18.55175604438805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62">
        <v>17</v>
      </c>
      <c r="B84" s="21">
        <f>B82+7</f>
        <v>44144</v>
      </c>
      <c r="C84" s="12">
        <f>D82+G82-H82</f>
        <v>101102.13050553061</v>
      </c>
      <c r="D84" s="9">
        <f>C84+(C84*0.05)</f>
        <v>106157.23703080714</v>
      </c>
      <c r="E84" s="9">
        <f>C84/3000</f>
        <v>33.700710168510206</v>
      </c>
      <c r="F84" s="18">
        <f>(D84-C84)/E84</f>
        <v>149.99999999999986</v>
      </c>
      <c r="G84" s="16"/>
      <c r="H84" s="32">
        <f>IF(D84&gt;C84,D84*0.03,0)</f>
        <v>3184.717110924214</v>
      </c>
      <c r="I84" s="11">
        <f>E84*50/C84</f>
        <v>1.6666666666666666E-2</v>
      </c>
      <c r="J84" s="10">
        <f>C84-(E84*1080)</f>
        <v>64705.363523539592</v>
      </c>
      <c r="K84" s="9"/>
      <c r="L84" s="50"/>
    </row>
    <row r="85" spans="1:14" s="29" customFormat="1">
      <c r="A85" s="63"/>
      <c r="B85" s="21">
        <f>B84+7</f>
        <v>44151</v>
      </c>
      <c r="C85" s="12">
        <f>D84+G84-H84</f>
        <v>102972.51991988292</v>
      </c>
      <c r="D85" s="9">
        <f>C85+(C85*0.05)</f>
        <v>108121.14591587707</v>
      </c>
      <c r="E85" s="9">
        <f>C85/3000</f>
        <v>34.324173306627642</v>
      </c>
      <c r="F85" s="18">
        <f>(D85-C85)/E85</f>
        <v>150.00000000000017</v>
      </c>
      <c r="G85" s="16"/>
      <c r="H85" s="32">
        <f>IF(D85&gt;C85,D85*0.03,0)</f>
        <v>3243.6343774763122</v>
      </c>
      <c r="I85" s="11">
        <f>E85*50/C85</f>
        <v>1.666666666666667E-2</v>
      </c>
      <c r="J85" s="10">
        <f>C85-(E85*1080)</f>
        <v>65902.412748725066</v>
      </c>
      <c r="K85" s="9"/>
      <c r="L85" s="50"/>
      <c r="M85" s="33"/>
      <c r="N85" s="33"/>
    </row>
    <row r="86" spans="1:14" s="29" customFormat="1">
      <c r="A86" s="63"/>
      <c r="B86" s="21">
        <f>B85+7</f>
        <v>44158</v>
      </c>
      <c r="C86" s="12">
        <f>D85+G85-H85</f>
        <v>104877.51153840077</v>
      </c>
      <c r="D86" s="9">
        <f>C86+(C86*0.05)</f>
        <v>110121.3871153208</v>
      </c>
      <c r="E86" s="9">
        <f>C86/3000</f>
        <v>34.959170512800256</v>
      </c>
      <c r="F86" s="18">
        <f>(D86-C86)/E86</f>
        <v>149.99999999999994</v>
      </c>
      <c r="G86" s="16"/>
      <c r="H86" s="32">
        <f>IF(D86&gt;C86,D86*0.03,0)</f>
        <v>3303.6416134596238</v>
      </c>
      <c r="I86" s="11">
        <f>E86*50/C86</f>
        <v>1.6666666666666666E-2</v>
      </c>
      <c r="J86" s="10">
        <f>C86-(E86*1080)</f>
        <v>67121.607384576491</v>
      </c>
      <c r="K86" s="9"/>
      <c r="L86" s="50"/>
      <c r="M86" s="33"/>
      <c r="N86" s="33"/>
    </row>
    <row r="87" spans="1:14" s="29" customFormat="1" ht="15.75" thickBot="1">
      <c r="A87" s="64"/>
      <c r="B87" s="34">
        <f>B86+7</f>
        <v>44165</v>
      </c>
      <c r="C87" s="12">
        <f>D86+G86-H86</f>
        <v>106817.74550186118</v>
      </c>
      <c r="D87" s="9">
        <f>C87+(C87*0.05)</f>
        <v>112158.63277695424</v>
      </c>
      <c r="E87" s="9">
        <f>C87/3000</f>
        <v>35.605915167287058</v>
      </c>
      <c r="F87" s="18">
        <f>(D87-C87)/E87</f>
        <v>150.00000000000006</v>
      </c>
      <c r="G87" s="35"/>
      <c r="H87" s="32">
        <f>IF(D87&gt;C87,D87*0.04,0)</f>
        <v>4486.3453110781693</v>
      </c>
      <c r="I87" s="11">
        <f>E87*50/C87</f>
        <v>1.6666666666666666E-2</v>
      </c>
      <c r="J87" s="10">
        <f>C87-(E87*1080)</f>
        <v>68363.357121191162</v>
      </c>
      <c r="K87" s="9">
        <f>K82+SUM(H84:H87)</f>
        <v>14218.338412938319</v>
      </c>
      <c r="L87" s="50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1"/>
    </row>
    <row r="89" spans="1:14" s="29" customFormat="1">
      <c r="A89" s="62">
        <v>18</v>
      </c>
      <c r="B89" s="21">
        <f>B87+7</f>
        <v>44172</v>
      </c>
      <c r="C89" s="12">
        <f>D87+G87-H87</f>
        <v>107672.28746587607</v>
      </c>
      <c r="D89" s="9">
        <f>C89+(C89*0.05)</f>
        <v>113055.90183916988</v>
      </c>
      <c r="E89" s="9">
        <f>C89/3000</f>
        <v>35.890762488625356</v>
      </c>
      <c r="F89" s="18">
        <f>(D89-C89)/E89</f>
        <v>150.00000000000011</v>
      </c>
      <c r="G89" s="16"/>
      <c r="H89" s="32">
        <f>IF(D89&gt;C89,D89*0.03,0)</f>
        <v>3391.677055175096</v>
      </c>
      <c r="I89" s="11">
        <f>E89*50/C89</f>
        <v>1.6666666666666666E-2</v>
      </c>
      <c r="J89" s="10">
        <f>C89-(E89*1080)</f>
        <v>68910.263978160685</v>
      </c>
      <c r="K89" s="9"/>
      <c r="L89" s="50"/>
    </row>
    <row r="90" spans="1:14" s="29" customFormat="1">
      <c r="A90" s="63"/>
      <c r="B90" s="21">
        <f>B89+7</f>
        <v>44179</v>
      </c>
      <c r="C90" s="12">
        <f>D89+G89-H89</f>
        <v>109664.22478399478</v>
      </c>
      <c r="D90" s="9">
        <f>C90+(C90*0.05)</f>
        <v>115147.43602319452</v>
      </c>
      <c r="E90" s="9">
        <f>C90/3000</f>
        <v>36.554741594664925</v>
      </c>
      <c r="F90" s="18">
        <f>(D90-C90)/E90</f>
        <v>149.99999999999991</v>
      </c>
      <c r="G90" s="16"/>
      <c r="H90" s="32">
        <f>IF(D90&gt;C90,D90*0.03,0)</f>
        <v>3454.4230806958353</v>
      </c>
      <c r="I90" s="11">
        <f>E90*50/C90</f>
        <v>1.6666666666666666E-2</v>
      </c>
      <c r="J90" s="10">
        <f>C90-(E90*1080)</f>
        <v>70185.103861756652</v>
      </c>
      <c r="K90" s="9"/>
      <c r="L90" s="50"/>
      <c r="M90" s="33"/>
      <c r="N90" s="33"/>
    </row>
    <row r="91" spans="1:14" s="29" customFormat="1">
      <c r="A91" s="63"/>
      <c r="B91" s="21">
        <f>B90+7</f>
        <v>44186</v>
      </c>
      <c r="C91" s="12">
        <f>D90+G90-H90</f>
        <v>111693.01294249868</v>
      </c>
      <c r="D91" s="9">
        <f>C91+(C91*0.05)</f>
        <v>117277.66358962361</v>
      </c>
      <c r="E91" s="9">
        <f>C91/3000</f>
        <v>37.231004314166228</v>
      </c>
      <c r="F91" s="18">
        <f>(D91-C91)/E91</f>
        <v>149.99999999999989</v>
      </c>
      <c r="G91" s="16"/>
      <c r="H91" s="32">
        <f>IF(D91&gt;C91,D91*0.03,0)</f>
        <v>3518.3299076887083</v>
      </c>
      <c r="I91" s="11">
        <f>E91*50/C91</f>
        <v>1.6666666666666666E-2</v>
      </c>
      <c r="J91" s="10">
        <f>C91-(E91*1080)</f>
        <v>71483.52828319915</v>
      </c>
      <c r="K91" s="9"/>
      <c r="L91" s="50"/>
      <c r="M91" s="33"/>
      <c r="N91" s="33"/>
    </row>
    <row r="92" spans="1:14" s="29" customFormat="1" ht="15.75" thickBot="1">
      <c r="A92" s="64"/>
      <c r="B92" s="34">
        <f>B91+7</f>
        <v>44193</v>
      </c>
      <c r="C92" s="12">
        <f>D91+G91-H91</f>
        <v>113759.33368193491</v>
      </c>
      <c r="D92" s="9">
        <f>C92+(C92*0.05)</f>
        <v>119447.30036603165</v>
      </c>
      <c r="E92" s="9">
        <f>C92/3000</f>
        <v>37.919777893978299</v>
      </c>
      <c r="F92" s="18">
        <f>(D92-C92)/E92</f>
        <v>149.99999999999989</v>
      </c>
      <c r="G92" s="35"/>
      <c r="H92" s="32">
        <f>IF(D92&gt;C92,D92*0.04,0)</f>
        <v>4777.8920146412656</v>
      </c>
      <c r="I92" s="11">
        <f>E92*50/C92</f>
        <v>1.6666666666666666E-2</v>
      </c>
      <c r="J92" s="10">
        <f>C92-(E92*1080)</f>
        <v>72805.973556438345</v>
      </c>
      <c r="K92" s="9">
        <f>K87+SUM(H89:H92)</f>
        <v>29360.660471139225</v>
      </c>
      <c r="L92" s="50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1"/>
    </row>
    <row r="94" spans="1:14" s="29" customFormat="1">
      <c r="A94" s="62">
        <v>19</v>
      </c>
      <c r="B94" s="21">
        <f>B92+7</f>
        <v>44200</v>
      </c>
      <c r="C94" s="12">
        <f>D92+G92-H92</f>
        <v>114669.40835139038</v>
      </c>
      <c r="D94" s="9">
        <f>C94+(C94*0.05)</f>
        <v>120402.8787689599</v>
      </c>
      <c r="E94" s="9">
        <f>C94/3000</f>
        <v>38.223136117130124</v>
      </c>
      <c r="F94" s="18">
        <f>(D94-C94)/E94</f>
        <v>150.00000000000009</v>
      </c>
      <c r="G94" s="16"/>
      <c r="H94" s="32">
        <f>IF(D94&gt;C94,D94*0.03,0)</f>
        <v>3612.0863630687968</v>
      </c>
      <c r="I94" s="11">
        <f>E94*50/C94</f>
        <v>1.6666666666666666E-2</v>
      </c>
      <c r="J94" s="10">
        <f>C94-(E94*1080)</f>
        <v>73388.421344889837</v>
      </c>
      <c r="K94" s="9"/>
      <c r="L94" s="50"/>
    </row>
    <row r="95" spans="1:14" s="29" customFormat="1">
      <c r="A95" s="63"/>
      <c r="B95" s="21">
        <f>B94+7</f>
        <v>44207</v>
      </c>
      <c r="C95" s="12">
        <f>D94+G94-H94</f>
        <v>116790.7924058911</v>
      </c>
      <c r="D95" s="9">
        <f>C95+(C95*0.05)</f>
        <v>122630.33202618566</v>
      </c>
      <c r="E95" s="9">
        <f>C95/3000</f>
        <v>38.930264135297037</v>
      </c>
      <c r="F95" s="18">
        <f>(D95-C95)/E95</f>
        <v>150</v>
      </c>
      <c r="G95" s="16"/>
      <c r="H95" s="32">
        <f>IF(D95&gt;C95,D95*0.03,0)</f>
        <v>3678.9099607855696</v>
      </c>
      <c r="I95" s="11">
        <f>E95*50/C95</f>
        <v>1.666666666666667E-2</v>
      </c>
      <c r="J95" s="10">
        <f>C95-(E95*1080)</f>
        <v>74746.107139770291</v>
      </c>
      <c r="K95" s="9"/>
      <c r="L95" s="50"/>
      <c r="M95" s="33"/>
      <c r="N95" s="33"/>
    </row>
    <row r="96" spans="1:14" s="29" customFormat="1">
      <c r="A96" s="63"/>
      <c r="B96" s="21">
        <f>B95+7</f>
        <v>44214</v>
      </c>
      <c r="C96" s="12">
        <f>D95+G95-H95</f>
        <v>118951.42206540008</v>
      </c>
      <c r="D96" s="9">
        <f>C96+(C96*0.05)</f>
        <v>124898.99316867009</v>
      </c>
      <c r="E96" s="9">
        <f>C96/3000</f>
        <v>39.650474021800029</v>
      </c>
      <c r="F96" s="18">
        <f>(D96-C96)/E96</f>
        <v>150.00000000000003</v>
      </c>
      <c r="G96" s="16"/>
      <c r="H96" s="32">
        <f>IF(D96&gt;C96,D96*0.03,0)</f>
        <v>3746.9697950601026</v>
      </c>
      <c r="I96" s="11">
        <f>E96*50/C96</f>
        <v>1.6666666666666666E-2</v>
      </c>
      <c r="J96" s="10">
        <f>C96-(E96*1080)</f>
        <v>76128.910121856054</v>
      </c>
      <c r="K96" s="9"/>
      <c r="L96" s="50"/>
      <c r="M96" s="33"/>
      <c r="N96" s="33"/>
    </row>
    <row r="97" spans="1:14" s="29" customFormat="1" ht="15.75" thickBot="1">
      <c r="A97" s="64"/>
      <c r="B97" s="34">
        <f>B96+7</f>
        <v>44221</v>
      </c>
      <c r="C97" s="12">
        <f>D96+G96-H96</f>
        <v>121152.02337360999</v>
      </c>
      <c r="D97" s="9">
        <f>C97+(C97*0.05)</f>
        <v>127209.62454229049</v>
      </c>
      <c r="E97" s="9">
        <f>C97/3000</f>
        <v>40.384007791203331</v>
      </c>
      <c r="F97" s="18">
        <f>(D97-C97)/E97</f>
        <v>150</v>
      </c>
      <c r="G97" s="35"/>
      <c r="H97" s="32">
        <f>IF(D97&gt;C97,D97*0.04,0)</f>
        <v>5088.3849816916199</v>
      </c>
      <c r="I97" s="11">
        <f>E97*50/C97</f>
        <v>1.6666666666666666E-2</v>
      </c>
      <c r="J97" s="10">
        <f>C97-(E97*1080)</f>
        <v>77537.294959110397</v>
      </c>
      <c r="K97" s="9">
        <f>K92+SUM(H94:H97)</f>
        <v>45487.011571745315</v>
      </c>
      <c r="L97" s="50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1"/>
    </row>
    <row r="99" spans="1:14" s="29" customFormat="1">
      <c r="A99" s="62">
        <v>20</v>
      </c>
      <c r="B99" s="21">
        <f>B97+7</f>
        <v>44228</v>
      </c>
      <c r="C99" s="12">
        <f>D97+G97-H97</f>
        <v>122121.23956059887</v>
      </c>
      <c r="D99" s="9">
        <f>C99+(C99*0.05)</f>
        <v>128227.30153862882</v>
      </c>
      <c r="E99" s="9">
        <f>C99/3000</f>
        <v>40.70707985353296</v>
      </c>
      <c r="F99" s="18">
        <f>(D99-C99)/E99</f>
        <v>150.00000000000003</v>
      </c>
      <c r="G99" s="16"/>
      <c r="H99" s="32">
        <f>IF(D99&gt;C99,D99*0.03,0)</f>
        <v>3846.8190461588642</v>
      </c>
      <c r="I99" s="11">
        <f>E99*50/C99</f>
        <v>1.6666666666666666E-2</v>
      </c>
      <c r="J99" s="10">
        <f>C99-(E99*1080)</f>
        <v>78157.593318783271</v>
      </c>
      <c r="K99" s="9"/>
      <c r="L99" s="50"/>
    </row>
    <row r="100" spans="1:14" s="29" customFormat="1">
      <c r="A100" s="63"/>
      <c r="B100" s="21">
        <f>B99+7</f>
        <v>44235</v>
      </c>
      <c r="C100" s="12">
        <f>D99+G99-H99</f>
        <v>124380.48249246995</v>
      </c>
      <c r="D100" s="9">
        <f>C100+(C100*0.05)</f>
        <v>130599.50661709344</v>
      </c>
      <c r="E100" s="9">
        <f>C100/3000</f>
        <v>41.46016083082332</v>
      </c>
      <c r="F100" s="18">
        <f>(D100-C100)/E100</f>
        <v>149.99999999999991</v>
      </c>
      <c r="G100" s="16"/>
      <c r="H100" s="32">
        <f>IF(D100&gt;C100,D100*0.03,0)</f>
        <v>3917.985198512803</v>
      </c>
      <c r="I100" s="11">
        <f>E100*50/C100</f>
        <v>1.6666666666666666E-2</v>
      </c>
      <c r="J100" s="10">
        <f>C100-(E100*1080)</f>
        <v>79603.508795180765</v>
      </c>
      <c r="K100" s="9"/>
      <c r="L100" s="50"/>
      <c r="M100" s="33"/>
      <c r="N100" s="33"/>
    </row>
    <row r="101" spans="1:14" s="29" customFormat="1">
      <c r="A101" s="63"/>
      <c r="B101" s="21">
        <f>B100+7</f>
        <v>44242</v>
      </c>
      <c r="C101" s="12">
        <f>D100+G100-H100</f>
        <v>126681.52141858064</v>
      </c>
      <c r="D101" s="9">
        <f>C101+(C101*0.05)</f>
        <v>133015.59748950967</v>
      </c>
      <c r="E101" s="9">
        <f>C101/3000</f>
        <v>42.227173806193548</v>
      </c>
      <c r="F101" s="18">
        <f>(D101-C101)/E101</f>
        <v>150.00000000000003</v>
      </c>
      <c r="G101" s="16"/>
      <c r="H101" s="32">
        <f>IF(D101&gt;C101,D101*0.03,0)</f>
        <v>3990.4679246852902</v>
      </c>
      <c r="I101" s="11">
        <f>E101*50/C101</f>
        <v>1.6666666666666666E-2</v>
      </c>
      <c r="J101" s="10">
        <f>C101-(E101*1080)</f>
        <v>81076.173707891605</v>
      </c>
      <c r="K101" s="9"/>
      <c r="L101" s="50"/>
      <c r="M101" s="33"/>
      <c r="N101" s="33"/>
    </row>
    <row r="102" spans="1:14" s="29" customFormat="1" ht="15.75" thickBot="1">
      <c r="A102" s="64"/>
      <c r="B102" s="34">
        <f>B101+7</f>
        <v>44249</v>
      </c>
      <c r="C102" s="12">
        <f>D101+G101-H101</f>
        <v>129025.12956482438</v>
      </c>
      <c r="D102" s="9">
        <f>C102+(C102*0.05)</f>
        <v>135476.38604306561</v>
      </c>
      <c r="E102" s="9">
        <f>C102/3000</f>
        <v>43.008376521608128</v>
      </c>
      <c r="F102" s="18">
        <f>(D102-C102)/E102</f>
        <v>150.00000000000009</v>
      </c>
      <c r="G102" s="35"/>
      <c r="H102" s="32">
        <f>IF(D102&gt;C102,D102*0.04,0)</f>
        <v>5419.055441722624</v>
      </c>
      <c r="I102" s="11">
        <f>E102*50/C102</f>
        <v>1.6666666666666666E-2</v>
      </c>
      <c r="J102" s="10">
        <f>C102-(E102*1080)</f>
        <v>82576.082921487599</v>
      </c>
      <c r="K102" s="9">
        <f>K97+SUM(H99:H102)</f>
        <v>62661.3391828249</v>
      </c>
      <c r="L102" s="50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1"/>
    </row>
    <row r="104" spans="1:14" s="29" customFormat="1">
      <c r="A104" s="62">
        <v>21</v>
      </c>
      <c r="B104" s="21">
        <f>B102+7</f>
        <v>44256</v>
      </c>
      <c r="C104" s="12">
        <f>D102+G102-H102</f>
        <v>130057.33060134298</v>
      </c>
      <c r="D104" s="9">
        <f>C104+(C104*0.05)</f>
        <v>136560.19713141012</v>
      </c>
      <c r="E104" s="9">
        <f>C104/3000</f>
        <v>43.352443533780992</v>
      </c>
      <c r="F104" s="18">
        <f>(D104-C104)/E104</f>
        <v>149.99999999999983</v>
      </c>
      <c r="G104" s="16"/>
      <c r="H104" s="32">
        <f>IF(D104&gt;C104,D104*0.03,0)</f>
        <v>4096.805913942304</v>
      </c>
      <c r="I104" s="11">
        <f>E104*50/C104</f>
        <v>1.6666666666666663E-2</v>
      </c>
      <c r="J104" s="10">
        <f>C104-(E104*1080)</f>
        <v>83236.691584859509</v>
      </c>
      <c r="K104" s="9"/>
      <c r="L104" s="50"/>
    </row>
    <row r="105" spans="1:14" s="29" customFormat="1">
      <c r="A105" s="63"/>
      <c r="B105" s="21">
        <f>B104+7</f>
        <v>44263</v>
      </c>
      <c r="C105" s="12">
        <f>D104+G104-H104</f>
        <v>132463.39121746781</v>
      </c>
      <c r="D105" s="9">
        <f>C105+(C105*0.05)</f>
        <v>139086.5607783412</v>
      </c>
      <c r="E105" s="9">
        <f>C105/3000</f>
        <v>44.154463739155936</v>
      </c>
      <c r="F105" s="18">
        <f>(D105-C105)/E105</f>
        <v>149.99999999999991</v>
      </c>
      <c r="G105" s="16"/>
      <c r="H105" s="32">
        <f>IF(D105&gt;C105,D105*0.03,0)</f>
        <v>4172.5968233502354</v>
      </c>
      <c r="I105" s="11">
        <f>E105*50/C105</f>
        <v>1.6666666666666666E-2</v>
      </c>
      <c r="J105" s="10">
        <f>C105-(E105*1080)</f>
        <v>84776.570379179408</v>
      </c>
      <c r="K105" s="9"/>
      <c r="L105" s="50"/>
    </row>
    <row r="106" spans="1:14" s="29" customFormat="1">
      <c r="A106" s="63"/>
      <c r="B106" s="21">
        <f>B105+7</f>
        <v>44270</v>
      </c>
      <c r="C106" s="12">
        <f>D105+G105-H105</f>
        <v>134913.96395499096</v>
      </c>
      <c r="D106" s="9">
        <f>C106+(C106*0.05)</f>
        <v>141659.66215274052</v>
      </c>
      <c r="E106" s="9">
        <f>C106/3000</f>
        <v>44.971321318330318</v>
      </c>
      <c r="F106" s="18">
        <f>(D106-C106)/E106</f>
        <v>150.00000000000026</v>
      </c>
      <c r="G106" s="16"/>
      <c r="H106" s="32">
        <f>IF(D106&gt;C106,D106*0.03,0)</f>
        <v>4249.7898645822152</v>
      </c>
      <c r="I106" s="11">
        <f>E106*50/C106</f>
        <v>1.6666666666666666E-2</v>
      </c>
      <c r="J106" s="10">
        <f>C106-(E106*1080)</f>
        <v>86344.936931194214</v>
      </c>
      <c r="K106" s="9"/>
      <c r="L106" s="50"/>
    </row>
    <row r="107" spans="1:14" s="29" customFormat="1" ht="15.75" thickBot="1">
      <c r="A107" s="64"/>
      <c r="B107" s="21">
        <f>B106+7</f>
        <v>44277</v>
      </c>
      <c r="C107" s="12">
        <f>D106+G106-H106</f>
        <v>137409.87228815831</v>
      </c>
      <c r="D107" s="9">
        <f>C107+(C107*0.05)</f>
        <v>144280.36590256623</v>
      </c>
      <c r="E107" s="9">
        <f>C107/3000</f>
        <v>45.803290762719435</v>
      </c>
      <c r="F107" s="18">
        <f>(D107-C107)/E107</f>
        <v>150.00000000000023</v>
      </c>
      <c r="G107" s="16"/>
      <c r="H107" s="32">
        <f>IF(D107&gt;C107,D107*0.04,0)</f>
        <v>5771.2146361026498</v>
      </c>
      <c r="I107" s="11">
        <f>E107*50/C107</f>
        <v>1.6666666666666666E-2</v>
      </c>
      <c r="J107" s="10">
        <f>C107-(E107*1080)</f>
        <v>87942.318264421323</v>
      </c>
      <c r="K107" s="9">
        <f>K102+SUM(H104:H107)</f>
        <v>80951.746420802301</v>
      </c>
      <c r="L107" s="50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1"/>
    </row>
    <row r="109" spans="1:14" s="29" customFormat="1">
      <c r="A109" s="62">
        <v>22</v>
      </c>
      <c r="B109" s="21">
        <f>B107+7</f>
        <v>44284</v>
      </c>
      <c r="C109" s="12">
        <f>D107+G107-H107</f>
        <v>138509.1512664636</v>
      </c>
      <c r="D109" s="9">
        <f>C109+(C109*0.05)</f>
        <v>145434.60882978677</v>
      </c>
      <c r="E109" s="9">
        <f>C109/3000</f>
        <v>46.169717088821201</v>
      </c>
      <c r="F109" s="18">
        <f>(D109-C109)/E109</f>
        <v>149.99999999999983</v>
      </c>
      <c r="G109" s="16"/>
      <c r="H109" s="32">
        <f>IF(D109&gt;C109,D109*0.03,0)</f>
        <v>4363.0382648936029</v>
      </c>
      <c r="I109" s="11">
        <f>E109*50/C109</f>
        <v>1.6666666666666666E-2</v>
      </c>
      <c r="J109" s="10">
        <f>C109-(E109*1080)</f>
        <v>88645.856810536701</v>
      </c>
      <c r="K109" s="9"/>
      <c r="L109" s="50"/>
    </row>
    <row r="110" spans="1:14" s="29" customFormat="1">
      <c r="A110" s="63"/>
      <c r="B110" s="21">
        <f>B109+7</f>
        <v>44291</v>
      </c>
      <c r="C110" s="12">
        <f>D109+G109-H109</f>
        <v>141071.57056489316</v>
      </c>
      <c r="D110" s="9">
        <f>C110+(C110*0.05)</f>
        <v>148125.14909313782</v>
      </c>
      <c r="E110" s="9">
        <f>C110/3000</f>
        <v>47.023856854964386</v>
      </c>
      <c r="F110" s="18">
        <f>(D110-C110)/E110</f>
        <v>150.00000000000003</v>
      </c>
      <c r="G110" s="16"/>
      <c r="H110" s="32">
        <f>IF(D110&gt;C110,D110*0.03,0)</f>
        <v>4443.754472794134</v>
      </c>
      <c r="I110" s="11">
        <f>E110*50/C110</f>
        <v>1.6666666666666666E-2</v>
      </c>
      <c r="J110" s="10">
        <f>C110-(E110*1080)</f>
        <v>90285.805161531622</v>
      </c>
      <c r="K110" s="9"/>
      <c r="L110" s="50"/>
      <c r="M110" s="33"/>
      <c r="N110" s="33"/>
    </row>
    <row r="111" spans="1:14" s="29" customFormat="1">
      <c r="A111" s="63"/>
      <c r="B111" s="21">
        <f>B110+7</f>
        <v>44298</v>
      </c>
      <c r="C111" s="12">
        <f>D110+G110-H110</f>
        <v>143681.39462034369</v>
      </c>
      <c r="D111" s="9">
        <f>C111+(C111*0.05)</f>
        <v>150865.46435136089</v>
      </c>
      <c r="E111" s="9">
        <f>C111/3000</f>
        <v>47.893798206781234</v>
      </c>
      <c r="F111" s="18">
        <f>(D111-C111)/E111</f>
        <v>150.00000000000023</v>
      </c>
      <c r="G111" s="16"/>
      <c r="H111" s="32">
        <f>IF(D111&gt;C111,D111*0.03,0)</f>
        <v>4525.9639305408264</v>
      </c>
      <c r="I111" s="11">
        <f>E111*50/C111</f>
        <v>1.6666666666666666E-2</v>
      </c>
      <c r="J111" s="10">
        <f>C111-(E111*1080)</f>
        <v>91956.092557019962</v>
      </c>
      <c r="K111" s="9"/>
      <c r="L111" s="50"/>
      <c r="M111" s="33"/>
      <c r="N111" s="33"/>
    </row>
    <row r="112" spans="1:14" s="29" customFormat="1" ht="15.75" thickBot="1">
      <c r="A112" s="64"/>
      <c r="B112" s="34">
        <f>B111+7</f>
        <v>44305</v>
      </c>
      <c r="C112" s="12">
        <f>D111+G111-H111</f>
        <v>146339.50042082006</v>
      </c>
      <c r="D112" s="9">
        <f>C112+(C112*0.05)</f>
        <v>153656.47544186105</v>
      </c>
      <c r="E112" s="9">
        <f>C112/3000</f>
        <v>48.779833473606686</v>
      </c>
      <c r="F112" s="18">
        <f>(D112-C112)/E112</f>
        <v>149.99999999999991</v>
      </c>
      <c r="G112" s="35"/>
      <c r="H112" s="32">
        <f>IF(D112&gt;C112,D112*0.04,0)</f>
        <v>6146.2590176744425</v>
      </c>
      <c r="I112" s="11">
        <f>E112*50/C112</f>
        <v>1.6666666666666666E-2</v>
      </c>
      <c r="J112" s="10">
        <f>C112-(E112*1080)</f>
        <v>93657.280269324838</v>
      </c>
      <c r="K112" s="9">
        <f>K107+SUM(H109:H112)</f>
        <v>100430.76210670531</v>
      </c>
      <c r="L112" s="50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1"/>
    </row>
    <row r="114" spans="1:14" s="29" customFormat="1">
      <c r="A114" s="62">
        <v>23</v>
      </c>
      <c r="B114" s="21">
        <f>B112+7</f>
        <v>44312</v>
      </c>
      <c r="C114" s="12">
        <f>D112+G112-H112</f>
        <v>147510.2164241866</v>
      </c>
      <c r="D114" s="9">
        <f>C114+(C114*0.05)</f>
        <v>154885.72724539592</v>
      </c>
      <c r="E114" s="9">
        <f>C114/3000</f>
        <v>49.170072141395529</v>
      </c>
      <c r="F114" s="18">
        <f>(D114-C114)/E114</f>
        <v>149.99999999999977</v>
      </c>
      <c r="G114" s="16"/>
      <c r="H114" s="32">
        <f>IF(D114&gt;C114,D114*0.03,0)</f>
        <v>4646.571817361877</v>
      </c>
      <c r="I114" s="11">
        <f>E114*50/C114</f>
        <v>1.6666666666666666E-2</v>
      </c>
      <c r="J114" s="10">
        <f>C114-(E114*1080)</f>
        <v>94406.538511479419</v>
      </c>
      <c r="K114" s="9"/>
      <c r="L114" s="50"/>
    </row>
    <row r="115" spans="1:14" s="29" customFormat="1">
      <c r="A115" s="63"/>
      <c r="B115" s="21">
        <f>B114+7</f>
        <v>44319</v>
      </c>
      <c r="C115" s="12">
        <f>D114+G114-H114</f>
        <v>150239.15542803405</v>
      </c>
      <c r="D115" s="9">
        <f>C115+(C115*0.05)</f>
        <v>157751.11319943576</v>
      </c>
      <c r="E115" s="9">
        <f>C115/3000</f>
        <v>50.079718476011351</v>
      </c>
      <c r="F115" s="18">
        <f>(D115-C115)/E115</f>
        <v>150.00000000000009</v>
      </c>
      <c r="G115" s="16"/>
      <c r="H115" s="32">
        <f>IF(D115&gt;C115,D115*0.03,0)</f>
        <v>4732.5333959830723</v>
      </c>
      <c r="I115" s="11">
        <f>E115*50/C115</f>
        <v>1.6666666666666666E-2</v>
      </c>
      <c r="J115" s="10">
        <f>C115-(E115*1080)</f>
        <v>96153.059473941801</v>
      </c>
      <c r="K115" s="9"/>
      <c r="L115" s="50"/>
      <c r="M115" s="33"/>
      <c r="N115" s="33"/>
    </row>
    <row r="116" spans="1:14" s="29" customFormat="1">
      <c r="A116" s="63"/>
      <c r="B116" s="21">
        <f>B115+7</f>
        <v>44326</v>
      </c>
      <c r="C116" s="12">
        <f>D115+G115-H115</f>
        <v>153018.57980345268</v>
      </c>
      <c r="D116" s="9">
        <f>C116+(C116*0.05)</f>
        <v>160669.50879362531</v>
      </c>
      <c r="E116" s="9">
        <f>C116/3000</f>
        <v>51.006193267817558</v>
      </c>
      <c r="F116" s="18">
        <f>(D116-C116)/E116</f>
        <v>149.99999999999991</v>
      </c>
      <c r="G116" s="16"/>
      <c r="H116" s="32">
        <f>IF(D116&gt;C116,D116*0.03,0)</f>
        <v>4820.085263808759</v>
      </c>
      <c r="I116" s="11">
        <f>E116*50/C116</f>
        <v>1.6666666666666666E-2</v>
      </c>
      <c r="J116" s="10">
        <f>C116-(E116*1080)</f>
        <v>97931.891074209721</v>
      </c>
      <c r="K116" s="9"/>
      <c r="L116" s="50"/>
      <c r="M116" s="33"/>
      <c r="N116" s="33"/>
    </row>
    <row r="117" spans="1:14" s="29" customFormat="1" ht="15.75" thickBot="1">
      <c r="A117" s="64"/>
      <c r="B117" s="34">
        <f>B116+7</f>
        <v>44333</v>
      </c>
      <c r="C117" s="12">
        <f>D116+G116-H116</f>
        <v>155849.42352981656</v>
      </c>
      <c r="D117" s="9">
        <f>C117+(C117*0.05)</f>
        <v>163641.89470630739</v>
      </c>
      <c r="E117" s="9">
        <f>C117/3000</f>
        <v>51.94980784327219</v>
      </c>
      <c r="F117" s="18">
        <f>(D117-C117)/E117</f>
        <v>150</v>
      </c>
      <c r="G117" s="35"/>
      <c r="H117" s="32">
        <f>IF(D117&gt;C117,D117*0.04,0)</f>
        <v>6545.6757882522952</v>
      </c>
      <c r="I117" s="11">
        <f>E117*50/C117</f>
        <v>1.666666666666667E-2</v>
      </c>
      <c r="J117" s="10">
        <f>C117-(E117*1080)</f>
        <v>99743.631059082603</v>
      </c>
      <c r="K117" s="9">
        <f>K112+SUM(H114:H117)</f>
        <v>121175.62837211131</v>
      </c>
      <c r="L117" s="50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1"/>
    </row>
    <row r="119" spans="1:14" s="29" customFormat="1">
      <c r="A119" s="62">
        <v>24</v>
      </c>
      <c r="B119" s="21">
        <f>B117+7</f>
        <v>44340</v>
      </c>
      <c r="C119" s="12">
        <f>D117+G117-H117</f>
        <v>157096.21891805509</v>
      </c>
      <c r="D119" s="9">
        <f>C119+(C119*0.05)</f>
        <v>164951.02986395784</v>
      </c>
      <c r="E119" s="9">
        <f>C119/3000</f>
        <v>52.365406306018365</v>
      </c>
      <c r="F119" s="18">
        <f>(D119-C119)/E119</f>
        <v>149.99999999999986</v>
      </c>
      <c r="G119" s="16"/>
      <c r="H119" s="32">
        <f>IF(D119&gt;C119,D119*0.03,0)</f>
        <v>4948.530895918735</v>
      </c>
      <c r="I119" s="11">
        <f>E119*50/C119</f>
        <v>1.6666666666666666E-2</v>
      </c>
      <c r="J119" s="10">
        <f>C119-(E119*1080)</f>
        <v>100541.58010755526</v>
      </c>
      <c r="K119" s="9"/>
      <c r="L119" s="50"/>
    </row>
    <row r="120" spans="1:14" s="29" customFormat="1">
      <c r="A120" s="63"/>
      <c r="B120" s="21">
        <f>B119+7</f>
        <v>44347</v>
      </c>
      <c r="C120" s="12">
        <f>D119+G119-H119</f>
        <v>160002.49896803912</v>
      </c>
      <c r="D120" s="9">
        <f>C120+(C120*0.05)</f>
        <v>168002.62391644108</v>
      </c>
      <c r="E120" s="9">
        <f>C120/3000</f>
        <v>53.334166322679707</v>
      </c>
      <c r="F120" s="18">
        <f>(D120-C120)/E120</f>
        <v>150.00000000000017</v>
      </c>
      <c r="G120" s="16"/>
      <c r="H120" s="32">
        <f>IF(D120&gt;C120,D120*0.03,0)</f>
        <v>5040.078717493232</v>
      </c>
      <c r="I120" s="11">
        <f>E120*50/C120</f>
        <v>1.6666666666666666E-2</v>
      </c>
      <c r="J120" s="10">
        <f>C120-(E120*1080)</f>
        <v>102401.59933954504</v>
      </c>
      <c r="K120" s="9"/>
      <c r="L120" s="50"/>
      <c r="M120" s="33"/>
      <c r="N120" s="33"/>
    </row>
    <row r="121" spans="1:14" s="29" customFormat="1">
      <c r="A121" s="63"/>
      <c r="B121" s="21">
        <f>B120+7</f>
        <v>44354</v>
      </c>
      <c r="C121" s="12">
        <f>D120+G120-H120</f>
        <v>162962.54519894786</v>
      </c>
      <c r="D121" s="9">
        <f>C121+(C121*0.05)</f>
        <v>171110.67245889525</v>
      </c>
      <c r="E121" s="9">
        <f>C121/3000</f>
        <v>54.320848399649286</v>
      </c>
      <c r="F121" s="18">
        <f>(D121-C121)/E121</f>
        <v>149.99999999999991</v>
      </c>
      <c r="G121" s="16"/>
      <c r="H121" s="32">
        <f>IF(D121&gt;C121,D121*0.03,0)</f>
        <v>5133.3201737668569</v>
      </c>
      <c r="I121" s="11">
        <f>E121*50/C121</f>
        <v>1.6666666666666666E-2</v>
      </c>
      <c r="J121" s="10">
        <f>C121-(E121*1080)</f>
        <v>104296.02892732664</v>
      </c>
      <c r="K121" s="9"/>
      <c r="L121" s="50"/>
      <c r="M121" s="33"/>
      <c r="N121" s="33"/>
    </row>
    <row r="122" spans="1:14" s="29" customFormat="1" ht="15.75" thickBot="1">
      <c r="A122" s="64"/>
      <c r="B122" s="34">
        <f>B121+7</f>
        <v>44361</v>
      </c>
      <c r="C122" s="12">
        <f>D121+G121-H121</f>
        <v>165977.35228512838</v>
      </c>
      <c r="D122" s="9">
        <f>C122+(C122*0.05)</f>
        <v>174276.2198993848</v>
      </c>
      <c r="E122" s="9">
        <f>C122/3000</f>
        <v>55.325784095042792</v>
      </c>
      <c r="F122" s="18">
        <f>(D122-C122)/E122</f>
        <v>150.00000000000006</v>
      </c>
      <c r="G122" s="35"/>
      <c r="H122" s="32">
        <f>IF(D122&gt;C122,D122*0.04,0)</f>
        <v>6971.0487959753918</v>
      </c>
      <c r="I122" s="11">
        <f>E122*50/C122</f>
        <v>1.6666666666666666E-2</v>
      </c>
      <c r="J122" s="10">
        <f>C122-(E122*1080)</f>
        <v>106225.50546248216</v>
      </c>
      <c r="K122" s="9">
        <f>K117+SUM(H119:H122)</f>
        <v>143268.60695526554</v>
      </c>
      <c r="L122" s="50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1"/>
    </row>
    <row r="124" spans="1:14" s="29" customFormat="1">
      <c r="A124" s="62">
        <v>25</v>
      </c>
      <c r="B124" s="21">
        <f>B122+7</f>
        <v>44368</v>
      </c>
      <c r="C124" s="12">
        <f>D122+G122-H122</f>
        <v>167305.1711034094</v>
      </c>
      <c r="D124" s="9">
        <f>C124+(C124*0.05)</f>
        <v>175670.42965857987</v>
      </c>
      <c r="E124" s="9">
        <f>C124/3000</f>
        <v>55.768390367803136</v>
      </c>
      <c r="F124" s="18">
        <f>(D124-C124)/E124</f>
        <v>149.99999999999997</v>
      </c>
      <c r="G124" s="16"/>
      <c r="H124" s="32">
        <f>IF(D124&gt;C124,D124*0.03,0)</f>
        <v>5270.1128897573963</v>
      </c>
      <c r="I124" s="11">
        <f>E124*50/C124</f>
        <v>1.6666666666666666E-2</v>
      </c>
      <c r="J124" s="10">
        <f>C124-(E124*1080)</f>
        <v>107075.30950618202</v>
      </c>
      <c r="K124" s="9"/>
      <c r="L124" s="50"/>
    </row>
    <row r="125" spans="1:14" s="29" customFormat="1">
      <c r="A125" s="63"/>
      <c r="B125" s="21">
        <f>B124+7</f>
        <v>44375</v>
      </c>
      <c r="C125" s="12">
        <f>D124+G124-H124</f>
        <v>170400.31676882246</v>
      </c>
      <c r="D125" s="9">
        <f>C125+(C125*0.05)</f>
        <v>178920.33260726358</v>
      </c>
      <c r="E125" s="9">
        <f>C125/3000</f>
        <v>56.80010558960749</v>
      </c>
      <c r="F125" s="18">
        <f>(D125-C125)/E125</f>
        <v>149.99999999999991</v>
      </c>
      <c r="G125" s="16"/>
      <c r="H125" s="32">
        <f>IF(D125&gt;C125,D125*0.03,0)</f>
        <v>5367.6099782179072</v>
      </c>
      <c r="I125" s="11">
        <f>E125*50/C125</f>
        <v>1.6666666666666666E-2</v>
      </c>
      <c r="J125" s="10">
        <f>C125-(E125*1080)</f>
        <v>109056.20273204637</v>
      </c>
      <c r="K125" s="9"/>
      <c r="L125" s="50"/>
      <c r="M125" s="33"/>
      <c r="N125" s="33"/>
    </row>
    <row r="126" spans="1:14" s="29" customFormat="1">
      <c r="A126" s="63"/>
      <c r="B126" s="21">
        <f>B125+7</f>
        <v>44382</v>
      </c>
      <c r="C126" s="12">
        <f>D125+G125-H125</f>
        <v>173552.72262904569</v>
      </c>
      <c r="D126" s="9">
        <f>C126+(C126*0.05)</f>
        <v>182230.35876049797</v>
      </c>
      <c r="E126" s="9">
        <f>C126/3000</f>
        <v>57.850907543015232</v>
      </c>
      <c r="F126" s="18">
        <f>(D126-C126)/E126</f>
        <v>149.99999999999991</v>
      </c>
      <c r="G126" s="16"/>
      <c r="H126" s="32">
        <f>IF(D126&gt;C126,D126*0.03,0)</f>
        <v>5466.9107628149386</v>
      </c>
      <c r="I126" s="11">
        <f>E126*50/C126</f>
        <v>1.6666666666666666E-2</v>
      </c>
      <c r="J126" s="10">
        <f>C126-(E126*1080)</f>
        <v>111073.74248258924</v>
      </c>
      <c r="K126" s="9"/>
      <c r="L126" s="50"/>
      <c r="M126" s="33"/>
      <c r="N126" s="33"/>
    </row>
    <row r="127" spans="1:14" s="29" customFormat="1" ht="15.75" thickBot="1">
      <c r="A127" s="64"/>
      <c r="B127" s="34">
        <f>B126+7</f>
        <v>44389</v>
      </c>
      <c r="C127" s="12">
        <f>D126+G126-H126</f>
        <v>176763.44799768302</v>
      </c>
      <c r="D127" s="9">
        <f>C127+(C127*0.05)</f>
        <v>185601.62039756717</v>
      </c>
      <c r="E127" s="9">
        <f>C127/3000</f>
        <v>58.921149332561008</v>
      </c>
      <c r="F127" s="18">
        <f>(D127-C127)/E127</f>
        <v>149.99999999999994</v>
      </c>
      <c r="G127" s="35"/>
      <c r="H127" s="32">
        <f>IF(D127&gt;C127,D127*0.04,0)</f>
        <v>7424.0648159026869</v>
      </c>
      <c r="I127" s="11">
        <f>E127*50/C127</f>
        <v>1.6666666666666666E-2</v>
      </c>
      <c r="J127" s="10">
        <f>C127-(E127*1080)</f>
        <v>113128.60671851713</v>
      </c>
      <c r="K127" s="9">
        <f>K122+SUM(H124:H127)</f>
        <v>166797.30540195847</v>
      </c>
      <c r="L127" s="50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1"/>
    </row>
    <row r="129" spans="1:14" s="29" customFormat="1">
      <c r="A129" s="62">
        <v>26</v>
      </c>
      <c r="B129" s="21">
        <f>B127+7</f>
        <v>44396</v>
      </c>
      <c r="C129" s="12">
        <f>D127+G127-H127</f>
        <v>178177.55558166449</v>
      </c>
      <c r="D129" s="9">
        <f>C129+(C129*0.05)</f>
        <v>187086.4333607477</v>
      </c>
      <c r="E129" s="9">
        <f>C129/3000</f>
        <v>59.392518527221497</v>
      </c>
      <c r="F129" s="18">
        <f>(D129-C129)/E129</f>
        <v>149.99999999999974</v>
      </c>
      <c r="G129" s="16"/>
      <c r="H129" s="32">
        <f>IF(D129&gt;C129,D129*0.03,0)</f>
        <v>5612.5930008224304</v>
      </c>
      <c r="I129" s="11">
        <f>E129*50/C129</f>
        <v>1.6666666666666666E-2</v>
      </c>
      <c r="J129" s="10">
        <f>C129-(E129*1080)</f>
        <v>114033.63557226528</v>
      </c>
      <c r="K129" s="9"/>
      <c r="L129" s="50"/>
    </row>
    <row r="130" spans="1:14" s="29" customFormat="1">
      <c r="A130" s="63"/>
      <c r="B130" s="21">
        <f>B129+7</f>
        <v>44403</v>
      </c>
      <c r="C130" s="12">
        <f>D129+G129-H129</f>
        <v>181473.84035992526</v>
      </c>
      <c r="D130" s="9">
        <f>C130+(C130*0.05)</f>
        <v>190547.53237792154</v>
      </c>
      <c r="E130" s="9">
        <f>C130/3000</f>
        <v>60.491280119975087</v>
      </c>
      <c r="F130" s="18">
        <f>(D130-C130)/E130</f>
        <v>150.00000000000023</v>
      </c>
      <c r="G130" s="16"/>
      <c r="H130" s="32">
        <f>IF(D130&gt;C130,D130*0.03,0)</f>
        <v>5716.4259713376459</v>
      </c>
      <c r="I130" s="11">
        <f>E130*50/C130</f>
        <v>1.6666666666666666E-2</v>
      </c>
      <c r="J130" s="10">
        <f>C130-(E130*1080)</f>
        <v>116143.25783035217</v>
      </c>
      <c r="K130" s="9"/>
      <c r="L130" s="50"/>
      <c r="M130" s="33"/>
      <c r="N130" s="33"/>
    </row>
    <row r="131" spans="1:14" s="29" customFormat="1">
      <c r="A131" s="63"/>
      <c r="B131" s="21">
        <f>B130+7</f>
        <v>44410</v>
      </c>
      <c r="C131" s="12">
        <f>D130+G130-H130</f>
        <v>184831.10640658389</v>
      </c>
      <c r="D131" s="9">
        <f>C131+(C131*0.05)</f>
        <v>194072.66172691309</v>
      </c>
      <c r="E131" s="9">
        <f>C131/3000</f>
        <v>61.610368802194628</v>
      </c>
      <c r="F131" s="18">
        <f>(D131-C131)/E131</f>
        <v>150.00000000000023</v>
      </c>
      <c r="G131" s="16"/>
      <c r="H131" s="32">
        <f>IF(D131&gt;C131,D131*0.03,0)</f>
        <v>5822.1798518073929</v>
      </c>
      <c r="I131" s="11">
        <f>E131*50/C131</f>
        <v>1.6666666666666666E-2</v>
      </c>
      <c r="J131" s="10">
        <f>C131-(E131*1080)</f>
        <v>118291.9081002137</v>
      </c>
      <c r="K131" s="9"/>
      <c r="L131" s="50"/>
      <c r="M131" s="33"/>
      <c r="N131" s="33"/>
    </row>
    <row r="132" spans="1:14" s="29" customFormat="1" ht="15.75" thickBot="1">
      <c r="A132" s="64"/>
      <c r="B132" s="34">
        <f>B131+7</f>
        <v>44417</v>
      </c>
      <c r="C132" s="12">
        <f>D131+G131-H131</f>
        <v>188250.4818751057</v>
      </c>
      <c r="D132" s="9">
        <f>C132+(C132*0.05)</f>
        <v>197663.00596886099</v>
      </c>
      <c r="E132" s="9">
        <f>C132/3000</f>
        <v>62.750160625035235</v>
      </c>
      <c r="F132" s="18">
        <f>(D132-C132)/E132</f>
        <v>150.00000000000006</v>
      </c>
      <c r="G132" s="35"/>
      <c r="H132" s="32">
        <f>IF(D132&gt;C132,D132*0.04,0)</f>
        <v>7906.5202387544396</v>
      </c>
      <c r="I132" s="11">
        <f>E132*50/C132</f>
        <v>1.6666666666666666E-2</v>
      </c>
      <c r="J132" s="10">
        <f>C132-(E132*1080)</f>
        <v>120480.30840006765</v>
      </c>
      <c r="K132" s="9">
        <f>K127+SUM(H129:H132)</f>
        <v>191855.02446468038</v>
      </c>
      <c r="L132" s="50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1"/>
    </row>
    <row r="134" spans="1:14" s="29" customFormat="1">
      <c r="A134" s="62">
        <v>27</v>
      </c>
      <c r="B134" s="21">
        <f>B132+7</f>
        <v>44424</v>
      </c>
      <c r="C134" s="12">
        <f>D132+G132-H132</f>
        <v>189756.48573010656</v>
      </c>
      <c r="D134" s="9">
        <f>C134+(C134*0.05)</f>
        <v>199244.31001661188</v>
      </c>
      <c r="E134" s="9">
        <f>C134/3000</f>
        <v>63.252161910035518</v>
      </c>
      <c r="F134" s="18">
        <f>(D134-C134)/E134</f>
        <v>149.99999999999986</v>
      </c>
      <c r="G134" s="16"/>
      <c r="H134" s="32">
        <f>IF(D134&gt;C134,D134*0.03,0)</f>
        <v>5977.3293004983561</v>
      </c>
      <c r="I134" s="11">
        <f>E134*50/C134</f>
        <v>1.6666666666666666E-2</v>
      </c>
      <c r="J134" s="10">
        <f>C134-(E134*1080)</f>
        <v>121444.15086726821</v>
      </c>
      <c r="K134" s="9"/>
      <c r="L134" s="50"/>
    </row>
    <row r="135" spans="1:14" s="29" customFormat="1">
      <c r="A135" s="63"/>
      <c r="B135" s="21">
        <f>B134+7</f>
        <v>44431</v>
      </c>
      <c r="C135" s="12">
        <f>D134+G134-H134</f>
        <v>193266.98071611352</v>
      </c>
      <c r="D135" s="9">
        <f>C135+(C135*0.05)</f>
        <v>202930.3297519192</v>
      </c>
      <c r="E135" s="9">
        <f>C135/3000</f>
        <v>64.422326905371179</v>
      </c>
      <c r="F135" s="18">
        <f>(D135-C135)/E135</f>
        <v>149.99999999999994</v>
      </c>
      <c r="G135" s="16"/>
      <c r="H135" s="32">
        <f>IF(D135&gt;C135,D135*0.03,0)</f>
        <v>6087.9098925575754</v>
      </c>
      <c r="I135" s="11">
        <f>E135*50/C135</f>
        <v>1.666666666666667E-2</v>
      </c>
      <c r="J135" s="10">
        <f>C135-(E135*1080)</f>
        <v>123690.86765831265</v>
      </c>
      <c r="K135" s="9"/>
      <c r="L135" s="50"/>
      <c r="M135" s="33"/>
      <c r="N135" s="33"/>
    </row>
    <row r="136" spans="1:14" s="29" customFormat="1">
      <c r="A136" s="63"/>
      <c r="B136" s="21">
        <f>B135+7</f>
        <v>44438</v>
      </c>
      <c r="C136" s="12">
        <f>D135+G135-H135</f>
        <v>196842.41985936163</v>
      </c>
      <c r="D136" s="9">
        <f>C136+(C136*0.05)</f>
        <v>206684.54085232972</v>
      </c>
      <c r="E136" s="9">
        <f>C136/3000</f>
        <v>65.614139953120542</v>
      </c>
      <c r="F136" s="18">
        <f>(D136-C136)/E136</f>
        <v>150.00000000000017</v>
      </c>
      <c r="G136" s="16"/>
      <c r="H136" s="32">
        <f>IF(D136&gt;C136,D136*0.03,0)</f>
        <v>6200.536225569891</v>
      </c>
      <c r="I136" s="11">
        <f>E136*50/C136</f>
        <v>1.6666666666666666E-2</v>
      </c>
      <c r="J136" s="10">
        <f>C136-(E136*1080)</f>
        <v>125979.14870999145</v>
      </c>
      <c r="K136" s="9"/>
      <c r="L136" s="50"/>
      <c r="M136" s="33"/>
      <c r="N136" s="33"/>
    </row>
    <row r="137" spans="1:14" s="29" customFormat="1" ht="15.75" thickBot="1">
      <c r="A137" s="64"/>
      <c r="B137" s="34">
        <f>B136+7</f>
        <v>44445</v>
      </c>
      <c r="C137" s="12">
        <f>D136+G136-H136</f>
        <v>200484.00462675982</v>
      </c>
      <c r="D137" s="9">
        <f>C137+(C137*0.05)</f>
        <v>210508.20485809783</v>
      </c>
      <c r="E137" s="9">
        <f>C137/3000</f>
        <v>66.828001542253276</v>
      </c>
      <c r="F137" s="18">
        <f>(D137-C137)/E137</f>
        <v>150.00000000000023</v>
      </c>
      <c r="G137" s="35"/>
      <c r="H137" s="32">
        <f>IF(D137&gt;C137,D137*0.04,0)</f>
        <v>8420.3281943239126</v>
      </c>
      <c r="I137" s="11">
        <f>E137*50/C137</f>
        <v>1.6666666666666666E-2</v>
      </c>
      <c r="J137" s="10">
        <f>C137-(E137*1080)</f>
        <v>128309.76296112628</v>
      </c>
      <c r="K137" s="9">
        <f>K132+SUM(H134:H137)</f>
        <v>218541.12807763013</v>
      </c>
      <c r="L137" s="50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1"/>
    </row>
    <row r="139" spans="1:14" s="29" customFormat="1">
      <c r="A139" s="62">
        <v>28</v>
      </c>
      <c r="B139" s="21">
        <f>B137+7</f>
        <v>44452</v>
      </c>
      <c r="C139" s="12">
        <f>D137+G137-H137</f>
        <v>202087.8766637739</v>
      </c>
      <c r="D139" s="9">
        <f>C139+(C139*0.05)</f>
        <v>212192.27049696259</v>
      </c>
      <c r="E139" s="9">
        <f>C139/3000</f>
        <v>67.362625554591304</v>
      </c>
      <c r="F139" s="18">
        <f>(D139-C139)/E139</f>
        <v>149.99999999999991</v>
      </c>
      <c r="G139" s="16"/>
      <c r="H139" s="32">
        <f>IF(D139&gt;C139,D139*0.03,0)</f>
        <v>6365.7681149088776</v>
      </c>
      <c r="I139" s="11">
        <f>E139*50/C139</f>
        <v>1.6666666666666666E-2</v>
      </c>
      <c r="J139" s="10">
        <f>C139-(E139*1080)</f>
        <v>129336.24106481529</v>
      </c>
      <c r="K139" s="9"/>
      <c r="L139" s="50"/>
    </row>
    <row r="140" spans="1:14" s="29" customFormat="1">
      <c r="A140" s="63"/>
      <c r="B140" s="21">
        <f>B139+7</f>
        <v>44459</v>
      </c>
      <c r="C140" s="12">
        <f>D139+G139-H139</f>
        <v>205826.5023820537</v>
      </c>
      <c r="D140" s="9">
        <f>C140+(C140*0.05)</f>
        <v>216117.8275011564</v>
      </c>
      <c r="E140" s="9">
        <f>C140/3000</f>
        <v>68.60883412735123</v>
      </c>
      <c r="F140" s="18">
        <f>(D140-C140)/E140</f>
        <v>150.00000000000014</v>
      </c>
      <c r="G140" s="16"/>
      <c r="H140" s="32">
        <f>IF(D140&gt;C140,D140*0.03,0)</f>
        <v>6483.5348250346915</v>
      </c>
      <c r="I140" s="11">
        <f>E140*50/C140</f>
        <v>1.6666666666666666E-2</v>
      </c>
      <c r="J140" s="10">
        <f>C140-(E140*1080)</f>
        <v>131728.96152451437</v>
      </c>
      <c r="K140" s="9"/>
      <c r="L140" s="50"/>
      <c r="M140" s="33"/>
      <c r="N140" s="33"/>
    </row>
    <row r="141" spans="1:14" s="29" customFormat="1">
      <c r="A141" s="63"/>
      <c r="B141" s="21">
        <f>B140+7</f>
        <v>44466</v>
      </c>
      <c r="C141" s="12">
        <f>D140+G140-H140</f>
        <v>209634.29267612169</v>
      </c>
      <c r="D141" s="9">
        <f>C141+(C141*0.05)</f>
        <v>220116.00730992778</v>
      </c>
      <c r="E141" s="9">
        <f>C141/3000</f>
        <v>69.878097558707225</v>
      </c>
      <c r="F141" s="18">
        <f>(D141-C141)/E141</f>
        <v>150.00000000000003</v>
      </c>
      <c r="G141" s="16"/>
      <c r="H141" s="32">
        <f>IF(D141&gt;C141,D141*0.03,0)</f>
        <v>6603.4802192978332</v>
      </c>
      <c r="I141" s="11">
        <f>E141*50/C141</f>
        <v>1.6666666666666663E-2</v>
      </c>
      <c r="J141" s="10">
        <f>C141-(E141*1080)</f>
        <v>134165.94731271791</v>
      </c>
      <c r="K141" s="9"/>
      <c r="L141" s="50"/>
      <c r="M141" s="33"/>
      <c r="N141" s="33"/>
    </row>
    <row r="142" spans="1:14" s="29" customFormat="1" ht="15.75" thickBot="1">
      <c r="A142" s="64"/>
      <c r="B142" s="34">
        <f>B141+7</f>
        <v>44473</v>
      </c>
      <c r="C142" s="12">
        <f>D141+G141-H141</f>
        <v>213512.52709062994</v>
      </c>
      <c r="D142" s="9">
        <f>C142+(C142*0.05)</f>
        <v>224188.15344516144</v>
      </c>
      <c r="E142" s="9">
        <f>C142/3000</f>
        <v>71.170842363543315</v>
      </c>
      <c r="F142" s="18">
        <f>(D142-C142)/E142</f>
        <v>150.00000000000006</v>
      </c>
      <c r="G142" s="35"/>
      <c r="H142" s="32">
        <f>IF(D142&gt;C142,D142*0.04,0)</f>
        <v>8967.5261378064588</v>
      </c>
      <c r="I142" s="11">
        <f>E142*50/C142</f>
        <v>1.6666666666666666E-2</v>
      </c>
      <c r="J142" s="10">
        <f>C142-(E142*1080)</f>
        <v>136648.01733800315</v>
      </c>
      <c r="K142" s="9">
        <f>K137+SUM(H139:H142)</f>
        <v>246961.43737467797</v>
      </c>
      <c r="L142" s="50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1"/>
    </row>
    <row r="144" spans="1:14" s="29" customFormat="1">
      <c r="A144" s="62">
        <v>29</v>
      </c>
      <c r="B144" s="21">
        <f>B142+7</f>
        <v>44480</v>
      </c>
      <c r="C144" s="12">
        <f>D142+G142-H142</f>
        <v>215220.627307355</v>
      </c>
      <c r="D144" s="9">
        <f>C144+(C144*0.05)</f>
        <v>225981.65867272275</v>
      </c>
      <c r="E144" s="9">
        <f>C144/3000</f>
        <v>71.740209102451672</v>
      </c>
      <c r="F144" s="18">
        <f>(D144-C144)/E144</f>
        <v>150.00000000000011</v>
      </c>
      <c r="G144" s="16"/>
      <c r="H144" s="32">
        <f>IF(D144&gt;C144,D144*0.03,0)</f>
        <v>6779.449760181682</v>
      </c>
      <c r="I144" s="11">
        <f>E144*50/C144</f>
        <v>1.666666666666667E-2</v>
      </c>
      <c r="J144" s="10">
        <f>C144-(E144*1080)</f>
        <v>137741.20147670718</v>
      </c>
      <c r="K144" s="9"/>
      <c r="L144" s="50"/>
    </row>
    <row r="145" spans="1:14" s="29" customFormat="1">
      <c r="A145" s="63"/>
      <c r="B145" s="21">
        <f>B144+7</f>
        <v>44487</v>
      </c>
      <c r="C145" s="12">
        <f>D144+G144-H144</f>
        <v>219202.20891254107</v>
      </c>
      <c r="D145" s="9">
        <f>C145+(C145*0.05)</f>
        <v>230162.31935816811</v>
      </c>
      <c r="E145" s="9">
        <f>C145/3000</f>
        <v>73.067402970847027</v>
      </c>
      <c r="F145" s="18">
        <f>(D145-C145)/E145</f>
        <v>149.9999999999998</v>
      </c>
      <c r="G145" s="16"/>
      <c r="H145" s="32">
        <f>IF(D145&gt;C145,D145*0.03,0)</f>
        <v>6904.8695807450431</v>
      </c>
      <c r="I145" s="11">
        <f>E145*50/C145</f>
        <v>1.6666666666666666E-2</v>
      </c>
      <c r="J145" s="10">
        <f>C145-(E145*1080)</f>
        <v>140289.41370402629</v>
      </c>
      <c r="K145" s="9"/>
      <c r="L145" s="50"/>
      <c r="M145" s="33"/>
      <c r="N145" s="33"/>
    </row>
    <row r="146" spans="1:14" s="29" customFormat="1">
      <c r="A146" s="63"/>
      <c r="B146" s="21">
        <f>B145+7</f>
        <v>44494</v>
      </c>
      <c r="C146" s="12">
        <f>D145+G145-H145</f>
        <v>223257.44977742305</v>
      </c>
      <c r="D146" s="9">
        <f>C146+(C146*0.05)</f>
        <v>234420.32226629421</v>
      </c>
      <c r="E146" s="9">
        <f>C146/3000</f>
        <v>74.419149925807687</v>
      </c>
      <c r="F146" s="18">
        <f>(D146-C146)/E146</f>
        <v>150.00000000000009</v>
      </c>
      <c r="G146" s="16"/>
      <c r="H146" s="32">
        <f>IF(D146&gt;C146,D146*0.03,0)</f>
        <v>7032.609667988826</v>
      </c>
      <c r="I146" s="11">
        <f>E146*50/C146</f>
        <v>1.6666666666666666E-2</v>
      </c>
      <c r="J146" s="10">
        <f>C146-(E146*1080)</f>
        <v>142884.76785755076</v>
      </c>
      <c r="K146" s="9"/>
      <c r="L146" s="50"/>
      <c r="M146" s="33"/>
      <c r="N146" s="33"/>
    </row>
    <row r="147" spans="1:14" s="29" customFormat="1" ht="15.75" thickBot="1">
      <c r="A147" s="64"/>
      <c r="B147" s="34">
        <f>B146+7</f>
        <v>44501</v>
      </c>
      <c r="C147" s="12">
        <f>D146+G146-H146</f>
        <v>227387.7125983054</v>
      </c>
      <c r="D147" s="9">
        <f>C147+(C147*0.05)</f>
        <v>238757.09822822068</v>
      </c>
      <c r="E147" s="9">
        <f>C147/3000</f>
        <v>75.795904199435128</v>
      </c>
      <c r="F147" s="18">
        <f>(D147-C147)/E147</f>
        <v>150.00000000000017</v>
      </c>
      <c r="G147" s="35"/>
      <c r="H147" s="32">
        <f>IF(D147&gt;C147,D147*0.04,0)</f>
        <v>9550.2839291288274</v>
      </c>
      <c r="I147" s="11">
        <f>E147*50/C147</f>
        <v>1.6666666666666666E-2</v>
      </c>
      <c r="J147" s="10">
        <f>C147-(E147*1080)</f>
        <v>145528.13606291547</v>
      </c>
      <c r="K147" s="9">
        <f>K142+SUM(H144:H147)</f>
        <v>277228.65031272237</v>
      </c>
      <c r="L147" s="50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1"/>
    </row>
    <row r="149" spans="1:14" s="29" customFormat="1">
      <c r="A149" s="62">
        <v>30</v>
      </c>
      <c r="B149" s="21">
        <f>B147+7</f>
        <v>44508</v>
      </c>
      <c r="C149" s="12">
        <f>D147+G147-H147</f>
        <v>229206.81429909184</v>
      </c>
      <c r="D149" s="9">
        <f>C149+(C149*0.05)</f>
        <v>240667.15501404644</v>
      </c>
      <c r="E149" s="9">
        <f>C149/3000</f>
        <v>76.40227143303062</v>
      </c>
      <c r="F149" s="18">
        <f>(D149-C149)/E149</f>
        <v>150.00000000000006</v>
      </c>
      <c r="G149" s="16"/>
      <c r="H149" s="32">
        <f>IF(D149&gt;C149,D149*0.05,0)</f>
        <v>12033.357750702322</v>
      </c>
      <c r="I149" s="11">
        <f>E149*50/C149</f>
        <v>1.6666666666666666E-2</v>
      </c>
      <c r="J149" s="10">
        <f>C149-(E149*1080)</f>
        <v>146692.36115141877</v>
      </c>
      <c r="K149" s="9"/>
      <c r="L149" s="50"/>
    </row>
    <row r="150" spans="1:14" s="29" customFormat="1">
      <c r="A150" s="63"/>
      <c r="B150" s="21">
        <f>B149+7</f>
        <v>44515</v>
      </c>
      <c r="C150" s="12">
        <f>D149+G149-H149</f>
        <v>228633.79726334411</v>
      </c>
      <c r="D150" s="9">
        <f>C150+(C150*0.05)</f>
        <v>240065.48712651132</v>
      </c>
      <c r="E150" s="9">
        <f>C150/3000</f>
        <v>76.211265754448036</v>
      </c>
      <c r="F150" s="18">
        <f>(D150-C150)/E150</f>
        <v>150.00000000000003</v>
      </c>
      <c r="G150" s="16"/>
      <c r="H150" s="32">
        <f>IF(D150&gt;C150,D150*0.05,0)</f>
        <v>12003.274356325566</v>
      </c>
      <c r="I150" s="11">
        <f>E150*50/C150</f>
        <v>1.6666666666666666E-2</v>
      </c>
      <c r="J150" s="10">
        <f>C150-(E150*1080)</f>
        <v>146325.63024854023</v>
      </c>
      <c r="K150" s="9"/>
      <c r="L150" s="50"/>
      <c r="M150" s="33"/>
      <c r="N150" s="33"/>
    </row>
    <row r="151" spans="1:14" s="29" customFormat="1">
      <c r="A151" s="63"/>
      <c r="B151" s="21">
        <f>B150+7</f>
        <v>44522</v>
      </c>
      <c r="C151" s="12">
        <f>D150+G150-H150</f>
        <v>228062.21277018575</v>
      </c>
      <c r="D151" s="9">
        <f>C151+(C151*0.05)</f>
        <v>239465.32340869505</v>
      </c>
      <c r="E151" s="9">
        <f>C151/3000</f>
        <v>76.020737590061913</v>
      </c>
      <c r="F151" s="18">
        <f>(D151-C151)/E151</f>
        <v>150.00000000000017</v>
      </c>
      <c r="G151" s="16"/>
      <c r="H151" s="32">
        <f>IF(D151&gt;C151,D151*0.05,0)</f>
        <v>11973.266170434754</v>
      </c>
      <c r="I151" s="11">
        <f>E151*50/C151</f>
        <v>1.6666666666666663E-2</v>
      </c>
      <c r="J151" s="10">
        <f>C151-(E151*1080)</f>
        <v>145959.81617291889</v>
      </c>
      <c r="K151" s="9"/>
      <c r="L151" s="50"/>
      <c r="M151" s="33"/>
      <c r="N151" s="33"/>
    </row>
    <row r="152" spans="1:14" s="29" customFormat="1" ht="15.75" thickBot="1">
      <c r="A152" s="64"/>
      <c r="B152" s="34">
        <f>B151+7</f>
        <v>44529</v>
      </c>
      <c r="C152" s="12">
        <f>D151+G151-H151</f>
        <v>227492.05723826031</v>
      </c>
      <c r="D152" s="9">
        <f>C152+(C152*0.05)</f>
        <v>238866.66010017332</v>
      </c>
      <c r="E152" s="9">
        <f>C152/3000</f>
        <v>75.830685746086772</v>
      </c>
      <c r="F152" s="18">
        <f>(D152-C152)/E152</f>
        <v>149.99999999999991</v>
      </c>
      <c r="G152" s="35"/>
      <c r="H152" s="32">
        <f>IF(D152&gt;C152,D152*0.05,0)</f>
        <v>11943.333005008666</v>
      </c>
      <c r="I152" s="11">
        <f>E152*50/C152</f>
        <v>1.6666666666666666E-2</v>
      </c>
      <c r="J152" s="10">
        <f>C152-(E152*1080)</f>
        <v>145594.91663248659</v>
      </c>
      <c r="K152" s="9">
        <f>K147+SUM(H149:H152)</f>
        <v>325181.8815951937</v>
      </c>
      <c r="L152" s="50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1"/>
    </row>
    <row r="154" spans="1:14" s="29" customFormat="1">
      <c r="A154" s="62">
        <v>31</v>
      </c>
      <c r="B154" s="21">
        <f>B152+7</f>
        <v>44536</v>
      </c>
      <c r="C154" s="12">
        <f>D152+G152-H152</f>
        <v>226923.32709516466</v>
      </c>
      <c r="D154" s="9">
        <f>C154+(C154*0.05)</f>
        <v>238269.49344992288</v>
      </c>
      <c r="E154" s="9">
        <f>C154/3000</f>
        <v>75.641109031721555</v>
      </c>
      <c r="F154" s="18">
        <f>(D154-C154)/E154</f>
        <v>149.99999999999994</v>
      </c>
      <c r="G154" s="16"/>
      <c r="H154" s="32">
        <f>IF(D154&gt;C154,D154*0.05,0)</f>
        <v>11913.474672496144</v>
      </c>
      <c r="I154" s="11">
        <f>E154*50/C154</f>
        <v>1.6666666666666666E-2</v>
      </c>
      <c r="J154" s="10">
        <f>C154-(E154*1080)</f>
        <v>145230.92934090539</v>
      </c>
      <c r="K154" s="9"/>
      <c r="L154" s="50"/>
    </row>
    <row r="155" spans="1:14" s="29" customFormat="1">
      <c r="A155" s="63"/>
      <c r="B155" s="21">
        <f>B154+7</f>
        <v>44543</v>
      </c>
      <c r="C155" s="12">
        <f>D154+G154-H154</f>
        <v>226356.01877742674</v>
      </c>
      <c r="D155" s="9">
        <f>C155+(C155*0.05)</f>
        <v>237673.81971629808</v>
      </c>
      <c r="E155" s="9">
        <f>C155/3000</f>
        <v>75.452006259142252</v>
      </c>
      <c r="F155" s="18">
        <f>(D155-C155)/E155</f>
        <v>150.00000000000003</v>
      </c>
      <c r="G155" s="16"/>
      <c r="H155" s="32">
        <f>IF(D155&gt;C155,D155*0.05,0)</f>
        <v>11883.690985814905</v>
      </c>
      <c r="I155" s="11">
        <f>E155*50/C155</f>
        <v>1.666666666666667E-2</v>
      </c>
      <c r="J155" s="10">
        <f>C155-(E155*1080)</f>
        <v>144867.85201755312</v>
      </c>
      <c r="K155" s="9"/>
      <c r="L155" s="50"/>
      <c r="M155" s="33"/>
      <c r="N155" s="33"/>
    </row>
    <row r="156" spans="1:14" s="29" customFormat="1">
      <c r="A156" s="63"/>
      <c r="B156" s="21">
        <f>B155+7</f>
        <v>44550</v>
      </c>
      <c r="C156" s="12">
        <f>D155+G155-H155</f>
        <v>225790.12873048318</v>
      </c>
      <c r="D156" s="9">
        <f>C156+(C156*0.05)</f>
        <v>237079.63516700733</v>
      </c>
      <c r="E156" s="9">
        <f>C156/3000</f>
        <v>75.263376243494392</v>
      </c>
      <c r="F156" s="18">
        <f>(D156-C156)/E156</f>
        <v>149.99999999999997</v>
      </c>
      <c r="G156" s="16"/>
      <c r="H156" s="32">
        <f>IF(D156&gt;C156,D156*0.05,0)</f>
        <v>11853.981758350368</v>
      </c>
      <c r="I156" s="11">
        <f>E156*50/C156</f>
        <v>1.6666666666666666E-2</v>
      </c>
      <c r="J156" s="10">
        <f>C156-(E156*1080)</f>
        <v>144505.68238750924</v>
      </c>
      <c r="K156" s="9"/>
      <c r="L156" s="50"/>
      <c r="M156" s="33"/>
      <c r="N156" s="33"/>
    </row>
    <row r="157" spans="1:14" s="29" customFormat="1" ht="15.75" thickBot="1">
      <c r="A157" s="64"/>
      <c r="B157" s="34">
        <f>B156+7</f>
        <v>44557</v>
      </c>
      <c r="C157" s="12">
        <f>D156+G156-H156</f>
        <v>225225.65340865697</v>
      </c>
      <c r="D157" s="9">
        <f>C157+(C157*0.05)</f>
        <v>236486.93607908982</v>
      </c>
      <c r="E157" s="9">
        <f>C157/3000</f>
        <v>75.07521780288566</v>
      </c>
      <c r="F157" s="18">
        <f>(D157-C157)/E157</f>
        <v>149.99999999999997</v>
      </c>
      <c r="G157" s="35"/>
      <c r="H157" s="32">
        <f>IF(D157&gt;C157,D157*0.05,0)</f>
        <v>11824.346803954491</v>
      </c>
      <c r="I157" s="11">
        <f>E157*50/C157</f>
        <v>1.6666666666666666E-2</v>
      </c>
      <c r="J157" s="10">
        <f>C157-(E157*1080)</f>
        <v>144144.41818154044</v>
      </c>
      <c r="K157" s="9">
        <f>K152+SUM(H154:H157)</f>
        <v>372657.37581580959</v>
      </c>
      <c r="L157" s="50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1"/>
    </row>
    <row r="159" spans="1:14" s="29" customFormat="1">
      <c r="A159" s="62">
        <v>32</v>
      </c>
      <c r="B159" s="21">
        <f>B157+7</f>
        <v>44564</v>
      </c>
      <c r="C159" s="12">
        <f>D157+G157-H157</f>
        <v>224662.58927513534</v>
      </c>
      <c r="D159" s="9">
        <f>C159+(C159*0.05)</f>
        <v>235895.71873889212</v>
      </c>
      <c r="E159" s="9">
        <f>C159/3000</f>
        <v>74.887529758378449</v>
      </c>
      <c r="F159" s="18">
        <f>(D159-C159)/E159</f>
        <v>150.00000000000014</v>
      </c>
      <c r="G159" s="16"/>
      <c r="H159" s="32">
        <f>IF(D159&gt;C159,D159*0.05,0)</f>
        <v>11794.785936944607</v>
      </c>
      <c r="I159" s="11">
        <f>E159*50/C159</f>
        <v>1.6666666666666666E-2</v>
      </c>
      <c r="J159" s="10">
        <f>C159-(E159*1080)</f>
        <v>143784.05713608663</v>
      </c>
      <c r="K159" s="9"/>
      <c r="L159" s="50"/>
    </row>
    <row r="160" spans="1:14" s="29" customFormat="1">
      <c r="A160" s="63"/>
      <c r="B160" s="21">
        <f>B159+7</f>
        <v>44571</v>
      </c>
      <c r="C160" s="12">
        <f>D159+G159-H159</f>
        <v>224100.93280194752</v>
      </c>
      <c r="D160" s="9">
        <f>C160+(C160*0.05)</f>
        <v>235305.97944204489</v>
      </c>
      <c r="E160" s="9">
        <f>C160/3000</f>
        <v>74.700310933982507</v>
      </c>
      <c r="F160" s="18">
        <f>(D160-C160)/E160</f>
        <v>149.99999999999989</v>
      </c>
      <c r="G160" s="16"/>
      <c r="H160" s="32">
        <f>IF(D160&gt;C160,D160*0.05,0)</f>
        <v>11765.298972102246</v>
      </c>
      <c r="I160" s="11">
        <f>E160*50/C160</f>
        <v>1.6666666666666666E-2</v>
      </c>
      <c r="J160" s="10">
        <f>C160-(E160*1080)</f>
        <v>143424.59699324641</v>
      </c>
      <c r="K160" s="9"/>
      <c r="L160" s="50"/>
      <c r="M160" s="33"/>
      <c r="N160" s="33"/>
    </row>
    <row r="161" spans="1:14" s="29" customFormat="1">
      <c r="A161" s="63"/>
      <c r="B161" s="21">
        <f>B160+7</f>
        <v>44578</v>
      </c>
      <c r="C161" s="12">
        <f>D160+G160-H160</f>
        <v>223540.68046994263</v>
      </c>
      <c r="D161" s="9">
        <f>C161+(C161*0.05)</f>
        <v>234717.71449343977</v>
      </c>
      <c r="E161" s="9">
        <f>C161/3000</f>
        <v>74.513560156647543</v>
      </c>
      <c r="F161" s="18">
        <f>(D161-C161)/E161</f>
        <v>150.00000000000009</v>
      </c>
      <c r="G161" s="16"/>
      <c r="H161" s="32">
        <f>IF(D161&gt;C161,D161*0.05,0)</f>
        <v>11735.885724671989</v>
      </c>
      <c r="I161" s="11">
        <f>E161*50/C161</f>
        <v>1.6666666666666666E-2</v>
      </c>
      <c r="J161" s="10">
        <f>C161-(E161*1080)</f>
        <v>143066.03550076328</v>
      </c>
      <c r="K161" s="9"/>
      <c r="L161" s="50"/>
      <c r="M161" s="33"/>
      <c r="N161" s="33"/>
    </row>
    <row r="162" spans="1:14" s="29" customFormat="1" ht="15.75" thickBot="1">
      <c r="A162" s="64"/>
      <c r="B162" s="34">
        <f>B161+7</f>
        <v>44585</v>
      </c>
      <c r="C162" s="12">
        <f>D161+G161-H161</f>
        <v>222981.82876876777</v>
      </c>
      <c r="D162" s="9">
        <f>C162+(C162*0.05)</f>
        <v>234130.92020720616</v>
      </c>
      <c r="E162" s="9">
        <f>C162/3000</f>
        <v>74.327276256255928</v>
      </c>
      <c r="F162" s="18">
        <f>(D162-C162)/E162</f>
        <v>150.00000000000006</v>
      </c>
      <c r="G162" s="35"/>
      <c r="H162" s="32">
        <f>IF(D162&gt;C162,D162*0.05,0)</f>
        <v>11706.546010360309</v>
      </c>
      <c r="I162" s="11">
        <f>E162*50/C162</f>
        <v>1.6666666666666666E-2</v>
      </c>
      <c r="J162" s="10">
        <f>C162-(E162*1080)</f>
        <v>142708.37041201137</v>
      </c>
      <c r="K162" s="9">
        <f>K157+SUM(H159:H162)</f>
        <v>419659.89245988871</v>
      </c>
      <c r="L162" s="50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1"/>
    </row>
    <row r="164" spans="1:14" s="29" customFormat="1">
      <c r="A164" s="62">
        <v>33</v>
      </c>
      <c r="B164" s="21">
        <f>B162+7</f>
        <v>44592</v>
      </c>
      <c r="C164" s="12">
        <f>D162+G162-H162</f>
        <v>222424.37419684586</v>
      </c>
      <c r="D164" s="9">
        <f>C164+(C164*0.05)</f>
        <v>233545.59290668817</v>
      </c>
      <c r="E164" s="9">
        <f>C164/3000</f>
        <v>74.141458065615282</v>
      </c>
      <c r="F164" s="18">
        <f>(D164-C164)/E164</f>
        <v>150.00000000000014</v>
      </c>
      <c r="G164" s="16"/>
      <c r="H164" s="32">
        <f>IF(D164&gt;C164,D164*0.05,0)</f>
        <v>11677.279645334409</v>
      </c>
      <c r="I164" s="11">
        <f>E164*50/C164</f>
        <v>1.6666666666666666E-2</v>
      </c>
      <c r="J164" s="10">
        <f>C164-(E164*1080)</f>
        <v>142351.59948598137</v>
      </c>
      <c r="K164" s="9"/>
      <c r="L164" s="50"/>
    </row>
    <row r="165" spans="1:14" s="29" customFormat="1">
      <c r="A165" s="63"/>
      <c r="B165" s="21">
        <f>B164+7</f>
        <v>44599</v>
      </c>
      <c r="C165" s="12">
        <f>D164+G164-H164</f>
        <v>221868.31326135376</v>
      </c>
      <c r="D165" s="9">
        <f>C165+(C165*0.05)</f>
        <v>232961.72892442145</v>
      </c>
      <c r="E165" s="9">
        <f>C165/3000</f>
        <v>73.956104420451254</v>
      </c>
      <c r="F165" s="18">
        <f>(D165-C165)/E165</f>
        <v>150</v>
      </c>
      <c r="G165" s="16"/>
      <c r="H165" s="32">
        <f>IF(D165&gt;C165,D165*0.05,0)</f>
        <v>11648.086446221074</v>
      </c>
      <c r="I165" s="11">
        <f>E165*50/C165</f>
        <v>1.6666666666666666E-2</v>
      </c>
      <c r="J165" s="10">
        <f>C165-(E165*1080)</f>
        <v>141995.7204872664</v>
      </c>
      <c r="K165" s="9"/>
      <c r="L165" s="50"/>
      <c r="M165" s="33"/>
      <c r="N165" s="33"/>
    </row>
    <row r="166" spans="1:14" s="29" customFormat="1">
      <c r="A166" s="63"/>
      <c r="B166" s="21">
        <f>B165+7</f>
        <v>44606</v>
      </c>
      <c r="C166" s="12">
        <f>D165+G165-H165</f>
        <v>221313.64247820037</v>
      </c>
      <c r="D166" s="9">
        <f>C166+(C166*0.05)</f>
        <v>232379.3246021104</v>
      </c>
      <c r="E166" s="9">
        <f>C166/3000</f>
        <v>73.771214159400131</v>
      </c>
      <c r="F166" s="18">
        <f>(D166-C166)/E166</f>
        <v>150.00000000000006</v>
      </c>
      <c r="G166" s="16"/>
      <c r="H166" s="32">
        <f>IF(D166&gt;C166,D166*0.05,0)</f>
        <v>11618.966230105521</v>
      </c>
      <c r="I166" s="11">
        <f>E166*50/C166</f>
        <v>1.666666666666667E-2</v>
      </c>
      <c r="J166" s="10">
        <f>C166-(E166*1080)</f>
        <v>141640.73118604824</v>
      </c>
      <c r="K166" s="9"/>
      <c r="L166" s="50"/>
      <c r="M166" s="33"/>
      <c r="N166" s="33"/>
    </row>
    <row r="167" spans="1:14" s="29" customFormat="1" ht="15.75" thickBot="1">
      <c r="A167" s="64"/>
      <c r="B167" s="34">
        <f>B166+7</f>
        <v>44613</v>
      </c>
      <c r="C167" s="12">
        <f>D166+G166-H166</f>
        <v>220760.35837200488</v>
      </c>
      <c r="D167" s="9">
        <f>C167+(C167*0.05)</f>
        <v>231798.37629060511</v>
      </c>
      <c r="E167" s="9">
        <f>C167/3000</f>
        <v>73.58678612400162</v>
      </c>
      <c r="F167" s="18">
        <f>(D167-C167)/E167</f>
        <v>149.99999999999989</v>
      </c>
      <c r="G167" s="35"/>
      <c r="H167" s="32">
        <f>IF(D167&gt;C167,D167*0.05,0)</f>
        <v>11589.918814530256</v>
      </c>
      <c r="I167" s="11">
        <f>E167*50/C167</f>
        <v>1.6666666666666666E-2</v>
      </c>
      <c r="J167" s="10">
        <f>C167-(E167*1080)</f>
        <v>141286.62935808313</v>
      </c>
      <c r="K167" s="9">
        <f>K162+SUM(H164:H167)</f>
        <v>466194.14359607996</v>
      </c>
      <c r="L167" s="50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1"/>
    </row>
    <row r="169" spans="1:14" s="29" customFormat="1">
      <c r="A169" s="62">
        <v>34</v>
      </c>
      <c r="B169" s="21">
        <f>B167+7</f>
        <v>44620</v>
      </c>
      <c r="C169" s="12">
        <f>D167+G167-H167</f>
        <v>220208.45747607487</v>
      </c>
      <c r="D169" s="9">
        <f>C169+(C169*0.05)</f>
        <v>231218.8803498786</v>
      </c>
      <c r="E169" s="9">
        <f>C169/3000</f>
        <v>73.402819158691628</v>
      </c>
      <c r="F169" s="18">
        <f>(D169-C169)/E169</f>
        <v>149.99999999999986</v>
      </c>
      <c r="G169" s="16"/>
      <c r="H169" s="32">
        <f>IF(D169&gt;C169,D169*0.05,0)</f>
        <v>11560.94401749393</v>
      </c>
      <c r="I169" s="11">
        <f>E169*50/C169</f>
        <v>1.6666666666666666E-2</v>
      </c>
      <c r="J169" s="10">
        <f>C169-(E169*1080)</f>
        <v>140933.41278468791</v>
      </c>
      <c r="K169" s="9"/>
      <c r="L169" s="50"/>
    </row>
    <row r="170" spans="1:14" s="29" customFormat="1">
      <c r="A170" s="63"/>
      <c r="B170" s="21">
        <f>B169+7</f>
        <v>44627</v>
      </c>
      <c r="C170" s="12">
        <f>D169+G169-H169</f>
        <v>219657.93633238468</v>
      </c>
      <c r="D170" s="9">
        <f>C170+(C170*0.05)</f>
        <v>230640.83314900391</v>
      </c>
      <c r="E170" s="9">
        <f>C170/3000</f>
        <v>73.219312110794888</v>
      </c>
      <c r="F170" s="18">
        <f>(D170-C170)/E170</f>
        <v>150.00000000000003</v>
      </c>
      <c r="G170" s="16"/>
      <c r="H170" s="32">
        <f>IF(D170&gt;C170,D170*0.05,0)</f>
        <v>11532.041657450196</v>
      </c>
      <c r="I170" s="11">
        <f>E170*50/C170</f>
        <v>1.6666666666666666E-2</v>
      </c>
      <c r="J170" s="10">
        <f>C170-(E170*1080)</f>
        <v>140581.07925272619</v>
      </c>
      <c r="K170" s="9"/>
      <c r="L170" s="50"/>
    </row>
    <row r="171" spans="1:14" s="29" customFormat="1">
      <c r="A171" s="63"/>
      <c r="B171" s="21">
        <f>B170+7</f>
        <v>44634</v>
      </c>
      <c r="C171" s="12">
        <f>D170+G170-H170</f>
        <v>219108.79149155371</v>
      </c>
      <c r="D171" s="9">
        <f>C171+(C171*0.05)</f>
        <v>230064.23106613138</v>
      </c>
      <c r="E171" s="9">
        <f>C171/3000</f>
        <v>73.03626383051791</v>
      </c>
      <c r="F171" s="18">
        <f>(D171-C171)/E171</f>
        <v>149.9999999999998</v>
      </c>
      <c r="G171" s="16"/>
      <c r="H171" s="32">
        <f>IF(D171&gt;C171,D171*0.05,0)</f>
        <v>11503.21155330657</v>
      </c>
      <c r="I171" s="11">
        <f>E171*50/C171</f>
        <v>1.6666666666666666E-2</v>
      </c>
      <c r="J171" s="10">
        <f>C171-(E171*1080)</f>
        <v>140229.62655459438</v>
      </c>
      <c r="K171" s="9"/>
      <c r="L171" s="50"/>
    </row>
    <row r="172" spans="1:14" s="29" customFormat="1" ht="15.75" thickBot="1">
      <c r="A172" s="64"/>
      <c r="B172" s="34">
        <f>B171+7</f>
        <v>44641</v>
      </c>
      <c r="C172" s="12">
        <f>D171+G171-H171</f>
        <v>218561.0195128248</v>
      </c>
      <c r="D172" s="9">
        <f>C172+(C172*0.05)</f>
        <v>229489.07048846604</v>
      </c>
      <c r="E172" s="9">
        <f>C172/3000</f>
        <v>72.853673170941605</v>
      </c>
      <c r="F172" s="18">
        <f>(D172-C172)/E172</f>
        <v>149.99999999999994</v>
      </c>
      <c r="G172" s="35"/>
      <c r="H172" s="32">
        <f>IF(D172&gt;C172,D172*0.05,0)</f>
        <v>11474.453524423303</v>
      </c>
      <c r="I172" s="11">
        <f>E172*50/C172</f>
        <v>1.6666666666666666E-2</v>
      </c>
      <c r="J172" s="10">
        <f>C172-(E172*1080)</f>
        <v>139879.05248820788</v>
      </c>
      <c r="K172" s="9">
        <f>K167+SUM(H169:H172)</f>
        <v>512264.79434875393</v>
      </c>
      <c r="L172" s="50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1"/>
    </row>
    <row r="174" spans="1:14" s="29" customFormat="1">
      <c r="A174" s="62">
        <v>35</v>
      </c>
      <c r="B174" s="21">
        <f>B172+7</f>
        <v>44648</v>
      </c>
      <c r="C174" s="12">
        <f>D172+G172-H172</f>
        <v>218014.61696404274</v>
      </c>
      <c r="D174" s="9">
        <f>C174+(C174*0.05)</f>
        <v>228915.34781224487</v>
      </c>
      <c r="E174" s="9">
        <f>C174/3000</f>
        <v>72.671538988014248</v>
      </c>
      <c r="F174" s="18">
        <f>(D174-C174)/E174</f>
        <v>149.99999999999994</v>
      </c>
      <c r="G174" s="16"/>
      <c r="H174" s="32">
        <f>IF(D174&gt;C174,D174*0.05,0)</f>
        <v>11445.767390612244</v>
      </c>
      <c r="I174" s="11">
        <f>E174*50/C174</f>
        <v>1.6666666666666666E-2</v>
      </c>
      <c r="J174" s="10">
        <f>C174-(E174*1080)</f>
        <v>139529.35485698737</v>
      </c>
      <c r="K174" s="9"/>
      <c r="L174" s="50"/>
    </row>
    <row r="175" spans="1:14" s="29" customFormat="1">
      <c r="A175" s="63"/>
      <c r="B175" s="21">
        <f>B174+7</f>
        <v>44655</v>
      </c>
      <c r="C175" s="12">
        <f>D174+G174-H174</f>
        <v>217469.58042163262</v>
      </c>
      <c r="D175" s="9">
        <f>C175+(C175*0.05)</f>
        <v>228343.05944271426</v>
      </c>
      <c r="E175" s="9">
        <f>C175/3000</f>
        <v>72.489860140544209</v>
      </c>
      <c r="F175" s="18">
        <f>(D175-C175)/E175</f>
        <v>150.00000000000014</v>
      </c>
      <c r="G175" s="16"/>
      <c r="H175" s="32">
        <f>IF(D175&gt;C175,D175*0.05,0)</f>
        <v>11417.152972135715</v>
      </c>
      <c r="I175" s="11">
        <f>E175*50/C175</f>
        <v>1.6666666666666666E-2</v>
      </c>
      <c r="J175" s="10">
        <f>C175-(E175*1080)</f>
        <v>139180.53146984486</v>
      </c>
      <c r="K175" s="9"/>
      <c r="L175" s="50"/>
    </row>
    <row r="176" spans="1:14" s="29" customFormat="1">
      <c r="A176" s="63"/>
      <c r="B176" s="21">
        <f>B175+7</f>
        <v>44662</v>
      </c>
      <c r="C176" s="12">
        <f>D175+G175-H175</f>
        <v>216925.90647057854</v>
      </c>
      <c r="D176" s="9">
        <f>C176+(C176*0.05)</f>
        <v>227772.20179410747</v>
      </c>
      <c r="E176" s="9">
        <f>C176/3000</f>
        <v>72.308635490192842</v>
      </c>
      <c r="F176" s="18">
        <f>(D176-C176)/E176</f>
        <v>150.00000000000009</v>
      </c>
      <c r="G176" s="16"/>
      <c r="H176" s="32">
        <f>IF(D176&gt;C176,D176*0.05,0)</f>
        <v>11388.610089705375</v>
      </c>
      <c r="I176" s="11">
        <f>E176*50/C176</f>
        <v>1.6666666666666666E-2</v>
      </c>
      <c r="J176" s="10">
        <f>C176-(E176*1080)</f>
        <v>138832.58014117027</v>
      </c>
      <c r="K176" s="9"/>
      <c r="L176" s="50"/>
    </row>
    <row r="177" spans="1:12" s="29" customFormat="1" ht="15.75" thickBot="1">
      <c r="A177" s="64"/>
      <c r="B177" s="34">
        <f>B176+7</f>
        <v>44669</v>
      </c>
      <c r="C177" s="12">
        <f>D176+G176-H176</f>
        <v>216383.59170440209</v>
      </c>
      <c r="D177" s="9">
        <f>C177+(C177*0.05)</f>
        <v>227202.77128962221</v>
      </c>
      <c r="E177" s="9">
        <f>C177/3000</f>
        <v>72.127863901467364</v>
      </c>
      <c r="F177" s="18">
        <f>(D177-C177)/E177</f>
        <v>150.00000000000017</v>
      </c>
      <c r="G177" s="35"/>
      <c r="H177" s="32">
        <f>IF(D177&gt;C177,D177*0.05,0)</f>
        <v>11360.138564481111</v>
      </c>
      <c r="I177" s="11">
        <f>E177*50/C177</f>
        <v>1.6666666666666666E-2</v>
      </c>
      <c r="J177" s="10">
        <f>C177-(E177*1080)</f>
        <v>138485.49869081733</v>
      </c>
      <c r="K177" s="9">
        <f>K172+SUM(H174:H177)</f>
        <v>557876.46336568834</v>
      </c>
      <c r="L177" s="50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1"/>
    </row>
    <row r="179" spans="1:12" s="29" customFormat="1">
      <c r="A179" s="62">
        <v>36</v>
      </c>
      <c r="B179" s="21">
        <f>B177+7</f>
        <v>44676</v>
      </c>
      <c r="C179" s="12">
        <f>D177+G177-H177</f>
        <v>215842.6327251411</v>
      </c>
      <c r="D179" s="9">
        <f>C179+(C179*0.05)</f>
        <v>226634.76436139815</v>
      </c>
      <c r="E179" s="9">
        <f>C179/3000</f>
        <v>71.9475442417137</v>
      </c>
      <c r="F179" s="18">
        <f>(D179-C179)/E179</f>
        <v>149.99999999999994</v>
      </c>
      <c r="G179" s="16"/>
      <c r="H179" s="32">
        <f>IF(D179&gt;C179,D179*0.05,0)</f>
        <v>11331.738218069908</v>
      </c>
      <c r="I179" s="11">
        <f>E179*50/C179</f>
        <v>1.6666666666666666E-2</v>
      </c>
      <c r="J179" s="10">
        <f>C179-(E179*1080)</f>
        <v>138139.28494409029</v>
      </c>
      <c r="K179" s="9"/>
      <c r="L179" s="50"/>
    </row>
    <row r="180" spans="1:12" s="29" customFormat="1">
      <c r="A180" s="63"/>
      <c r="B180" s="21">
        <f>B179+7</f>
        <v>44683</v>
      </c>
      <c r="C180" s="12">
        <f>D179+G179-H179</f>
        <v>215303.02614332823</v>
      </c>
      <c r="D180" s="9">
        <f>C180+(C180*0.05)</f>
        <v>226068.17745049464</v>
      </c>
      <c r="E180" s="9">
        <f>C180/3000</f>
        <v>71.767675381109413</v>
      </c>
      <c r="F180" s="18">
        <f>(D180-C180)/E180</f>
        <v>149.99999999999994</v>
      </c>
      <c r="G180" s="16"/>
      <c r="H180" s="32">
        <f>IF(D180&gt;C180,D180*0.05,0)</f>
        <v>11303.408872524733</v>
      </c>
      <c r="I180" s="11">
        <f>E180*50/C180</f>
        <v>1.6666666666666666E-2</v>
      </c>
      <c r="J180" s="10">
        <f>C180-(E180*1080)</f>
        <v>137793.93673173006</v>
      </c>
      <c r="K180" s="9"/>
      <c r="L180" s="50"/>
    </row>
    <row r="181" spans="1:12" s="29" customFormat="1">
      <c r="A181" s="63"/>
      <c r="B181" s="21">
        <f>B180+7</f>
        <v>44690</v>
      </c>
      <c r="C181" s="12">
        <f>D180+G180-H180</f>
        <v>214764.76857796989</v>
      </c>
      <c r="D181" s="9">
        <f>C181+(C181*0.05)</f>
        <v>225503.0070068684</v>
      </c>
      <c r="E181" s="9">
        <f>C181/3000</f>
        <v>71.58825619265663</v>
      </c>
      <c r="F181" s="18">
        <f>(D181-C181)/E181</f>
        <v>150.00000000000014</v>
      </c>
      <c r="G181" s="16"/>
      <c r="H181" s="32">
        <f>IF(D181&gt;C181,D181*0.05,0)</f>
        <v>11275.150350343421</v>
      </c>
      <c r="I181" s="11">
        <f>E181*50/C181</f>
        <v>1.6666666666666666E-2</v>
      </c>
      <c r="J181" s="10">
        <f>C181-(E181*1080)</f>
        <v>137449.45188990072</v>
      </c>
      <c r="K181" s="9"/>
      <c r="L181" s="50"/>
    </row>
    <row r="182" spans="1:12" s="29" customFormat="1" ht="15.75" thickBot="1">
      <c r="A182" s="64"/>
      <c r="B182" s="34">
        <f>B181+7</f>
        <v>44697</v>
      </c>
      <c r="C182" s="12">
        <f>D181+G181-H181</f>
        <v>214227.85665652499</v>
      </c>
      <c r="D182" s="9">
        <f>C182+(C182*0.05)</f>
        <v>224939.24948935123</v>
      </c>
      <c r="E182" s="9">
        <f>C182/3000</f>
        <v>71.409285552174993</v>
      </c>
      <c r="F182" s="18">
        <f>(D182-C182)/E182</f>
        <v>149.99999999999989</v>
      </c>
      <c r="G182" s="35"/>
      <c r="H182" s="32">
        <f>IF(D182&gt;C182,D182*0.05,0)</f>
        <v>11246.962474467562</v>
      </c>
      <c r="I182" s="11">
        <f>E182*50/C182</f>
        <v>1.6666666666666663E-2</v>
      </c>
      <c r="J182" s="10">
        <f>C182-(E182*1080)</f>
        <v>137105.828260176</v>
      </c>
      <c r="K182" s="9">
        <f>K177+SUM(H179:H182)</f>
        <v>603033.72328109399</v>
      </c>
      <c r="L182" s="50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1"/>
    </row>
    <row r="184" spans="1:12" s="29" customFormat="1">
      <c r="A184" s="62">
        <v>37</v>
      </c>
      <c r="B184" s="21">
        <f>B182+7</f>
        <v>44704</v>
      </c>
      <c r="C184" s="12">
        <f>D182+G182-H182</f>
        <v>213692.28701488368</v>
      </c>
      <c r="D184" s="9">
        <f>C184+(C184*0.05)</f>
        <v>224376.90136562785</v>
      </c>
      <c r="E184" s="9">
        <f>C184/3000</f>
        <v>71.230762338294554</v>
      </c>
      <c r="F184" s="18">
        <f>(D184-C184)/E184</f>
        <v>149.99999999999986</v>
      </c>
      <c r="G184" s="16"/>
      <c r="H184" s="32">
        <f>IF(D184&gt;C184,D184*0.05,0)</f>
        <v>11218.845068281393</v>
      </c>
      <c r="I184" s="11">
        <f>E184*50/C184</f>
        <v>1.6666666666666666E-2</v>
      </c>
      <c r="J184" s="10">
        <f>C184-(E184*1080)</f>
        <v>136763.06368952556</v>
      </c>
      <c r="K184" s="9"/>
      <c r="L184" s="50"/>
    </row>
    <row r="185" spans="1:12" s="29" customFormat="1">
      <c r="A185" s="63"/>
      <c r="B185" s="21">
        <f>B184+7</f>
        <v>44711</v>
      </c>
      <c r="C185" s="12">
        <f>D184+G184-H184</f>
        <v>213158.05629734645</v>
      </c>
      <c r="D185" s="9">
        <f>C185+(C185*0.05)</f>
        <v>223815.95911221378</v>
      </c>
      <c r="E185" s="9">
        <f>C185/3000</f>
        <v>71.052685432448811</v>
      </c>
      <c r="F185" s="18">
        <f>(D185-C185)/E185</f>
        <v>150.00000000000003</v>
      </c>
      <c r="G185" s="16"/>
      <c r="H185" s="32">
        <f>IF(D185&gt;C185,D185*0.05,0)</f>
        <v>11190.797955610689</v>
      </c>
      <c r="I185" s="11">
        <f>E185*50/C185</f>
        <v>1.6666666666666666E-2</v>
      </c>
      <c r="J185" s="10">
        <f>C185-(E185*1080)</f>
        <v>136421.15603030173</v>
      </c>
      <c r="K185" s="9"/>
      <c r="L185" s="50"/>
    </row>
    <row r="186" spans="1:12" s="29" customFormat="1">
      <c r="A186" s="63"/>
      <c r="B186" s="21">
        <f>B185+7</f>
        <v>44718</v>
      </c>
      <c r="C186" s="12">
        <f>D185+G185-H185</f>
        <v>212625.16115660308</v>
      </c>
      <c r="D186" s="9">
        <f>C186+(C186*0.05)</f>
        <v>223256.41921443323</v>
      </c>
      <c r="E186" s="9">
        <f>C186/3000</f>
        <v>70.87505371886769</v>
      </c>
      <c r="F186" s="18">
        <f>(D186-C186)/E186</f>
        <v>150.00000000000006</v>
      </c>
      <c r="G186" s="16"/>
      <c r="H186" s="32">
        <f>IF(D186&gt;C186,D186*0.05,0)</f>
        <v>11162.820960721663</v>
      </c>
      <c r="I186" s="11">
        <f>E186*50/C186</f>
        <v>1.6666666666666666E-2</v>
      </c>
      <c r="J186" s="10">
        <f>C186-(E186*1080)</f>
        <v>136080.10314022598</v>
      </c>
      <c r="K186" s="9"/>
      <c r="L186" s="50"/>
    </row>
    <row r="187" spans="1:12" s="29" customFormat="1" ht="15.75" thickBot="1">
      <c r="A187" s="64"/>
      <c r="B187" s="34">
        <f>B186+7</f>
        <v>44725</v>
      </c>
      <c r="C187" s="12">
        <f>D186+G186-H186</f>
        <v>212093.59825371156</v>
      </c>
      <c r="D187" s="9">
        <f>C187+(C187*0.05)</f>
        <v>222698.27816639715</v>
      </c>
      <c r="E187" s="9">
        <f>C187/3000</f>
        <v>70.697866084570521</v>
      </c>
      <c r="F187" s="18">
        <f>(D187-C187)/E187</f>
        <v>150.0000000000002</v>
      </c>
      <c r="G187" s="35"/>
      <c r="H187" s="32">
        <f>IF(D187&gt;C187,D187*0.05,0)</f>
        <v>11134.913908319859</v>
      </c>
      <c r="I187" s="11">
        <f>E187*50/C187</f>
        <v>1.6666666666666666E-2</v>
      </c>
      <c r="J187" s="10">
        <f>C187-(E187*1080)</f>
        <v>135739.90288237541</v>
      </c>
      <c r="K187" s="9">
        <f>K182+SUM(H184:H187)</f>
        <v>647741.10117402754</v>
      </c>
      <c r="L187" s="50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1"/>
    </row>
    <row r="189" spans="1:12" s="29" customFormat="1">
      <c r="A189" s="62">
        <v>38</v>
      </c>
      <c r="B189" s="21">
        <f>B187+7</f>
        <v>44732</v>
      </c>
      <c r="C189" s="12">
        <f>D187+G187-H187</f>
        <v>211563.36425807729</v>
      </c>
      <c r="D189" s="9">
        <f>C189+(C189*0.05)</f>
        <v>222141.53247098115</v>
      </c>
      <c r="E189" s="9">
        <f>C189/3000</f>
        <v>70.521121419359091</v>
      </c>
      <c r="F189" s="18">
        <f>(D189-C189)/E189</f>
        <v>150.00000000000006</v>
      </c>
      <c r="G189" s="16"/>
      <c r="H189" s="32">
        <f>IF(D189&gt;C189,D189*0.05,0)</f>
        <v>11107.076623549059</v>
      </c>
      <c r="I189" s="11">
        <f>E189*50/C189</f>
        <v>1.6666666666666666E-2</v>
      </c>
      <c r="J189" s="10">
        <f>C189-(E189*1080)</f>
        <v>135400.55312516948</v>
      </c>
      <c r="K189" s="9"/>
      <c r="L189" s="50"/>
    </row>
    <row r="190" spans="1:12" s="29" customFormat="1">
      <c r="A190" s="63"/>
      <c r="B190" s="21">
        <f>B189+7</f>
        <v>44739</v>
      </c>
      <c r="C190" s="12">
        <f>D189+G189-H189</f>
        <v>211034.45584743208</v>
      </c>
      <c r="D190" s="9">
        <f>C190+(C190*0.05)</f>
        <v>221586.17863980369</v>
      </c>
      <c r="E190" s="9">
        <f>C190/3000</f>
        <v>70.344818615810695</v>
      </c>
      <c r="F190" s="18">
        <f>(D190-C190)/E190</f>
        <v>150.00000000000011</v>
      </c>
      <c r="G190" s="16"/>
      <c r="H190" s="32">
        <f>IF(D190&gt;C190,D190*0.05,0)</f>
        <v>11079.308931990185</v>
      </c>
      <c r="I190" s="11">
        <f>E190*50/C190</f>
        <v>1.6666666666666666E-2</v>
      </c>
      <c r="J190" s="10">
        <f>C190-(E190*1080)</f>
        <v>135062.05174235653</v>
      </c>
      <c r="K190" s="9"/>
      <c r="L190" s="50"/>
    </row>
    <row r="191" spans="1:12" s="29" customFormat="1">
      <c r="A191" s="63"/>
      <c r="B191" s="21">
        <f>B190+7</f>
        <v>44746</v>
      </c>
      <c r="C191" s="12">
        <f>D190+G190-H190</f>
        <v>210506.86970781352</v>
      </c>
      <c r="D191" s="9">
        <f>C191+(C191*0.05)</f>
        <v>221032.2131932042</v>
      </c>
      <c r="E191" s="9">
        <f>C191/3000</f>
        <v>70.168956569271174</v>
      </c>
      <c r="F191" s="18">
        <f>(D191-C191)/E191</f>
        <v>150.00000000000006</v>
      </c>
      <c r="G191" s="16"/>
      <c r="H191" s="32">
        <f>IF(D191&gt;C191,D191*0.05,0)</f>
        <v>11051.610659660211</v>
      </c>
      <c r="I191" s="11">
        <f>E191*50/C191</f>
        <v>1.6666666666666666E-2</v>
      </c>
      <c r="J191" s="10">
        <f>C191-(E191*1080)</f>
        <v>134724.39661300066</v>
      </c>
      <c r="K191" s="9"/>
      <c r="L191" s="50"/>
    </row>
    <row r="192" spans="1:12" s="29" customFormat="1" ht="15.75" thickBot="1">
      <c r="A192" s="64"/>
      <c r="B192" s="34">
        <f>B191+7</f>
        <v>44753</v>
      </c>
      <c r="C192" s="12">
        <f>D191+G191-H191</f>
        <v>209980.60253354398</v>
      </c>
      <c r="D192" s="9">
        <f>C192+(C192*0.05)</f>
        <v>220479.63266022119</v>
      </c>
      <c r="E192" s="9">
        <f>C192/3000</f>
        <v>69.993534177847991</v>
      </c>
      <c r="F192" s="18">
        <f>(D192-C192)/E192</f>
        <v>150.00000000000023</v>
      </c>
      <c r="G192" s="35"/>
      <c r="H192" s="32">
        <f>IF(D192&gt;C192,D192*0.05,0)</f>
        <v>11023.981633011061</v>
      </c>
      <c r="I192" s="11">
        <f>E192*50/C192</f>
        <v>1.6666666666666666E-2</v>
      </c>
      <c r="J192" s="10">
        <f>C192-(E192*1080)</f>
        <v>134387.58562146814</v>
      </c>
      <c r="K192" s="9">
        <f>K187+SUM(H189:H192)</f>
        <v>692003.07902223803</v>
      </c>
      <c r="L192" s="50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1"/>
    </row>
    <row r="194" spans="1:12">
      <c r="L194" s="53"/>
    </row>
    <row r="195" spans="1:12">
      <c r="L195" s="53"/>
    </row>
  </sheetData>
  <mergeCells count="40">
    <mergeCell ref="A19:A22"/>
    <mergeCell ref="A1:K1"/>
    <mergeCell ref="A4:A7"/>
    <mergeCell ref="M7:N7"/>
    <mergeCell ref="A9:A12"/>
    <mergeCell ref="A14:A1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95"/>
  <sheetViews>
    <sheetView workbookViewId="0">
      <selection activeCell="C6" sqref="C6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5" t="s">
        <v>17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2">
        <v>1</v>
      </c>
      <c r="B4" s="21">
        <v>43696</v>
      </c>
      <c r="C4" s="22">
        <v>5171</v>
      </c>
      <c r="D4" s="9">
        <f>C4+(C4*0.05)</f>
        <v>5429.55</v>
      </c>
      <c r="E4" s="9">
        <f>C4/3000</f>
        <v>1.7236666666666667</v>
      </c>
      <c r="F4" s="18">
        <f>(D4-C4)/E4</f>
        <v>150.00000000000011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5.0000000000000037E-2</v>
      </c>
      <c r="M4" s="25" t="s">
        <v>18</v>
      </c>
    </row>
    <row r="5" spans="1:15">
      <c r="A5" s="63"/>
      <c r="B5" s="21">
        <f>B4+7</f>
        <v>43703</v>
      </c>
      <c r="C5" s="9">
        <f>D4+G4-H4</f>
        <v>5429.55</v>
      </c>
      <c r="D5" s="9">
        <f>C5+(C5*0.05)</f>
        <v>5701.0275000000001</v>
      </c>
      <c r="E5" s="9">
        <f>C5/3000</f>
        <v>1.80985</v>
      </c>
      <c r="F5" s="18">
        <f>(D5-C5)/E5</f>
        <v>149.99999999999997</v>
      </c>
      <c r="G5" s="10"/>
      <c r="H5" s="10"/>
      <c r="I5" s="11">
        <f>E5*50/C5</f>
        <v>1.6666666666666666E-2</v>
      </c>
      <c r="J5" s="10">
        <f>C5-(E5*1080)</f>
        <v>3474.9120000000003</v>
      </c>
      <c r="K5" s="9"/>
      <c r="L5" s="49">
        <f>(D5-$C4)/$C4</f>
        <v>0.10250000000000002</v>
      </c>
    </row>
    <row r="6" spans="1:15">
      <c r="A6" s="63"/>
      <c r="B6" s="21">
        <f>B5+7</f>
        <v>43710</v>
      </c>
      <c r="C6" s="46">
        <f>D5+G5-H5</f>
        <v>5701.0275000000001</v>
      </c>
      <c r="D6" s="9">
        <f>C6+(C6*0.05)</f>
        <v>5986.0788750000002</v>
      </c>
      <c r="E6" s="9">
        <f>C6/3000</f>
        <v>1.9003425</v>
      </c>
      <c r="F6" s="18">
        <f>(D6-C6)/E6</f>
        <v>150</v>
      </c>
      <c r="G6" s="10"/>
      <c r="H6" s="10"/>
      <c r="I6" s="11">
        <f>E6*50/C6</f>
        <v>1.6666666666666666E-2</v>
      </c>
      <c r="J6" s="10">
        <f>C6-(E6*1080)</f>
        <v>3648.6576</v>
      </c>
      <c r="K6" s="9"/>
      <c r="L6" s="49">
        <f>(D6-$C4)/$C4</f>
        <v>0.15762500000000004</v>
      </c>
      <c r="M6" s="29"/>
      <c r="N6" s="29"/>
      <c r="O6" s="29"/>
    </row>
    <row r="7" spans="1:15" ht="15.75" thickBot="1">
      <c r="A7" s="64"/>
      <c r="B7" s="21">
        <f>B6+7</f>
        <v>43717</v>
      </c>
      <c r="C7" s="9">
        <f>D6+G6-H6</f>
        <v>5986.0788750000002</v>
      </c>
      <c r="D7" s="9">
        <f>C7+(C7*0.05)</f>
        <v>6285.3828187500003</v>
      </c>
      <c r="E7" s="9">
        <f>C7/3000</f>
        <v>1.9953596250000001</v>
      </c>
      <c r="F7" s="18">
        <f>(D7-C7)/E7</f>
        <v>150.00000000000006</v>
      </c>
      <c r="G7" s="10"/>
      <c r="H7" s="10"/>
      <c r="I7" s="11">
        <f>E7*50/C7</f>
        <v>1.6666666666666666E-2</v>
      </c>
      <c r="J7" s="10">
        <f>C7-(E7*1080)</f>
        <v>3831.0904799999998</v>
      </c>
      <c r="K7" s="9"/>
      <c r="L7" s="49">
        <f>(D7-$C4)/$C4</f>
        <v>0.21550625000000007</v>
      </c>
      <c r="M7" s="67"/>
      <c r="N7" s="68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62">
        <v>2</v>
      </c>
      <c r="B9" s="21">
        <f>B7+7</f>
        <v>43724</v>
      </c>
      <c r="C9" s="12">
        <f>D7+G7-H7</f>
        <v>6285.3828187500003</v>
      </c>
      <c r="D9" s="9">
        <f>C9+(C9*0.05)</f>
        <v>6599.6519596875005</v>
      </c>
      <c r="E9" s="9">
        <f>C9/3000</f>
        <v>2.0951276062500002</v>
      </c>
      <c r="F9" s="18">
        <f>(D9-C9)/E9</f>
        <v>150.00000000000009</v>
      </c>
      <c r="G9" s="10"/>
      <c r="H9" s="10"/>
      <c r="I9" s="11">
        <f>E9*50/C9</f>
        <v>1.6666666666666666E-2</v>
      </c>
      <c r="J9" s="10">
        <f>C9-(E9*1080)</f>
        <v>4022.645004</v>
      </c>
      <c r="K9" s="9"/>
      <c r="L9" s="49">
        <f>(D9-$C4)/$C4</f>
        <v>0.27628156250000008</v>
      </c>
      <c r="M9" s="30"/>
      <c r="N9" s="37"/>
      <c r="O9" s="29"/>
    </row>
    <row r="10" spans="1:15">
      <c r="A10" s="63"/>
      <c r="B10" s="21">
        <f>B9+7</f>
        <v>43731</v>
      </c>
      <c r="C10" s="12">
        <f>D9+G9-H9</f>
        <v>6599.6519596875005</v>
      </c>
      <c r="D10" s="9">
        <f>C10+(C10*0.05)</f>
        <v>6929.6345576718759</v>
      </c>
      <c r="E10" s="9">
        <f>C10/3000</f>
        <v>2.1998839865624999</v>
      </c>
      <c r="F10" s="18">
        <f>(D10-C10)/E10</f>
        <v>150.00000000000017</v>
      </c>
      <c r="G10" s="10"/>
      <c r="H10" s="10"/>
      <c r="I10" s="11">
        <f>E10*50/C10</f>
        <v>1.6666666666666663E-2</v>
      </c>
      <c r="J10" s="10">
        <f>C10-(E10*1080)</f>
        <v>4223.7772542000002</v>
      </c>
      <c r="K10" s="9"/>
      <c r="L10" s="49">
        <f>(D10-$C4)/$C4</f>
        <v>0.3400956406250002</v>
      </c>
      <c r="M10" s="30"/>
      <c r="N10" s="37"/>
      <c r="O10" s="29"/>
    </row>
    <row r="11" spans="1:15">
      <c r="A11" s="63"/>
      <c r="B11" s="21">
        <f>B10+7</f>
        <v>43738</v>
      </c>
      <c r="C11" s="12">
        <f>D10+G10-H10</f>
        <v>6929.6345576718759</v>
      </c>
      <c r="D11" s="9">
        <f>C11+(C11*0.05)</f>
        <v>7276.1162855554694</v>
      </c>
      <c r="E11" s="9">
        <f>C11/3000</f>
        <v>2.3098781858906254</v>
      </c>
      <c r="F11" s="18">
        <f>(D11-C11)/E11</f>
        <v>149.99999999999989</v>
      </c>
      <c r="G11" s="10"/>
      <c r="H11" s="10"/>
      <c r="I11" s="11">
        <f>E11*50/C11</f>
        <v>1.666666666666667E-2</v>
      </c>
      <c r="J11" s="10">
        <f>C11-(E11*1080)</f>
        <v>4434.96611691</v>
      </c>
      <c r="K11" s="9"/>
      <c r="L11" s="49">
        <f>(D11-$C4)/$C4</f>
        <v>0.40710042265625013</v>
      </c>
      <c r="M11" s="30"/>
      <c r="N11" s="27"/>
      <c r="O11" s="29"/>
    </row>
    <row r="12" spans="1:15" ht="15.75" thickBot="1">
      <c r="A12" s="64"/>
      <c r="B12" s="21">
        <f>B11+7</f>
        <v>43745</v>
      </c>
      <c r="C12" s="12">
        <f>D11+G11-H11</f>
        <v>7276.1162855554694</v>
      </c>
      <c r="D12" s="9">
        <f>C12+(C12*0.05)</f>
        <v>7639.922099833243</v>
      </c>
      <c r="E12" s="9">
        <f>C12/3000</f>
        <v>2.4253720951851565</v>
      </c>
      <c r="F12" s="18">
        <f>(D12-C12)/E12</f>
        <v>150.00000000000006</v>
      </c>
      <c r="G12" s="10"/>
      <c r="H12" s="10"/>
      <c r="I12" s="11">
        <f>E12*50/C12</f>
        <v>1.6666666666666666E-2</v>
      </c>
      <c r="J12" s="10">
        <f>C12-(E12*1080)</f>
        <v>4656.7144227555</v>
      </c>
      <c r="K12" s="9"/>
      <c r="L12" s="49">
        <f>(D12-$C4)/$C4</f>
        <v>0.47745544378906268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62">
        <v>3</v>
      </c>
      <c r="B14" s="21">
        <f>B12+7</f>
        <v>43752</v>
      </c>
      <c r="C14" s="12">
        <f>D12+G12-H12</f>
        <v>7639.922099833243</v>
      </c>
      <c r="D14" s="9">
        <f>C14+(C14*0.05)</f>
        <v>8021.9182048249049</v>
      </c>
      <c r="E14" s="9">
        <f>C14/3000</f>
        <v>2.5466406999444144</v>
      </c>
      <c r="F14" s="18">
        <f>(D14-C14)/E14</f>
        <v>149.99999999999991</v>
      </c>
      <c r="G14" s="10"/>
      <c r="H14" s="10"/>
      <c r="I14" s="11">
        <f>E14*50/C14</f>
        <v>1.6666666666666666E-2</v>
      </c>
      <c r="J14" s="10">
        <f>C14-(E14*1080)</f>
        <v>4889.5501438932752</v>
      </c>
      <c r="K14" s="9"/>
      <c r="L14" s="49">
        <f>(D14-$C4)/$C4</f>
        <v>0.55132821597851578</v>
      </c>
      <c r="M14" s="29"/>
      <c r="N14" s="29"/>
      <c r="O14" s="29"/>
    </row>
    <row r="15" spans="1:15">
      <c r="A15" s="63"/>
      <c r="B15" s="21">
        <f>B14+7</f>
        <v>43759</v>
      </c>
      <c r="C15" s="12">
        <f>D14+G14-H14</f>
        <v>8021.9182048249049</v>
      </c>
      <c r="D15" s="9">
        <f>C15+(C15*0.05)</f>
        <v>8423.0141150661511</v>
      </c>
      <c r="E15" s="9">
        <f>C15/3000</f>
        <v>2.6739727349416351</v>
      </c>
      <c r="F15" s="18">
        <f>(D15-C15)/E15</f>
        <v>150.00000000000034</v>
      </c>
      <c r="G15" s="10"/>
      <c r="H15" s="10"/>
      <c r="I15" s="11">
        <f>E15*50/C15</f>
        <v>1.666666666666667E-2</v>
      </c>
      <c r="J15" s="10">
        <f>C15-(E15*1080)</f>
        <v>5134.0276510879394</v>
      </c>
      <c r="K15" s="9"/>
      <c r="L15" s="49">
        <f>(D15-$C4)/$C4</f>
        <v>0.62889462677744168</v>
      </c>
      <c r="M15" s="29"/>
      <c r="N15" s="29"/>
      <c r="O15" s="29"/>
    </row>
    <row r="16" spans="1:15">
      <c r="A16" s="63"/>
      <c r="B16" s="21">
        <f>B15+7</f>
        <v>43766</v>
      </c>
      <c r="C16" s="12">
        <f>D15+G15-H15</f>
        <v>8423.0141150661511</v>
      </c>
      <c r="D16" s="9">
        <f>C16+(C16*0.05)</f>
        <v>8844.1648208194583</v>
      </c>
      <c r="E16" s="9">
        <f>C16/3000</f>
        <v>2.8076713716887172</v>
      </c>
      <c r="F16" s="18">
        <f>(D16-C16)/E16</f>
        <v>149.99999999999986</v>
      </c>
      <c r="G16" s="10"/>
      <c r="H16" s="10"/>
      <c r="I16" s="11">
        <f>E16*50/C16</f>
        <v>1.6666666666666666E-2</v>
      </c>
      <c r="J16" s="10">
        <f>C16-(E16*1080)</f>
        <v>5390.7290336423366</v>
      </c>
      <c r="K16" s="9"/>
      <c r="L16" s="49">
        <f>(D16-$C4)/$C4</f>
        <v>0.71033935811631377</v>
      </c>
      <c r="M16" s="29"/>
      <c r="N16" s="29"/>
      <c r="O16" s="29"/>
    </row>
    <row r="17" spans="1:14" ht="15.75" thickBot="1">
      <c r="A17" s="64"/>
      <c r="B17" s="21">
        <f>B16+7</f>
        <v>43773</v>
      </c>
      <c r="C17" s="12">
        <f>D16+G16-H16</f>
        <v>8844.1648208194583</v>
      </c>
      <c r="D17" s="9">
        <f>C17+(C17*0.05)</f>
        <v>9286.3730618604313</v>
      </c>
      <c r="E17" s="9">
        <f>C17/3000</f>
        <v>2.9480549402731526</v>
      </c>
      <c r="F17" s="18">
        <f>(D17-C17)/E17</f>
        <v>150.00000000000003</v>
      </c>
      <c r="G17" s="10"/>
      <c r="H17" s="10"/>
      <c r="I17" s="11">
        <f>E17*50/C17</f>
        <v>1.6666666666666666E-2</v>
      </c>
      <c r="J17" s="10">
        <f>C17-(E17*1080)</f>
        <v>5660.265485324453</v>
      </c>
      <c r="K17" s="9"/>
      <c r="L17" s="49">
        <f>(D17-$C4)/$C4</f>
        <v>0.79585632602212941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62">
        <v>4</v>
      </c>
      <c r="B19" s="21">
        <f>B17+7</f>
        <v>43780</v>
      </c>
      <c r="C19" s="12">
        <f>D17+G17-H17</f>
        <v>9286.3730618604313</v>
      </c>
      <c r="D19" s="9">
        <f>C19+(C19*0.05)</f>
        <v>9750.6917149534529</v>
      </c>
      <c r="E19" s="9">
        <f>C19/3000</f>
        <v>3.0954576872868103</v>
      </c>
      <c r="F19" s="18">
        <f>(D19-C19)/E19</f>
        <v>150</v>
      </c>
      <c r="G19" s="10"/>
      <c r="H19" s="10"/>
      <c r="I19" s="11">
        <f>E19*50/C19</f>
        <v>1.6666666666666666E-2</v>
      </c>
      <c r="J19" s="10">
        <f>C19-(E19*1080)</f>
        <v>5943.2787595906757</v>
      </c>
      <c r="K19" s="9"/>
      <c r="L19" s="49">
        <f>(D19-$C4)/$C4</f>
        <v>0.88564914232323588</v>
      </c>
    </row>
    <row r="20" spans="1:14">
      <c r="A20" s="63"/>
      <c r="B20" s="21">
        <f>B19+7</f>
        <v>43787</v>
      </c>
      <c r="C20" s="12">
        <f>D19+G19-H19</f>
        <v>9750.6917149534529</v>
      </c>
      <c r="D20" s="9">
        <f>C20+(C20*0.05)</f>
        <v>10238.226300701126</v>
      </c>
      <c r="E20" s="9">
        <f>C20/3000</f>
        <v>3.250230571651151</v>
      </c>
      <c r="F20" s="18">
        <f>(D20-C20)/E20</f>
        <v>150.00000000000017</v>
      </c>
      <c r="G20" s="10"/>
      <c r="H20" s="10"/>
      <c r="I20" s="11">
        <f>E20*50/C20</f>
        <v>1.6666666666666666E-2</v>
      </c>
      <c r="J20" s="10">
        <f>C20-(E20*1080)</f>
        <v>6240.4426975702099</v>
      </c>
      <c r="K20" s="9"/>
      <c r="L20" s="49">
        <f>(D20-$C4)/$C4</f>
        <v>0.97993159943939778</v>
      </c>
    </row>
    <row r="21" spans="1:14">
      <c r="A21" s="63"/>
      <c r="B21" s="21">
        <f>B20+7</f>
        <v>43794</v>
      </c>
      <c r="C21" s="12">
        <f>D20+G20-H20</f>
        <v>10238.226300701126</v>
      </c>
      <c r="D21" s="9">
        <f>C21+(C21*0.05)</f>
        <v>10750.137615736183</v>
      </c>
      <c r="E21" s="9">
        <f>C21/3000</f>
        <v>3.4127421002337086</v>
      </c>
      <c r="F21" s="18">
        <f>(D21-C21)/E21</f>
        <v>150.00000000000014</v>
      </c>
      <c r="G21" s="10"/>
      <c r="H21" s="10"/>
      <c r="I21" s="11">
        <f>E21*50/C21</f>
        <v>1.6666666666666666E-2</v>
      </c>
      <c r="J21" s="10">
        <f>C21-(E21*1080)</f>
        <v>6552.4648324487207</v>
      </c>
      <c r="K21" s="9"/>
      <c r="L21" s="49">
        <f>(D21-$C4)/$C4</f>
        <v>1.0789281794113679</v>
      </c>
    </row>
    <row r="22" spans="1:14" ht="15.75" thickBot="1">
      <c r="A22" s="64"/>
      <c r="B22" s="21">
        <f>B21+7</f>
        <v>43801</v>
      </c>
      <c r="C22" s="12">
        <f>D21+G21-H21</f>
        <v>10750.137615736183</v>
      </c>
      <c r="D22" s="9">
        <f>C22+(C22*0.05)</f>
        <v>11287.644496522991</v>
      </c>
      <c r="E22" s="9">
        <f>C22/3000</f>
        <v>3.5833792052453943</v>
      </c>
      <c r="F22" s="18">
        <f>(D22-C22)/E22</f>
        <v>149.99999999999977</v>
      </c>
      <c r="G22" s="10"/>
      <c r="H22" s="10"/>
      <c r="I22" s="11">
        <f>E22*50/C22</f>
        <v>1.6666666666666666E-2</v>
      </c>
      <c r="J22" s="10">
        <f>C22-(E22*1080)</f>
        <v>6880.0880740711564</v>
      </c>
      <c r="K22" s="9"/>
      <c r="L22" s="49">
        <f>(D22-$C4)/$C4</f>
        <v>1.182874588381936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62">
        <v>5</v>
      </c>
      <c r="B24" s="21">
        <f>B22+7</f>
        <v>43808</v>
      </c>
      <c r="C24" s="12">
        <f>D22+G22-H22</f>
        <v>11287.644496522991</v>
      </c>
      <c r="D24" s="9">
        <f>C24+(C24*0.05)</f>
        <v>11852.026721349141</v>
      </c>
      <c r="E24" s="9">
        <f>C24/3000</f>
        <v>3.7625481655076638</v>
      </c>
      <c r="F24" s="18">
        <f>(D24-C24)/E24</f>
        <v>149.99999999999997</v>
      </c>
      <c r="G24" s="10"/>
      <c r="H24" s="10"/>
      <c r="I24" s="11">
        <f>E24*50/C24</f>
        <v>1.666666666666667E-2</v>
      </c>
      <c r="J24" s="10">
        <f>C24-(E24*1080)</f>
        <v>7224.0924777747141</v>
      </c>
      <c r="K24" s="9"/>
      <c r="L24" s="49">
        <f>(D24-$C4)/$C4</f>
        <v>1.2920183178010327</v>
      </c>
    </row>
    <row r="25" spans="1:14">
      <c r="A25" s="63"/>
      <c r="B25" s="21">
        <f>B24+7</f>
        <v>43815</v>
      </c>
      <c r="C25" s="12">
        <f>D24+G24-H24</f>
        <v>11852.026721349141</v>
      </c>
      <c r="D25" s="9">
        <f>C25+(C25*0.05)</f>
        <v>12444.628057416598</v>
      </c>
      <c r="E25" s="9">
        <f>C25/3000</f>
        <v>3.9506755737830468</v>
      </c>
      <c r="F25" s="18">
        <f>(D25-C25)/E25</f>
        <v>149.99999999999997</v>
      </c>
      <c r="G25" s="10"/>
      <c r="H25" s="10"/>
      <c r="I25" s="11">
        <f>E25*50/C25</f>
        <v>1.6666666666666666E-2</v>
      </c>
      <c r="J25" s="10">
        <f>C25-(E25*1080)</f>
        <v>7585.2971016634501</v>
      </c>
      <c r="K25" s="9"/>
      <c r="L25" s="49">
        <f>(D25-$C4)/$C4</f>
        <v>1.4066192336910843</v>
      </c>
    </row>
    <row r="26" spans="1:14">
      <c r="A26" s="63"/>
      <c r="B26" s="21">
        <f>B25+7</f>
        <v>43822</v>
      </c>
      <c r="C26" s="12">
        <f>D25+G25-H25</f>
        <v>12444.628057416598</v>
      </c>
      <c r="D26" s="9">
        <f>C26+(C26*0.05)</f>
        <v>13066.859460287427</v>
      </c>
      <c r="E26" s="9">
        <f>C26/3000</f>
        <v>4.1482093524721995</v>
      </c>
      <c r="F26" s="18">
        <f>(D26-C26)/E26</f>
        <v>149.99999999999994</v>
      </c>
      <c r="G26" s="16"/>
      <c r="H26" s="10"/>
      <c r="I26" s="11">
        <f>E26*50/C26</f>
        <v>1.6666666666666666E-2</v>
      </c>
      <c r="J26" s="10">
        <f>C26-(E26*1080)</f>
        <v>7964.5619567466219</v>
      </c>
      <c r="K26" s="9"/>
      <c r="L26" s="49">
        <f>(D26-$C4)/$C4</f>
        <v>1.5269501953756386</v>
      </c>
    </row>
    <row r="27" spans="1:14" ht="15.75" thickBot="1">
      <c r="A27" s="64"/>
      <c r="B27" s="21">
        <f>B26+7</f>
        <v>43829</v>
      </c>
      <c r="C27" s="12">
        <f>D26+G26-H26</f>
        <v>13066.859460287427</v>
      </c>
      <c r="D27" s="9">
        <f>C27+(C27*0.05)</f>
        <v>13720.202433301798</v>
      </c>
      <c r="E27" s="9">
        <f>C27/3000</f>
        <v>4.3556198200958089</v>
      </c>
      <c r="F27" s="18">
        <f>(D27-C27)/E27</f>
        <v>149.99999999999986</v>
      </c>
      <c r="G27" s="16"/>
      <c r="H27" s="10"/>
      <c r="I27" s="11">
        <f>E27*50/C27</f>
        <v>1.6666666666666666E-2</v>
      </c>
      <c r="J27" s="10">
        <f>C27-(E27*1080)</f>
        <v>8362.7900545839548</v>
      </c>
      <c r="K27" s="9"/>
      <c r="L27" s="49">
        <f>(D27-$C4)/$C4</f>
        <v>1.6532977051444204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62">
        <v>6</v>
      </c>
      <c r="B29" s="21">
        <f>B27+7</f>
        <v>43836</v>
      </c>
      <c r="C29" s="12">
        <f>D27+G27-H27</f>
        <v>13720.202433301798</v>
      </c>
      <c r="D29" s="9">
        <f>C29+(C29*0.05)</f>
        <v>14406.212554966887</v>
      </c>
      <c r="E29" s="9">
        <f>C29/3000</f>
        <v>4.5734008111005995</v>
      </c>
      <c r="F29" s="18">
        <f>(D29-C29)/E29</f>
        <v>149.99999999999983</v>
      </c>
      <c r="G29" s="16"/>
      <c r="H29" s="10"/>
      <c r="I29" s="11">
        <f>E29*50/C29</f>
        <v>1.6666666666666666E-2</v>
      </c>
      <c r="J29" s="10">
        <f>C29-(E29*1080)</f>
        <v>8780.9295573131494</v>
      </c>
      <c r="K29" s="9"/>
      <c r="L29" s="49">
        <f>(D29-$C4)/$C4</f>
        <v>1.7859625904016414</v>
      </c>
    </row>
    <row r="30" spans="1:14">
      <c r="A30" s="63"/>
      <c r="B30" s="21">
        <f>B29+7</f>
        <v>43843</v>
      </c>
      <c r="C30" s="12">
        <f>D29+G29-H29</f>
        <v>14406.212554966887</v>
      </c>
      <c r="D30" s="9">
        <f>C30+(C30*0.05)</f>
        <v>15126.523182715231</v>
      </c>
      <c r="E30" s="9">
        <f>C30/3000</f>
        <v>4.8020708516556292</v>
      </c>
      <c r="F30" s="18">
        <f>(D30-C30)/E30</f>
        <v>149.99999999999991</v>
      </c>
      <c r="G30" s="16"/>
      <c r="H30" s="10"/>
      <c r="I30" s="11">
        <f>E30*50/C30</f>
        <v>1.6666666666666666E-2</v>
      </c>
      <c r="J30" s="10">
        <f>C30-(E30*1080)</f>
        <v>9219.9760351788063</v>
      </c>
      <c r="K30" s="9"/>
      <c r="L30" s="49">
        <f>(D30-$C4)/$C4</f>
        <v>1.9252607199217233</v>
      </c>
    </row>
    <row r="31" spans="1:14">
      <c r="A31" s="63"/>
      <c r="B31" s="21">
        <f>B30+7</f>
        <v>43850</v>
      </c>
      <c r="C31" s="12">
        <f>D30+G30-H30</f>
        <v>15126.523182715231</v>
      </c>
      <c r="D31" s="9">
        <f>C31+(C31*0.05)</f>
        <v>15882.849341850993</v>
      </c>
      <c r="E31" s="9">
        <f>C31/3000</f>
        <v>5.0421743942384101</v>
      </c>
      <c r="F31" s="18">
        <f>(D31-C31)/E31</f>
        <v>150.00000000000014</v>
      </c>
      <c r="G31" s="16"/>
      <c r="H31" s="10"/>
      <c r="I31" s="11">
        <f>E31*50/C31</f>
        <v>1.6666666666666666E-2</v>
      </c>
      <c r="J31" s="10">
        <f>C31-(E31*1080)</f>
        <v>9680.9748369377485</v>
      </c>
      <c r="K31" s="9"/>
      <c r="L31" s="49">
        <f>(D31-$C4)/$C4</f>
        <v>2.0715237559178097</v>
      </c>
    </row>
    <row r="32" spans="1:14" ht="15.75" thickBot="1">
      <c r="A32" s="64"/>
      <c r="B32" s="21">
        <f>B31+7</f>
        <v>43857</v>
      </c>
      <c r="C32" s="12">
        <f>D31+G31-H31</f>
        <v>15882.849341850993</v>
      </c>
      <c r="D32" s="9">
        <f>C32+(C32*0.05)</f>
        <v>16676.991808943541</v>
      </c>
      <c r="E32" s="9">
        <f>C32/3000</f>
        <v>5.294283113950331</v>
      </c>
      <c r="F32" s="18">
        <f>(D32-C32)/E32</f>
        <v>149.99999999999969</v>
      </c>
      <c r="G32" s="16"/>
      <c r="H32" s="10"/>
      <c r="I32" s="11">
        <f>E32*50/C32</f>
        <v>1.6666666666666666E-2</v>
      </c>
      <c r="J32" s="10">
        <f>C32-(E32*1080)</f>
        <v>10165.023578784636</v>
      </c>
      <c r="K32" s="9"/>
      <c r="L32" s="49">
        <f>(D32-$C4)/$C4</f>
        <v>2.2250999437136998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62">
        <v>7</v>
      </c>
      <c r="B34" s="21">
        <f>B32+7</f>
        <v>43864</v>
      </c>
      <c r="C34" s="12">
        <f>D32+G32-H32</f>
        <v>16676.991808943541</v>
      </c>
      <c r="D34" s="9">
        <f>C34+(C34*0.05)</f>
        <v>17510.84139939072</v>
      </c>
      <c r="E34" s="9">
        <f>C34/3000</f>
        <v>5.5589972696478469</v>
      </c>
      <c r="F34" s="18">
        <f>(D34-C34)/E34</f>
        <v>150.00000000000023</v>
      </c>
      <c r="G34" s="16"/>
      <c r="H34" s="10"/>
      <c r="I34" s="11">
        <f>E34*50/C34</f>
        <v>1.6666666666666666E-2</v>
      </c>
      <c r="J34" s="10">
        <f>C34-(E34*1080)</f>
        <v>10673.274757723866</v>
      </c>
      <c r="K34" s="9"/>
      <c r="L34" s="49">
        <f>(D34-$C4)/$C4</f>
        <v>2.3863549408993849</v>
      </c>
      <c r="M34" s="30"/>
    </row>
    <row r="35" spans="1:14" s="29" customFormat="1">
      <c r="A35" s="63"/>
      <c r="B35" s="21">
        <f>B34+7</f>
        <v>43871</v>
      </c>
      <c r="C35" s="12">
        <f>D34+G34-H34</f>
        <v>17510.84139939072</v>
      </c>
      <c r="D35" s="9">
        <f>C35+(C35*0.05)</f>
        <v>18386.383469360255</v>
      </c>
      <c r="E35" s="9">
        <f>C35/3000</f>
        <v>5.8369471331302396</v>
      </c>
      <c r="F35" s="18">
        <f>(D35-C35)/E35</f>
        <v>149.99999999999986</v>
      </c>
      <c r="G35" s="16"/>
      <c r="H35" s="10"/>
      <c r="I35" s="11">
        <f>E35*50/C35</f>
        <v>1.6666666666666666E-2</v>
      </c>
      <c r="J35" s="10">
        <f>C35-(E35*1080)</f>
        <v>11206.938495610062</v>
      </c>
      <c r="K35" s="9"/>
      <c r="L35" s="49">
        <f>(D35-$C4)/$C4</f>
        <v>2.5556726879443539</v>
      </c>
    </row>
    <row r="36" spans="1:14" s="29" customFormat="1">
      <c r="A36" s="63"/>
      <c r="B36" s="21">
        <f>B35+7</f>
        <v>43878</v>
      </c>
      <c r="C36" s="12">
        <f>D35+G35-H35</f>
        <v>18386.383469360255</v>
      </c>
      <c r="D36" s="9">
        <f>C36+(C36*0.05)</f>
        <v>19305.702642828266</v>
      </c>
      <c r="E36" s="9">
        <f>C36/3000</f>
        <v>6.1287944897867517</v>
      </c>
      <c r="F36" s="18">
        <f>(D36-C36)/E36</f>
        <v>149.99999999999977</v>
      </c>
      <c r="G36" s="16"/>
      <c r="H36" s="10"/>
      <c r="I36" s="11">
        <f>E36*50/C36</f>
        <v>1.6666666666666666E-2</v>
      </c>
      <c r="J36" s="10">
        <f>C36-(E36*1080)</f>
        <v>11767.285420390563</v>
      </c>
      <c r="K36" s="9"/>
      <c r="L36" s="49">
        <f>(D36-$C4)/$C4</f>
        <v>2.7334563223415715</v>
      </c>
    </row>
    <row r="37" spans="1:14" s="29" customFormat="1" ht="15.75" thickBot="1">
      <c r="A37" s="64"/>
      <c r="B37" s="21">
        <f>B36+7</f>
        <v>43885</v>
      </c>
      <c r="C37" s="12">
        <f>D36+G36-H36</f>
        <v>19305.702642828266</v>
      </c>
      <c r="D37" s="9">
        <f>C37+(C37*0.05)</f>
        <v>20270.987774969679</v>
      </c>
      <c r="E37" s="9">
        <f>C37/3000</f>
        <v>6.4352342142760888</v>
      </c>
      <c r="F37" s="18">
        <f>(D37-C37)/E37</f>
        <v>149.99999999999991</v>
      </c>
      <c r="G37" s="16"/>
      <c r="H37" s="31"/>
      <c r="I37" s="11">
        <f>E37*50/C37</f>
        <v>1.6666666666666666E-2</v>
      </c>
      <c r="J37" s="10">
        <f>C37-(E37*1080)</f>
        <v>12355.64969141009</v>
      </c>
      <c r="K37" s="9"/>
      <c r="L37" s="49">
        <f>(D37-$C4)/$C4</f>
        <v>2.9201291384586501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62">
        <v>8</v>
      </c>
      <c r="B39" s="21">
        <f>B37+7</f>
        <v>43892</v>
      </c>
      <c r="C39" s="12">
        <f>D37+G37-H37</f>
        <v>20270.987774969679</v>
      </c>
      <c r="D39" s="9">
        <f>C39+(C39*0.05)</f>
        <v>21284.537163718163</v>
      </c>
      <c r="E39" s="9">
        <f>C39/3000</f>
        <v>6.7569959249898925</v>
      </c>
      <c r="F39" s="18">
        <f>(D39-C39)/E39</f>
        <v>150.00000000000009</v>
      </c>
      <c r="G39" s="16"/>
      <c r="H39" s="10"/>
      <c r="I39" s="11">
        <f>E39*50/C39</f>
        <v>1.6666666666666663E-2</v>
      </c>
      <c r="J39" s="10">
        <f>C39-(E39*1080)</f>
        <v>12973.432175980595</v>
      </c>
      <c r="K39" s="9"/>
      <c r="L39" s="49">
        <f>(D39-$C4)/$C4</f>
        <v>3.1161355953815826</v>
      </c>
    </row>
    <row r="40" spans="1:14" s="29" customFormat="1">
      <c r="A40" s="63"/>
      <c r="B40" s="21">
        <f>B39+7</f>
        <v>43899</v>
      </c>
      <c r="C40" s="12">
        <f>D39+G39-H39</f>
        <v>21284.537163718163</v>
      </c>
      <c r="D40" s="9">
        <f>C40+(C40*0.05)</f>
        <v>22348.764021904073</v>
      </c>
      <c r="E40" s="9">
        <f>C40/3000</f>
        <v>7.0948457212393876</v>
      </c>
      <c r="F40" s="18">
        <f>(D40-C40)/E40</f>
        <v>150.00000000000023</v>
      </c>
      <c r="G40" s="16"/>
      <c r="H40" s="10"/>
      <c r="I40" s="11">
        <f>E40*50/C40</f>
        <v>1.6666666666666666E-2</v>
      </c>
      <c r="J40" s="10">
        <f>C40-(E40*1080)</f>
        <v>13622.103784779625</v>
      </c>
      <c r="K40" s="9"/>
      <c r="L40" s="49">
        <f>(D40-$C4)/$C4</f>
        <v>3.321942375150662</v>
      </c>
    </row>
    <row r="41" spans="1:14" s="29" customFormat="1">
      <c r="A41" s="63"/>
      <c r="B41" s="21">
        <f>B40+7</f>
        <v>43906</v>
      </c>
      <c r="C41" s="12">
        <f>D40+G40-H40</f>
        <v>22348.764021904073</v>
      </c>
      <c r="D41" s="9">
        <f>C41+(C41*0.05)</f>
        <v>23466.202222999276</v>
      </c>
      <c r="E41" s="9">
        <f>C41/3000</f>
        <v>7.4495880073013581</v>
      </c>
      <c r="F41" s="18">
        <f>(D41-C41)/E41</f>
        <v>149.99999999999991</v>
      </c>
      <c r="G41" s="16"/>
      <c r="H41" s="10"/>
      <c r="I41" s="11">
        <f>E41*50/C41</f>
        <v>1.666666666666667E-2</v>
      </c>
      <c r="J41" s="10">
        <f>C41-(E41*1080)</f>
        <v>14303.208974018606</v>
      </c>
      <c r="K41" s="9"/>
      <c r="L41" s="49">
        <f>(D41-$C4)/$C4</f>
        <v>3.5380394939081952</v>
      </c>
    </row>
    <row r="42" spans="1:14" s="29" customFormat="1" ht="15.75" thickBot="1">
      <c r="A42" s="64"/>
      <c r="B42" s="21">
        <f>B41+7</f>
        <v>43913</v>
      </c>
      <c r="C42" s="12">
        <f>D41+G41-H41</f>
        <v>23466.202222999276</v>
      </c>
      <c r="D42" s="9">
        <f>C42+(C42*0.05)</f>
        <v>24639.51233414924</v>
      </c>
      <c r="E42" s="9">
        <f>C42/3000</f>
        <v>7.8220674076664256</v>
      </c>
      <c r="F42" s="18">
        <f>(D42-C42)/E42</f>
        <v>149.99999999999997</v>
      </c>
      <c r="G42" s="16"/>
      <c r="H42" s="31"/>
      <c r="I42" s="11">
        <f>E42*50/C42</f>
        <v>1.6666666666666666E-2</v>
      </c>
      <c r="J42" s="10">
        <f>C42-(E42*1080)</f>
        <v>15018.369422719537</v>
      </c>
      <c r="K42" s="9"/>
      <c r="L42" s="49">
        <f>(D42-$C4)/$C4</f>
        <v>3.7649414686036047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62">
        <v>9</v>
      </c>
      <c r="B44" s="21">
        <f>B42+7</f>
        <v>43920</v>
      </c>
      <c r="C44" s="12">
        <f>D42+G42-H42</f>
        <v>24639.51233414924</v>
      </c>
      <c r="D44" s="9">
        <f>C44+(C44*0.05)</f>
        <v>25871.487950856703</v>
      </c>
      <c r="E44" s="9">
        <f>C44/3000</f>
        <v>8.2131707780497472</v>
      </c>
      <c r="F44" s="18">
        <f>(D44-C44)/E44</f>
        <v>150.00000000000011</v>
      </c>
      <c r="G44" s="16"/>
      <c r="H44" s="32"/>
      <c r="I44" s="11">
        <f>E44*50/C44</f>
        <v>1.6666666666666666E-2</v>
      </c>
      <c r="J44" s="10">
        <f>C44-(E44*1080)</f>
        <v>15769.287893855513</v>
      </c>
      <c r="K44" s="9"/>
      <c r="L44" s="49">
        <f>(D44-$C4)/$C4</f>
        <v>4.0031885420337847</v>
      </c>
    </row>
    <row r="45" spans="1:14" s="29" customFormat="1">
      <c r="A45" s="63"/>
      <c r="B45" s="21">
        <f>B44+7</f>
        <v>43927</v>
      </c>
      <c r="C45" s="12">
        <f>D44+G44-H44</f>
        <v>25871.487950856703</v>
      </c>
      <c r="D45" s="9">
        <f>C45+(C45*0.05)</f>
        <v>27165.062348399537</v>
      </c>
      <c r="E45" s="9">
        <f>C45/3000</f>
        <v>8.623829316952234</v>
      </c>
      <c r="F45" s="18">
        <f>(D45-C45)/E45</f>
        <v>149.99999999999989</v>
      </c>
      <c r="G45" s="16"/>
      <c r="H45" s="32"/>
      <c r="I45" s="11">
        <f>E45*50/C45</f>
        <v>1.6666666666666666E-2</v>
      </c>
      <c r="J45" s="10">
        <f>C45-(E45*1080)</f>
        <v>16557.75228854829</v>
      </c>
      <c r="K45" s="9"/>
      <c r="L45" s="49">
        <f>(D45-$C4)/$C4</f>
        <v>4.2533479691354739</v>
      </c>
      <c r="M45" s="33"/>
      <c r="N45" s="33"/>
    </row>
    <row r="46" spans="1:14" s="29" customFormat="1">
      <c r="A46" s="63"/>
      <c r="B46" s="21">
        <f>B45+7</f>
        <v>43934</v>
      </c>
      <c r="C46" s="12">
        <f>D45+G45-H45</f>
        <v>27165.062348399537</v>
      </c>
      <c r="D46" s="9">
        <f>C46+(C46*0.05)</f>
        <v>28523.315465819513</v>
      </c>
      <c r="E46" s="9">
        <f>C46/3000</f>
        <v>9.0550207827998452</v>
      </c>
      <c r="F46" s="18">
        <f>(D46-C46)/E46</f>
        <v>149.99999999999989</v>
      </c>
      <c r="G46" s="16"/>
      <c r="H46" s="32"/>
      <c r="I46" s="11">
        <f>E46*50/C46</f>
        <v>1.6666666666666666E-2</v>
      </c>
      <c r="J46" s="10">
        <f>C46-(E46*1080)</f>
        <v>17385.639902975705</v>
      </c>
      <c r="K46" s="9"/>
      <c r="L46" s="49">
        <f>(D46-$C4)/$C4</f>
        <v>4.5160153675922476</v>
      </c>
      <c r="M46" s="33"/>
      <c r="N46" s="33"/>
    </row>
    <row r="47" spans="1:14" s="29" customFormat="1" ht="15.75" thickBot="1">
      <c r="A47" s="64"/>
      <c r="B47" s="34">
        <f>B46+7</f>
        <v>43941</v>
      </c>
      <c r="C47" s="12">
        <f>D46+G46-H46</f>
        <v>28523.315465819513</v>
      </c>
      <c r="D47" s="9">
        <f>C47+(C47*0.05)</f>
        <v>29949.48123911049</v>
      </c>
      <c r="E47" s="9">
        <f>C47/3000</f>
        <v>9.5077718219398371</v>
      </c>
      <c r="F47" s="18">
        <f>(D47-C47)/E47</f>
        <v>150.00000000000017</v>
      </c>
      <c r="G47" s="35"/>
      <c r="H47" s="36"/>
      <c r="I47" s="11">
        <f>E47*50/C47</f>
        <v>1.6666666666666666E-2</v>
      </c>
      <c r="J47" s="10">
        <f>C47-(E47*1080)</f>
        <v>18254.921898124489</v>
      </c>
      <c r="K47" s="9"/>
      <c r="L47" s="49">
        <f>(D47-$C4)/$C4</f>
        <v>4.7918161359718603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62">
        <v>10</v>
      </c>
      <c r="B49" s="21">
        <f>B47+7</f>
        <v>43948</v>
      </c>
      <c r="C49" s="12">
        <f>D47+G47-H47</f>
        <v>29949.48123911049</v>
      </c>
      <c r="D49" s="9">
        <f>C49+(C49*0.05)</f>
        <v>31446.955301066013</v>
      </c>
      <c r="E49" s="9">
        <f>C49/3000</f>
        <v>9.9831604130368294</v>
      </c>
      <c r="F49" s="18">
        <f>(D49-C49)/E49</f>
        <v>149.99999999999989</v>
      </c>
      <c r="G49" s="16"/>
      <c r="H49" s="32"/>
      <c r="I49" s="11">
        <f>E49*50/C49</f>
        <v>1.6666666666666666E-2</v>
      </c>
      <c r="J49" s="10">
        <f>C49-(E49*1080)</f>
        <v>19167.667993030715</v>
      </c>
      <c r="K49" s="9"/>
      <c r="L49" s="49">
        <f>(D49-$C4)/$C4</f>
        <v>5.0814069427704531</v>
      </c>
    </row>
    <row r="50" spans="1:14" s="29" customFormat="1">
      <c r="A50" s="63"/>
      <c r="B50" s="21">
        <f>B49+7</f>
        <v>43955</v>
      </c>
      <c r="C50" s="12">
        <f>D49+G49-H49</f>
        <v>31446.955301066013</v>
      </c>
      <c r="D50" s="9">
        <f>C50+(C50*0.05)</f>
        <v>33019.303066119312</v>
      </c>
      <c r="E50" s="9">
        <f>C50/3000</f>
        <v>10.48231843368867</v>
      </c>
      <c r="F50" s="18">
        <f>(D50-C50)/E50</f>
        <v>149.99999999999983</v>
      </c>
      <c r="G50" s="16"/>
      <c r="H50" s="32"/>
      <c r="I50" s="11">
        <f>E50*50/C50</f>
        <v>1.6666666666666666E-2</v>
      </c>
      <c r="J50" s="10">
        <f>C50-(E50*1080)</f>
        <v>20126.05139268225</v>
      </c>
      <c r="K50" s="9"/>
      <c r="L50" s="49">
        <f>(D50-$C4)/$C4</f>
        <v>5.3854772899089758</v>
      </c>
      <c r="M50" s="33"/>
      <c r="N50" s="33"/>
    </row>
    <row r="51" spans="1:14" s="29" customFormat="1">
      <c r="A51" s="63"/>
      <c r="B51" s="21">
        <f>B50+7</f>
        <v>43962</v>
      </c>
      <c r="C51" s="12">
        <f>D50+G50-H50</f>
        <v>33019.303066119312</v>
      </c>
      <c r="D51" s="9">
        <f>C51+(C51*0.05)</f>
        <v>34670.268219425277</v>
      </c>
      <c r="E51" s="9">
        <f>C51/3000</f>
        <v>11.006434355373104</v>
      </c>
      <c r="F51" s="18">
        <f>(D51-C51)/E51</f>
        <v>150.00000000000003</v>
      </c>
      <c r="G51" s="16"/>
      <c r="H51" s="32"/>
      <c r="I51" s="11">
        <f>E51*50/C51</f>
        <v>1.6666666666666666E-2</v>
      </c>
      <c r="J51" s="10">
        <f>C51-(E51*1080)</f>
        <v>21132.35396231636</v>
      </c>
      <c r="K51" s="9"/>
      <c r="L51" s="49">
        <f>(D51-$C4)/$C4</f>
        <v>5.7047511544044243</v>
      </c>
      <c r="M51" s="33"/>
      <c r="N51" s="33"/>
    </row>
    <row r="52" spans="1:14" s="29" customFormat="1" ht="15.75" thickBot="1">
      <c r="A52" s="64"/>
      <c r="B52" s="34">
        <f>B51+7</f>
        <v>43969</v>
      </c>
      <c r="C52" s="12">
        <f>D51+G51-H51</f>
        <v>34670.268219425277</v>
      </c>
      <c r="D52" s="9">
        <f>C52+(C52*0.05)</f>
        <v>36403.781630396545</v>
      </c>
      <c r="E52" s="9">
        <f>C52/3000</f>
        <v>11.556756073141759</v>
      </c>
      <c r="F52" s="18">
        <f>(D52-C52)/E52</f>
        <v>150.00000000000028</v>
      </c>
      <c r="G52" s="35"/>
      <c r="H52" s="36"/>
      <c r="I52" s="11">
        <f>E52*50/C52</f>
        <v>1.6666666666666666E-2</v>
      </c>
      <c r="J52" s="10">
        <f>C52-(E52*1080)</f>
        <v>22188.971660432177</v>
      </c>
      <c r="K52" s="9"/>
      <c r="L52" s="49">
        <f>(D52-$C4)/$C4</f>
        <v>6.0399887121246456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62">
        <v>11</v>
      </c>
      <c r="B54" s="21">
        <f>B52+7</f>
        <v>43976</v>
      </c>
      <c r="C54" s="12">
        <f>D52+G52-H52</f>
        <v>36403.781630396545</v>
      </c>
      <c r="D54" s="9">
        <f>C54+(C54*0.05)</f>
        <v>38223.970711916372</v>
      </c>
      <c r="E54" s="9">
        <f>C54/3000</f>
        <v>12.134593876798847</v>
      </c>
      <c r="F54" s="18">
        <f>(D54-C54)/E54</f>
        <v>150.00000000000003</v>
      </c>
      <c r="G54" s="16"/>
      <c r="H54" s="32"/>
      <c r="I54" s="11">
        <f>E54*50/C54</f>
        <v>1.6666666666666666E-2</v>
      </c>
      <c r="J54" s="10">
        <f>C54-(E54*1080)</f>
        <v>23298.420243453787</v>
      </c>
      <c r="K54" s="9"/>
      <c r="L54" s="49">
        <f>(D54-$C4)/$C4</f>
        <v>6.3919881477308786</v>
      </c>
    </row>
    <row r="55" spans="1:14" s="29" customFormat="1">
      <c r="A55" s="63"/>
      <c r="B55" s="21">
        <f>B54+7</f>
        <v>43983</v>
      </c>
      <c r="C55" s="12">
        <f>D54+G54-H54</f>
        <v>38223.970711916372</v>
      </c>
      <c r="D55" s="9">
        <f>C55+(C55*0.05)</f>
        <v>40135.169247512189</v>
      </c>
      <c r="E55" s="9">
        <f>C55/3000</f>
        <v>12.741323570638791</v>
      </c>
      <c r="F55" s="18">
        <f>(D55-C55)/E55</f>
        <v>149.99999999999986</v>
      </c>
      <c r="G55" s="16"/>
      <c r="H55" s="32"/>
      <c r="I55" s="11">
        <f>E55*50/C55</f>
        <v>1.6666666666666666E-2</v>
      </c>
      <c r="J55" s="10">
        <f>C55-(E55*1080)</f>
        <v>24463.341255626478</v>
      </c>
      <c r="K55" s="9"/>
      <c r="L55" s="49">
        <f>(D55-$C4)/$C4</f>
        <v>6.7615875551174218</v>
      </c>
      <c r="M55" s="33"/>
      <c r="N55" s="33"/>
    </row>
    <row r="56" spans="1:14" s="29" customFormat="1">
      <c r="A56" s="63"/>
      <c r="B56" s="21">
        <f>B55+7</f>
        <v>43990</v>
      </c>
      <c r="C56" s="12">
        <f>D55+G55-H55</f>
        <v>40135.169247512189</v>
      </c>
      <c r="D56" s="9">
        <f>C56+(C56*0.05)</f>
        <v>42141.927709887801</v>
      </c>
      <c r="E56" s="9">
        <f>C56/3000</f>
        <v>13.378389749170729</v>
      </c>
      <c r="F56" s="18">
        <f>(D56-C56)/E56</f>
        <v>150.0000000000002</v>
      </c>
      <c r="G56" s="16"/>
      <c r="H56" s="32"/>
      <c r="I56" s="11">
        <f>E56*50/C56</f>
        <v>1.6666666666666666E-2</v>
      </c>
      <c r="J56" s="10">
        <f>C56-(E56*1080)</f>
        <v>25686.508318407803</v>
      </c>
      <c r="K56" s="9"/>
      <c r="L56" s="49">
        <f>(D56-$C4)/$C4</f>
        <v>7.1496669328732931</v>
      </c>
      <c r="M56" s="33"/>
      <c r="N56" s="33"/>
    </row>
    <row r="57" spans="1:14" s="29" customFormat="1" ht="15.75" thickBot="1">
      <c r="A57" s="64"/>
      <c r="B57" s="34">
        <f>B56+7</f>
        <v>43997</v>
      </c>
      <c r="C57" s="12">
        <f>D56+G56-H56</f>
        <v>42141.927709887801</v>
      </c>
      <c r="D57" s="9">
        <f>C57+(C57*0.05)</f>
        <v>44249.024095382192</v>
      </c>
      <c r="E57" s="9">
        <f>C57/3000</f>
        <v>14.047309236629268</v>
      </c>
      <c r="F57" s="18">
        <f>(D57-C57)/E57</f>
        <v>150.00000000000009</v>
      </c>
      <c r="G57" s="35"/>
      <c r="H57" s="36"/>
      <c r="I57" s="11">
        <f>E57*50/C57</f>
        <v>1.6666666666666666E-2</v>
      </c>
      <c r="J57" s="10">
        <f>C57-(E57*1080)</f>
        <v>26970.833734328193</v>
      </c>
      <c r="K57" s="9"/>
      <c r="L57" s="49">
        <f>(D57-$C4)/$C4</f>
        <v>7.5571502795169581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62">
        <v>12</v>
      </c>
      <c r="B59" s="21">
        <f>B57+7</f>
        <v>44004</v>
      </c>
      <c r="C59" s="12">
        <f>D57+G57-H57</f>
        <v>44249.024095382192</v>
      </c>
      <c r="D59" s="9">
        <f>C59+(C59*0.05)</f>
        <v>46461.475300151302</v>
      </c>
      <c r="E59" s="9">
        <f>C59/3000</f>
        <v>14.74967469846073</v>
      </c>
      <c r="F59" s="18">
        <f>(D59-C59)/E59</f>
        <v>150</v>
      </c>
      <c r="G59" s="16"/>
      <c r="H59" s="32"/>
      <c r="I59" s="11">
        <f>E59*50/C59</f>
        <v>1.6666666666666666E-2</v>
      </c>
      <c r="J59" s="10">
        <f>C59-(E59*1080)</f>
        <v>28319.375421044606</v>
      </c>
      <c r="K59" s="9"/>
      <c r="L59" s="49">
        <f>(D59-$C4)/$C4</f>
        <v>7.9850077934928061</v>
      </c>
    </row>
    <row r="60" spans="1:14" s="29" customFormat="1">
      <c r="A60" s="63"/>
      <c r="B60" s="21">
        <f>B59+7</f>
        <v>44011</v>
      </c>
      <c r="C60" s="12">
        <f>D59+G59-H59</f>
        <v>46461.475300151302</v>
      </c>
      <c r="D60" s="9">
        <f>C60+(C60*0.05)</f>
        <v>48784.54906515887</v>
      </c>
      <c r="E60" s="9">
        <f>C60/3000</f>
        <v>15.487158433383767</v>
      </c>
      <c r="F60" s="18">
        <f>(D60-C60)/E60</f>
        <v>150.0000000000002</v>
      </c>
      <c r="G60" s="16"/>
      <c r="H60" s="32"/>
      <c r="I60" s="11">
        <f>E60*50/C60</f>
        <v>1.6666666666666666E-2</v>
      </c>
      <c r="J60" s="10">
        <f>C60-(E60*1080)</f>
        <v>29735.344192096833</v>
      </c>
      <c r="K60" s="9"/>
      <c r="L60" s="49">
        <f>(D60-$C4)/$C4</f>
        <v>8.4342581831674472</v>
      </c>
      <c r="M60" s="33"/>
      <c r="N60" s="33"/>
    </row>
    <row r="61" spans="1:14" s="29" customFormat="1">
      <c r="A61" s="63"/>
      <c r="B61" s="21">
        <f>B60+7</f>
        <v>44018</v>
      </c>
      <c r="C61" s="12">
        <f>D60+G60-H60</f>
        <v>48784.54906515887</v>
      </c>
      <c r="D61" s="9">
        <f>C61+(C61*0.05)</f>
        <v>51223.776518416817</v>
      </c>
      <c r="E61" s="9">
        <f>C61/3000</f>
        <v>16.261516355052958</v>
      </c>
      <c r="F61" s="18">
        <f>(D61-C61)/E61</f>
        <v>150.0000000000002</v>
      </c>
      <c r="G61" s="16"/>
      <c r="H61" s="32"/>
      <c r="I61" s="11">
        <f>E61*50/C61</f>
        <v>1.666666666666667E-2</v>
      </c>
      <c r="J61" s="10">
        <f>C61-(E61*1080)</f>
        <v>31222.111401701673</v>
      </c>
      <c r="K61" s="9"/>
      <c r="L61" s="49">
        <f>(D61-$C4)/$C4</f>
        <v>8.9059710923258208</v>
      </c>
      <c r="M61" s="33"/>
      <c r="N61" s="33"/>
    </row>
    <row r="62" spans="1:14" s="29" customFormat="1" ht="15.75" thickBot="1">
      <c r="A62" s="64"/>
      <c r="B62" s="34">
        <f>B61+7</f>
        <v>44025</v>
      </c>
      <c r="C62" s="12">
        <f>D61+G61-H61</f>
        <v>51223.776518416817</v>
      </c>
      <c r="D62" s="9">
        <f>C62+(C62*0.05)</f>
        <v>53784.965344337659</v>
      </c>
      <c r="E62" s="9">
        <f>C62/3000</f>
        <v>17.074592172805605</v>
      </c>
      <c r="F62" s="18">
        <f>(D62-C62)/E62</f>
        <v>150.00000000000011</v>
      </c>
      <c r="G62" s="35"/>
      <c r="H62" s="32"/>
      <c r="I62" s="11">
        <f>E62*50/C62</f>
        <v>1.6666666666666666E-2</v>
      </c>
      <c r="J62" s="10">
        <f>C62-(E62*1080)</f>
        <v>32783.216971786765</v>
      </c>
      <c r="K62" s="9"/>
      <c r="L62" s="49">
        <f>(D62-$C4)/$C4</f>
        <v>9.4012696469421115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62">
        <v>13</v>
      </c>
      <c r="B64" s="21">
        <f>B62+7</f>
        <v>44032</v>
      </c>
      <c r="C64" s="12">
        <f>D62+G62-H62</f>
        <v>53784.965344337659</v>
      </c>
      <c r="D64" s="9">
        <f>C64+(C64*0.05)</f>
        <v>56474.213611554544</v>
      </c>
      <c r="E64" s="9">
        <f>C64/3000</f>
        <v>17.928321781445888</v>
      </c>
      <c r="F64" s="18">
        <f>(D64-C64)/E64</f>
        <v>150.00000000000006</v>
      </c>
      <c r="G64" s="16"/>
      <c r="H64" s="32"/>
      <c r="I64" s="11">
        <f>E64*50/C64</f>
        <v>1.666666666666667E-2</v>
      </c>
      <c r="J64" s="10">
        <f>C64-(E64*1080)</f>
        <v>34422.377820376103</v>
      </c>
      <c r="K64" s="9"/>
      <c r="L64" s="49">
        <f>(D64-$C4)/$C4</f>
        <v>9.9213331292892182</v>
      </c>
    </row>
    <row r="65" spans="1:14" s="29" customFormat="1">
      <c r="A65" s="63"/>
      <c r="B65" s="21">
        <f>B64+7</f>
        <v>44039</v>
      </c>
      <c r="C65" s="12">
        <f>D64+G64-H64</f>
        <v>56474.213611554544</v>
      </c>
      <c r="D65" s="9">
        <f>C65+(C65*0.05)</f>
        <v>59297.924292132273</v>
      </c>
      <c r="E65" s="9">
        <f>C65/3000</f>
        <v>18.824737870518181</v>
      </c>
      <c r="F65" s="18">
        <f>(D65-C65)/E65</f>
        <v>150.00000000000011</v>
      </c>
      <c r="G65" s="16"/>
      <c r="H65" s="32"/>
      <c r="I65" s="11">
        <f>E65*50/C65</f>
        <v>1.6666666666666666E-2</v>
      </c>
      <c r="J65" s="10">
        <f>C65-(E65*1080)</f>
        <v>36143.49671139491</v>
      </c>
      <c r="K65" s="9"/>
      <c r="L65" s="49">
        <f>(D65-$C4)/$C4</f>
        <v>10.467399785753679</v>
      </c>
      <c r="M65" s="33"/>
      <c r="N65" s="33"/>
    </row>
    <row r="66" spans="1:14" s="29" customFormat="1">
      <c r="A66" s="63"/>
      <c r="B66" s="21">
        <f>B65+7</f>
        <v>44046</v>
      </c>
      <c r="C66" s="12">
        <f>D65+G65-H65</f>
        <v>59297.924292132273</v>
      </c>
      <c r="D66" s="9">
        <f>C66+(C66*0.05)</f>
        <v>62262.820506738884</v>
      </c>
      <c r="E66" s="9">
        <f>C66/3000</f>
        <v>19.765974764044092</v>
      </c>
      <c r="F66" s="18">
        <f>(D66-C66)/E66</f>
        <v>149.99999999999989</v>
      </c>
      <c r="G66" s="16"/>
      <c r="H66" s="32"/>
      <c r="I66" s="11">
        <f>E66*50/C66</f>
        <v>1.6666666666666666E-2</v>
      </c>
      <c r="J66" s="10">
        <f>C66-(E66*1080)</f>
        <v>37950.671546964659</v>
      </c>
      <c r="K66" s="9"/>
      <c r="L66" s="49">
        <f>(D66-$C4)/$C4</f>
        <v>11.040769775041362</v>
      </c>
      <c r="M66" s="33"/>
      <c r="N66" s="33"/>
    </row>
    <row r="67" spans="1:14" s="29" customFormat="1" ht="15.75" thickBot="1">
      <c r="A67" s="64"/>
      <c r="B67" s="34">
        <f>B66+7</f>
        <v>44053</v>
      </c>
      <c r="C67" s="12">
        <f>D66+G66-H66</f>
        <v>62262.820506738884</v>
      </c>
      <c r="D67" s="9">
        <f>C67+(C67*0.05)</f>
        <v>65375.961532075831</v>
      </c>
      <c r="E67" s="9">
        <f>C67/3000</f>
        <v>20.754273502246296</v>
      </c>
      <c r="F67" s="18">
        <f>(D67-C67)/E67</f>
        <v>150.00000000000011</v>
      </c>
      <c r="G67" s="35"/>
      <c r="H67" s="32"/>
      <c r="I67" s="11">
        <f>E67*50/C67</f>
        <v>1.6666666666666666E-2</v>
      </c>
      <c r="J67" s="10">
        <f>C67-(E67*1080)</f>
        <v>39848.205124312881</v>
      </c>
      <c r="K67" s="9"/>
      <c r="L67" s="49">
        <f>(D67-$C4)/$C4</f>
        <v>11.64280826379343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62">
        <v>14</v>
      </c>
      <c r="B69" s="21">
        <f>B67+7</f>
        <v>44060</v>
      </c>
      <c r="C69" s="12">
        <f>D67+G67-H67</f>
        <v>65375.961532075831</v>
      </c>
      <c r="D69" s="9">
        <f>C69+(C69*0.05)</f>
        <v>68644.759608679626</v>
      </c>
      <c r="E69" s="9">
        <f>C69/3000</f>
        <v>21.79198717735861</v>
      </c>
      <c r="F69" s="18">
        <f>(D69-C69)/E69</f>
        <v>150.00000000000014</v>
      </c>
      <c r="G69" s="16"/>
      <c r="H69" s="32"/>
      <c r="I69" s="11">
        <f>E69*50/C69</f>
        <v>1.6666666666666666E-2</v>
      </c>
      <c r="J69" s="10">
        <f>C69-(E69*1080)</f>
        <v>41840.615380528528</v>
      </c>
      <c r="K69" s="9"/>
      <c r="L69" s="49">
        <f>(D69-$C4)/$C4</f>
        <v>12.274948676983103</v>
      </c>
    </row>
    <row r="70" spans="1:14" s="29" customFormat="1">
      <c r="A70" s="63"/>
      <c r="B70" s="21">
        <f>B69+7</f>
        <v>44067</v>
      </c>
      <c r="C70" s="12">
        <f>D69+G69-H69</f>
        <v>68644.759608679626</v>
      </c>
      <c r="D70" s="9">
        <f>C70+(C70*0.05)</f>
        <v>72076.997589113613</v>
      </c>
      <c r="E70" s="9">
        <f>C70/3000</f>
        <v>22.881586536226543</v>
      </c>
      <c r="F70" s="18">
        <f>(D70-C70)/E70</f>
        <v>150.00000000000026</v>
      </c>
      <c r="G70" s="16"/>
      <c r="H70" s="32"/>
      <c r="I70" s="11">
        <f>E70*50/C70</f>
        <v>1.6666666666666666E-2</v>
      </c>
      <c r="J70" s="10">
        <f>C70-(E70*1080)</f>
        <v>43932.646149554959</v>
      </c>
      <c r="K70" s="9"/>
      <c r="L70" s="49">
        <f>(D70-$C4)/$C4</f>
        <v>12.938696110832259</v>
      </c>
      <c r="M70" s="33"/>
      <c r="N70" s="33"/>
    </row>
    <row r="71" spans="1:14" s="29" customFormat="1">
      <c r="A71" s="63"/>
      <c r="B71" s="21">
        <f>B70+7</f>
        <v>44074</v>
      </c>
      <c r="C71" s="12">
        <f>D70+G70-H70</f>
        <v>72076.997589113613</v>
      </c>
      <c r="D71" s="9">
        <f>C71+(C71*0.05)</f>
        <v>75680.847468569293</v>
      </c>
      <c r="E71" s="9">
        <f>C71/3000</f>
        <v>24.025665863037872</v>
      </c>
      <c r="F71" s="18">
        <f>(D71-C71)/E71</f>
        <v>149.99999999999997</v>
      </c>
      <c r="G71" s="16"/>
      <c r="H71" s="32"/>
      <c r="I71" s="11">
        <f>E71*50/C71</f>
        <v>1.6666666666666666E-2</v>
      </c>
      <c r="J71" s="10">
        <f>C71-(E71*1080)</f>
        <v>46129.278457032706</v>
      </c>
      <c r="K71" s="9"/>
      <c r="L71" s="49">
        <f>(D71-$C4)/$C4</f>
        <v>13.635630916373872</v>
      </c>
      <c r="M71" s="33"/>
      <c r="N71" s="33"/>
    </row>
    <row r="72" spans="1:14" s="29" customFormat="1" ht="15.75" thickBot="1">
      <c r="A72" s="64"/>
      <c r="B72" s="34">
        <f>B71+7</f>
        <v>44081</v>
      </c>
      <c r="C72" s="12">
        <f>D71+G71-H71</f>
        <v>75680.847468569293</v>
      </c>
      <c r="D72" s="9">
        <f>C72+(C72*0.05)</f>
        <v>79464.889841997763</v>
      </c>
      <c r="E72" s="9">
        <f>C72/3000</f>
        <v>25.226949156189765</v>
      </c>
      <c r="F72" s="18">
        <f>(D72-C72)/E72</f>
        <v>150.00000000000023</v>
      </c>
      <c r="G72" s="35"/>
      <c r="H72" s="32"/>
      <c r="I72" s="11">
        <f>E72*50/C72</f>
        <v>1.666666666666667E-2</v>
      </c>
      <c r="J72" s="10">
        <f>C72-(E72*1080)</f>
        <v>48435.742379884352</v>
      </c>
      <c r="K72" s="9"/>
      <c r="L72" s="49">
        <f>(D72-$C4)/$C4</f>
        <v>14.367412462192567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62">
        <v>15</v>
      </c>
      <c r="B74" s="21">
        <f>B72+7</f>
        <v>44088</v>
      </c>
      <c r="C74" s="12">
        <f>D72+G72-H72</f>
        <v>79464.889841997763</v>
      </c>
      <c r="D74" s="9">
        <f>C74+(C74*0.05)</f>
        <v>83438.134334097645</v>
      </c>
      <c r="E74" s="9">
        <f>C74/3000</f>
        <v>26.488296613999253</v>
      </c>
      <c r="F74" s="18">
        <f>(D74-C74)/E74</f>
        <v>149.99999999999977</v>
      </c>
      <c r="G74" s="16"/>
      <c r="H74" s="32"/>
      <c r="I74" s="11">
        <f>E74*50/C74</f>
        <v>1.6666666666666666E-2</v>
      </c>
      <c r="J74" s="10">
        <f>C74-(E74*1080)</f>
        <v>50857.529498878568</v>
      </c>
      <c r="K74" s="9"/>
      <c r="L74" s="49">
        <f>(D74-$C4)/$C4</f>
        <v>15.135783085302194</v>
      </c>
    </row>
    <row r="75" spans="1:14" s="29" customFormat="1">
      <c r="A75" s="63"/>
      <c r="B75" s="21">
        <f>B74+7</f>
        <v>44095</v>
      </c>
      <c r="C75" s="12">
        <f>D74+G74-H74</f>
        <v>83438.134334097645</v>
      </c>
      <c r="D75" s="9">
        <f>C75+(C75*0.05)</f>
        <v>87610.041050802523</v>
      </c>
      <c r="E75" s="9">
        <f>C75/3000</f>
        <v>27.812711444699215</v>
      </c>
      <c r="F75" s="18">
        <f>(D75-C75)/E75</f>
        <v>149.99999999999986</v>
      </c>
      <c r="G75" s="16"/>
      <c r="H75" s="32"/>
      <c r="I75" s="11">
        <f>E75*50/C75</f>
        <v>1.6666666666666666E-2</v>
      </c>
      <c r="J75" s="10">
        <f>C75-(E75*1080)</f>
        <v>53400.40597382249</v>
      </c>
      <c r="K75" s="9"/>
      <c r="L75" s="49">
        <f>(D75-$C4)/$C4</f>
        <v>15.942572239567303</v>
      </c>
      <c r="M75" s="33"/>
      <c r="N75" s="33"/>
    </row>
    <row r="76" spans="1:14" s="29" customFormat="1">
      <c r="A76" s="63"/>
      <c r="B76" s="21">
        <f>B75+7</f>
        <v>44102</v>
      </c>
      <c r="C76" s="12">
        <f>D75+G75-H75</f>
        <v>87610.041050802523</v>
      </c>
      <c r="D76" s="9">
        <f>C76+(C76*0.05)</f>
        <v>91990.543103342643</v>
      </c>
      <c r="E76" s="9">
        <f>C76/3000</f>
        <v>29.203347016934174</v>
      </c>
      <c r="F76" s="18">
        <f>(D76-C76)/E76</f>
        <v>149.99999999999977</v>
      </c>
      <c r="G76" s="16"/>
      <c r="H76" s="32"/>
      <c r="I76" s="11">
        <f>E76*50/C76</f>
        <v>1.6666666666666666E-2</v>
      </c>
      <c r="J76" s="10">
        <f>C76-(E76*1080)</f>
        <v>56070.426272513614</v>
      </c>
      <c r="K76" s="9"/>
      <c r="L76" s="49">
        <f>(D76-$C4)/$C4</f>
        <v>16.789700851545668</v>
      </c>
      <c r="M76" s="33"/>
      <c r="N76" s="33"/>
    </row>
    <row r="77" spans="1:14" s="29" customFormat="1" ht="15.75" thickBot="1">
      <c r="A77" s="64"/>
      <c r="B77" s="34">
        <f>B76+7</f>
        <v>44109</v>
      </c>
      <c r="C77" s="12">
        <f>D76+G76-H76</f>
        <v>91990.543103342643</v>
      </c>
      <c r="D77" s="9">
        <f>C77+(C77*0.05)</f>
        <v>96590.070258509775</v>
      </c>
      <c r="E77" s="9">
        <f>C77/3000</f>
        <v>30.663514367780881</v>
      </c>
      <c r="F77" s="18">
        <f>(D77-C77)/E77</f>
        <v>150</v>
      </c>
      <c r="G77" s="35"/>
      <c r="H77" s="32"/>
      <c r="I77" s="11">
        <f>E77*50/C77</f>
        <v>1.6666666666666666E-2</v>
      </c>
      <c r="J77" s="10">
        <f>C77-(E77*1080)</f>
        <v>58873.947586139293</v>
      </c>
      <c r="K77" s="9"/>
      <c r="L77" s="49">
        <f>(D77-$C4)/$C4</f>
        <v>17.679185894122948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62">
        <v>16</v>
      </c>
      <c r="B79" s="21">
        <f>B77+7</f>
        <v>44116</v>
      </c>
      <c r="C79" s="12">
        <f>D77+G77-H77</f>
        <v>96590.070258509775</v>
      </c>
      <c r="D79" s="9">
        <f>C79+(C79*0.05)</f>
        <v>101419.57377143526</v>
      </c>
      <c r="E79" s="9">
        <f>C79/3000</f>
        <v>32.196690086169923</v>
      </c>
      <c r="F79" s="18">
        <f>(D79-C79)/E79</f>
        <v>149.99999999999983</v>
      </c>
      <c r="G79" s="16"/>
      <c r="H79" s="32"/>
      <c r="I79" s="11">
        <f>E79*50/C79</f>
        <v>1.6666666666666666E-2</v>
      </c>
      <c r="J79" s="10">
        <f>C79-(E79*1080)</f>
        <v>61817.644965446256</v>
      </c>
      <c r="K79" s="9"/>
      <c r="L79" s="49">
        <f>(D79-$C4)/$C4</f>
        <v>18.613145188829098</v>
      </c>
    </row>
    <row r="80" spans="1:14" s="29" customFormat="1">
      <c r="A80" s="63"/>
      <c r="B80" s="21">
        <f>B79+7</f>
        <v>44123</v>
      </c>
      <c r="C80" s="12">
        <f>D79+G79-H79</f>
        <v>101419.57377143526</v>
      </c>
      <c r="D80" s="9">
        <f>C80+(C80*0.05)</f>
        <v>106490.55246000702</v>
      </c>
      <c r="E80" s="9">
        <f>C80/3000</f>
        <v>33.806524590478418</v>
      </c>
      <c r="F80" s="18">
        <f>(D80-C80)/E80</f>
        <v>149.99999999999997</v>
      </c>
      <c r="G80" s="16"/>
      <c r="H80" s="32"/>
      <c r="I80" s="11">
        <f>E80*50/C80</f>
        <v>1.6666666666666666E-2</v>
      </c>
      <c r="J80" s="10">
        <f>C80-(E80*1080)</f>
        <v>64908.527213718568</v>
      </c>
      <c r="K80" s="9"/>
      <c r="L80" s="49">
        <f>(D80-$C4)/$C4</f>
        <v>19.593802448270552</v>
      </c>
      <c r="M80" s="33"/>
      <c r="N80" s="33"/>
    </row>
    <row r="81" spans="1:14" s="29" customFormat="1">
      <c r="A81" s="63"/>
      <c r="B81" s="21">
        <f>B80+7</f>
        <v>44130</v>
      </c>
      <c r="C81" s="12">
        <f>D80+G80-H80</f>
        <v>106490.55246000702</v>
      </c>
      <c r="D81" s="9">
        <f>C81+(C81*0.05)</f>
        <v>111815.08008300737</v>
      </c>
      <c r="E81" s="9">
        <f>C81/3000</f>
        <v>35.496850820002344</v>
      </c>
      <c r="F81" s="18">
        <f>(D81-C81)/E81</f>
        <v>149.99999999999997</v>
      </c>
      <c r="G81" s="16"/>
      <c r="H81" s="32"/>
      <c r="I81" s="11">
        <f>E81*50/C81</f>
        <v>1.6666666666666666E-2</v>
      </c>
      <c r="J81" s="10">
        <f>C81-(E81*1080)</f>
        <v>68153.953574404499</v>
      </c>
      <c r="K81" s="9"/>
      <c r="L81" s="49">
        <f>(D81-$C4)/$C4</f>
        <v>20.623492570684078</v>
      </c>
      <c r="M81" s="33"/>
      <c r="N81" s="33"/>
    </row>
    <row r="82" spans="1:14" s="29" customFormat="1" ht="15.75" thickBot="1">
      <c r="A82" s="64"/>
      <c r="B82" s="34">
        <f>B81+7</f>
        <v>44137</v>
      </c>
      <c r="C82" s="12">
        <f>D81+G81-H81</f>
        <v>111815.08008300737</v>
      </c>
      <c r="D82" s="9">
        <f>C82+(C82*0.05)</f>
        <v>117405.83408715774</v>
      </c>
      <c r="E82" s="9">
        <f>C82/3000</f>
        <v>37.271693361002455</v>
      </c>
      <c r="F82" s="18">
        <f>(D82-C82)/E82</f>
        <v>149.99999999999997</v>
      </c>
      <c r="G82" s="35"/>
      <c r="H82" s="32"/>
      <c r="I82" s="11">
        <f>E82*50/C82</f>
        <v>1.6666666666666666E-2</v>
      </c>
      <c r="J82" s="10">
        <f>C82-(E82*1080)</f>
        <v>71561.651253124728</v>
      </c>
      <c r="K82" s="9"/>
      <c r="L82" s="49">
        <f>(D82-$C4)/$C4</f>
        <v>21.704667199218282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62">
        <v>17</v>
      </c>
      <c r="B84" s="21">
        <f>B82+7</f>
        <v>44144</v>
      </c>
      <c r="C84" s="12">
        <f>D82+G82-H82</f>
        <v>117405.83408715774</v>
      </c>
      <c r="D84" s="9">
        <f>C84+(C84*0.05)</f>
        <v>123276.12579151563</v>
      </c>
      <c r="E84" s="9">
        <f>C84/3000</f>
        <v>39.135278029052579</v>
      </c>
      <c r="F84" s="18">
        <f>(D84-C84)/E84</f>
        <v>150.00000000000014</v>
      </c>
      <c r="G84" s="16"/>
      <c r="H84" s="32">
        <f>IF(D84&gt;C84,D84*0.03,0)</f>
        <v>3698.2837737454688</v>
      </c>
      <c r="I84" s="11">
        <f>E84*50/C84</f>
        <v>1.6666666666666666E-2</v>
      </c>
      <c r="J84" s="10">
        <f>C84-(E84*1080)</f>
        <v>75139.733815780957</v>
      </c>
      <c r="K84" s="9"/>
      <c r="L84" s="49"/>
    </row>
    <row r="85" spans="1:14" s="29" customFormat="1">
      <c r="A85" s="63"/>
      <c r="B85" s="21">
        <f>B84+7</f>
        <v>44151</v>
      </c>
      <c r="C85" s="12">
        <f>D84+G84-H84</f>
        <v>119577.84201777016</v>
      </c>
      <c r="D85" s="9">
        <f>C85+(C85*0.05)</f>
        <v>125556.73411865867</v>
      </c>
      <c r="E85" s="9">
        <f>C85/3000</f>
        <v>39.859280672590053</v>
      </c>
      <c r="F85" s="18">
        <f>(D85-C85)/E85</f>
        <v>150</v>
      </c>
      <c r="G85" s="16"/>
      <c r="H85" s="32">
        <f>IF(D85&gt;C85,D85*0.03,0)</f>
        <v>3766.7020235597602</v>
      </c>
      <c r="I85" s="11">
        <f>E85*50/C85</f>
        <v>1.6666666666666666E-2</v>
      </c>
      <c r="J85" s="10">
        <f>C85-(E85*1080)</f>
        <v>76529.81889137291</v>
      </c>
      <c r="K85" s="9"/>
      <c r="L85" s="49"/>
      <c r="M85" s="33"/>
      <c r="N85" s="33"/>
    </row>
    <row r="86" spans="1:14" s="29" customFormat="1">
      <c r="A86" s="63"/>
      <c r="B86" s="21">
        <f>B85+7</f>
        <v>44158</v>
      </c>
      <c r="C86" s="12">
        <f>D85+G85-H85</f>
        <v>121790.03209509891</v>
      </c>
      <c r="D86" s="9">
        <f>C86+(C86*0.05)</f>
        <v>127879.53369985386</v>
      </c>
      <c r="E86" s="9">
        <f>C86/3000</f>
        <v>40.596677365032967</v>
      </c>
      <c r="F86" s="18">
        <f>(D86-C86)/E86</f>
        <v>149.99999999999997</v>
      </c>
      <c r="G86" s="16"/>
      <c r="H86" s="32">
        <f>IF(D86&gt;C86,D86*0.03,0)</f>
        <v>3836.3860109956154</v>
      </c>
      <c r="I86" s="11">
        <f>E86*50/C86</f>
        <v>1.6666666666666663E-2</v>
      </c>
      <c r="J86" s="10">
        <f>C86-(E86*1080)</f>
        <v>77945.62054086331</v>
      </c>
      <c r="K86" s="9"/>
      <c r="L86" s="49"/>
      <c r="M86" s="33"/>
      <c r="N86" s="33"/>
    </row>
    <row r="87" spans="1:14" s="29" customFormat="1" ht="15.75" thickBot="1">
      <c r="A87" s="64"/>
      <c r="B87" s="34">
        <f>B86+7</f>
        <v>44165</v>
      </c>
      <c r="C87" s="12">
        <f>D86+G86-H86</f>
        <v>124043.14768885824</v>
      </c>
      <c r="D87" s="9">
        <f>C87+(C87*0.05)</f>
        <v>130245.30507330115</v>
      </c>
      <c r="E87" s="9">
        <f>C87/3000</f>
        <v>41.347715896286083</v>
      </c>
      <c r="F87" s="18">
        <f>(D87-C87)/E87</f>
        <v>149.99999999999989</v>
      </c>
      <c r="G87" s="35"/>
      <c r="H87" s="32">
        <f>IF(D87&gt;C87,D87*0.04,0)</f>
        <v>5209.8122029320457</v>
      </c>
      <c r="I87" s="11">
        <f>E87*50/C87</f>
        <v>1.6666666666666666E-2</v>
      </c>
      <c r="J87" s="10">
        <f>C87-(E87*1080)</f>
        <v>79387.614520869276</v>
      </c>
      <c r="K87" s="9">
        <f>K82+SUM(H84:H87)</f>
        <v>16511.18401123289</v>
      </c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62">
        <v>18</v>
      </c>
      <c r="B89" s="21">
        <f>B87+7</f>
        <v>44172</v>
      </c>
      <c r="C89" s="12">
        <f>D87+G87-H87</f>
        <v>125035.4928703691</v>
      </c>
      <c r="D89" s="9">
        <f>C89+(C89*0.05)</f>
        <v>131287.26751388755</v>
      </c>
      <c r="E89" s="9">
        <f>C89/3000</f>
        <v>41.678497623456366</v>
      </c>
      <c r="F89" s="18">
        <f>(D89-C89)/E89</f>
        <v>149.99999999999994</v>
      </c>
      <c r="G89" s="16"/>
      <c r="H89" s="32">
        <f>IF(D89&gt;C89,D89*0.03,0)</f>
        <v>3938.6180254166266</v>
      </c>
      <c r="I89" s="11">
        <f>E89*50/C89</f>
        <v>1.6666666666666666E-2</v>
      </c>
      <c r="J89" s="10">
        <f>C89-(E89*1080)</f>
        <v>80022.715437036211</v>
      </c>
      <c r="K89" s="9"/>
      <c r="L89" s="49"/>
    </row>
    <row r="90" spans="1:14" s="29" customFormat="1">
      <c r="A90" s="63"/>
      <c r="B90" s="21">
        <f>B89+7</f>
        <v>44179</v>
      </c>
      <c r="C90" s="12">
        <f>D89+G89-H89</f>
        <v>127348.64948847092</v>
      </c>
      <c r="D90" s="9">
        <f>C90+(C90*0.05)</f>
        <v>133716.08196289447</v>
      </c>
      <c r="E90" s="9">
        <f>C90/3000</f>
        <v>42.449549829490309</v>
      </c>
      <c r="F90" s="18">
        <f>(D90-C90)/E90</f>
        <v>150.00000000000006</v>
      </c>
      <c r="G90" s="16"/>
      <c r="H90" s="32">
        <f>IF(D90&gt;C90,D90*0.03,0)</f>
        <v>4011.4824588868341</v>
      </c>
      <c r="I90" s="11">
        <f>E90*50/C90</f>
        <v>1.6666666666666666E-2</v>
      </c>
      <c r="J90" s="10">
        <f>C90-(E90*1080)</f>
        <v>81503.1356726214</v>
      </c>
      <c r="K90" s="9"/>
      <c r="L90" s="49"/>
      <c r="M90" s="33"/>
      <c r="N90" s="33"/>
    </row>
    <row r="91" spans="1:14" s="29" customFormat="1">
      <c r="A91" s="63"/>
      <c r="B91" s="21">
        <f>B90+7</f>
        <v>44186</v>
      </c>
      <c r="C91" s="12">
        <f>D90+G90-H90</f>
        <v>129704.59950400764</v>
      </c>
      <c r="D91" s="9">
        <f>C91+(C91*0.05)</f>
        <v>136189.82947920801</v>
      </c>
      <c r="E91" s="9">
        <f>C91/3000</f>
        <v>43.23486650133588</v>
      </c>
      <c r="F91" s="18">
        <f>(D91-C91)/E91</f>
        <v>149.99999999999983</v>
      </c>
      <c r="G91" s="16"/>
      <c r="H91" s="32">
        <f>IF(D91&gt;C91,D91*0.03,0)</f>
        <v>4085.6948843762402</v>
      </c>
      <c r="I91" s="11">
        <f>E91*50/C91</f>
        <v>1.6666666666666666E-2</v>
      </c>
      <c r="J91" s="10">
        <f>C91-(E91*1080)</f>
        <v>83010.943682564888</v>
      </c>
      <c r="K91" s="9"/>
      <c r="L91" s="49"/>
      <c r="M91" s="33"/>
      <c r="N91" s="33"/>
    </row>
    <row r="92" spans="1:14" s="29" customFormat="1" ht="15.75" thickBot="1">
      <c r="A92" s="64"/>
      <c r="B92" s="34">
        <f>B91+7</f>
        <v>44193</v>
      </c>
      <c r="C92" s="12">
        <f>D91+G91-H91</f>
        <v>132104.13459483176</v>
      </c>
      <c r="D92" s="9">
        <f>C92+(C92*0.05)</f>
        <v>138709.34132457335</v>
      </c>
      <c r="E92" s="9">
        <f>C92/3000</f>
        <v>44.03471153161059</v>
      </c>
      <c r="F92" s="18">
        <f>(D92-C92)/E92</f>
        <v>150.00000000000009</v>
      </c>
      <c r="G92" s="35"/>
      <c r="H92" s="32">
        <f>IF(D92&gt;C92,D92*0.04,0)</f>
        <v>5548.3736529829339</v>
      </c>
      <c r="I92" s="11">
        <f>E92*50/C92</f>
        <v>1.666666666666667E-2</v>
      </c>
      <c r="J92" s="10">
        <f>C92-(E92*1080)</f>
        <v>84546.646140692319</v>
      </c>
      <c r="K92" s="9">
        <f>K87+SUM(H89:H92)</f>
        <v>34095.353032895524</v>
      </c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62">
        <v>19</v>
      </c>
      <c r="B94" s="21">
        <f>B92+7</f>
        <v>44200</v>
      </c>
      <c r="C94" s="12">
        <f>D92+G92-H92</f>
        <v>133160.96767159042</v>
      </c>
      <c r="D94" s="9">
        <f>C94+(C94*0.05)</f>
        <v>139819.01605516995</v>
      </c>
      <c r="E94" s="9">
        <f>C94/3000</f>
        <v>44.386989223863473</v>
      </c>
      <c r="F94" s="18">
        <f>(D94-C94)/E94</f>
        <v>150.00000000000023</v>
      </c>
      <c r="G94" s="16"/>
      <c r="H94" s="32">
        <f>IF(D94&gt;C94,D94*0.03,0)</f>
        <v>4194.5704816550988</v>
      </c>
      <c r="I94" s="11">
        <f>E94*50/C94</f>
        <v>1.6666666666666666E-2</v>
      </c>
      <c r="J94" s="10">
        <f>C94-(E94*1080)</f>
        <v>85223.019309817872</v>
      </c>
      <c r="K94" s="9"/>
      <c r="L94" s="49"/>
    </row>
    <row r="95" spans="1:14" s="29" customFormat="1">
      <c r="A95" s="63"/>
      <c r="B95" s="21">
        <f>B94+7</f>
        <v>44207</v>
      </c>
      <c r="C95" s="12">
        <f>D94+G94-H94</f>
        <v>135624.44557351485</v>
      </c>
      <c r="D95" s="9">
        <f>C95+(C95*0.05)</f>
        <v>142405.66785219059</v>
      </c>
      <c r="E95" s="9">
        <f>C95/3000</f>
        <v>45.208148524504949</v>
      </c>
      <c r="F95" s="18">
        <f>(D95-C95)/E95</f>
        <v>149.9999999999998</v>
      </c>
      <c r="G95" s="16"/>
      <c r="H95" s="32">
        <f>IF(D95&gt;C95,D95*0.03,0)</f>
        <v>4272.1700355657176</v>
      </c>
      <c r="I95" s="11">
        <f>E95*50/C95</f>
        <v>1.6666666666666666E-2</v>
      </c>
      <c r="J95" s="10">
        <f>C95-(E95*1080)</f>
        <v>86799.645167049515</v>
      </c>
      <c r="K95" s="9"/>
      <c r="L95" s="49"/>
      <c r="M95" s="33"/>
      <c r="N95" s="33"/>
    </row>
    <row r="96" spans="1:14" s="29" customFormat="1">
      <c r="A96" s="63"/>
      <c r="B96" s="21">
        <f>B95+7</f>
        <v>44214</v>
      </c>
      <c r="C96" s="12">
        <f>D95+G95-H95</f>
        <v>138133.49781662488</v>
      </c>
      <c r="D96" s="9">
        <f>C96+(C96*0.05)</f>
        <v>145040.17270745611</v>
      </c>
      <c r="E96" s="9">
        <f>C96/3000</f>
        <v>46.044499272208292</v>
      </c>
      <c r="F96" s="18">
        <f>(D96-C96)/E96</f>
        <v>149.99999999999969</v>
      </c>
      <c r="G96" s="16"/>
      <c r="H96" s="32">
        <f>IF(D96&gt;C96,D96*0.03,0)</f>
        <v>4351.2051812236832</v>
      </c>
      <c r="I96" s="11">
        <f>E96*50/C96</f>
        <v>1.6666666666666666E-2</v>
      </c>
      <c r="J96" s="10">
        <f>C96-(E96*1080)</f>
        <v>88405.438602639915</v>
      </c>
      <c r="K96" s="9"/>
      <c r="L96" s="49"/>
      <c r="M96" s="33"/>
      <c r="N96" s="33"/>
    </row>
    <row r="97" spans="1:14" s="29" customFormat="1" ht="15.75" thickBot="1">
      <c r="A97" s="64"/>
      <c r="B97" s="34">
        <f>B96+7</f>
        <v>44221</v>
      </c>
      <c r="C97" s="12">
        <f>D96+G96-H96</f>
        <v>140688.96752623242</v>
      </c>
      <c r="D97" s="9">
        <f>C97+(C97*0.05)</f>
        <v>147723.41590254405</v>
      </c>
      <c r="E97" s="9">
        <f>C97/3000</f>
        <v>46.896322508744142</v>
      </c>
      <c r="F97" s="18">
        <f>(D97-C97)/E97</f>
        <v>150.00000000000017</v>
      </c>
      <c r="G97" s="35"/>
      <c r="H97" s="32">
        <f>IF(D97&gt;C97,D97*0.04,0)</f>
        <v>5908.9366361017619</v>
      </c>
      <c r="I97" s="11">
        <f>E97*50/C97</f>
        <v>1.6666666666666666E-2</v>
      </c>
      <c r="J97" s="10">
        <f>C97-(E97*1080)</f>
        <v>90040.939216788742</v>
      </c>
      <c r="K97" s="9">
        <f>K92+SUM(H94:H97)</f>
        <v>52822.235367441783</v>
      </c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62">
        <v>20</v>
      </c>
      <c r="B99" s="21">
        <f>B97+7</f>
        <v>44228</v>
      </c>
      <c r="C99" s="12">
        <f>D97+G97-H97</f>
        <v>141814.47926644227</v>
      </c>
      <c r="D99" s="9">
        <f>C99+(C99*0.05)</f>
        <v>148905.20322976439</v>
      </c>
      <c r="E99" s="9">
        <f>C99/3000</f>
        <v>47.27149308881409</v>
      </c>
      <c r="F99" s="18">
        <f>(D99-C99)/E99</f>
        <v>150.00000000000009</v>
      </c>
      <c r="G99" s="16"/>
      <c r="H99" s="32">
        <f>IF(D99&gt;C99,D99*0.03,0)</f>
        <v>4467.1560968929316</v>
      </c>
      <c r="I99" s="11">
        <f>E99*50/C99</f>
        <v>1.6666666666666666E-2</v>
      </c>
      <c r="J99" s="10">
        <f>C99-(E99*1080)</f>
        <v>90761.266730523057</v>
      </c>
      <c r="K99" s="9"/>
      <c r="L99" s="49"/>
    </row>
    <row r="100" spans="1:14" s="29" customFormat="1">
      <c r="A100" s="63"/>
      <c r="B100" s="21">
        <f>B99+7</f>
        <v>44235</v>
      </c>
      <c r="C100" s="12">
        <f>D99+G99-H99</f>
        <v>144438.04713287146</v>
      </c>
      <c r="D100" s="9">
        <f>C100+(C100*0.05)</f>
        <v>151659.94948951504</v>
      </c>
      <c r="E100" s="9">
        <f>C100/3000</f>
        <v>48.146015710957151</v>
      </c>
      <c r="F100" s="18">
        <f>(D100-C100)/E100</f>
        <v>150.00000000000014</v>
      </c>
      <c r="G100" s="16"/>
      <c r="H100" s="32">
        <f>IF(D100&gt;C100,D100*0.03,0)</f>
        <v>4549.7984846854515</v>
      </c>
      <c r="I100" s="11">
        <f>E100*50/C100</f>
        <v>1.6666666666666666E-2</v>
      </c>
      <c r="J100" s="10">
        <f>C100-(E100*1080)</f>
        <v>92440.350165037729</v>
      </c>
      <c r="K100" s="9"/>
      <c r="L100" s="49"/>
      <c r="M100" s="33"/>
      <c r="N100" s="33"/>
    </row>
    <row r="101" spans="1:14" s="29" customFormat="1">
      <c r="A101" s="63"/>
      <c r="B101" s="21">
        <f>B100+7</f>
        <v>44242</v>
      </c>
      <c r="C101" s="12">
        <f>D100+G100-H100</f>
        <v>147110.15100482959</v>
      </c>
      <c r="D101" s="9">
        <f>C101+(C101*0.05)</f>
        <v>154465.65855507107</v>
      </c>
      <c r="E101" s="9">
        <f>C101/3000</f>
        <v>49.036717001609865</v>
      </c>
      <c r="F101" s="18">
        <f>(D101-C101)/E101</f>
        <v>150.00000000000009</v>
      </c>
      <c r="G101" s="16"/>
      <c r="H101" s="32">
        <f>IF(D101&gt;C101,D101*0.03,0)</f>
        <v>4633.9697566521318</v>
      </c>
      <c r="I101" s="11">
        <f>E101*50/C101</f>
        <v>1.666666666666667E-2</v>
      </c>
      <c r="J101" s="10">
        <f>C101-(E101*1080)</f>
        <v>94150.496643090941</v>
      </c>
      <c r="K101" s="9"/>
      <c r="L101" s="49"/>
      <c r="M101" s="33"/>
      <c r="N101" s="33"/>
    </row>
    <row r="102" spans="1:14" s="29" customFormat="1" ht="15.75" thickBot="1">
      <c r="A102" s="64"/>
      <c r="B102" s="34">
        <f>B101+7</f>
        <v>44249</v>
      </c>
      <c r="C102" s="12">
        <f>D101+G101-H101</f>
        <v>149831.68879841894</v>
      </c>
      <c r="D102" s="9">
        <f>C102+(C102*0.05)</f>
        <v>157323.2732383399</v>
      </c>
      <c r="E102" s="9">
        <f>C102/3000</f>
        <v>49.943896266139646</v>
      </c>
      <c r="F102" s="18">
        <f>(D102-C102)/E102</f>
        <v>150.00000000000026</v>
      </c>
      <c r="G102" s="35"/>
      <c r="H102" s="32">
        <f>IF(D102&gt;C102,D102*0.04,0)</f>
        <v>6292.9309295335961</v>
      </c>
      <c r="I102" s="11">
        <f>E102*50/C102</f>
        <v>1.6666666666666666E-2</v>
      </c>
      <c r="J102" s="10">
        <f>C102-(E102*1080)</f>
        <v>95892.280830988122</v>
      </c>
      <c r="K102" s="9">
        <f>K97+SUM(H99:H102)</f>
        <v>72766.090635205896</v>
      </c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62">
        <v>21</v>
      </c>
      <c r="B104" s="21">
        <f>B102+7</f>
        <v>44256</v>
      </c>
      <c r="C104" s="12">
        <f>D102+G102-H102</f>
        <v>151030.34230880631</v>
      </c>
      <c r="D104" s="9">
        <f>C104+(C104*0.05)</f>
        <v>158581.85942424662</v>
      </c>
      <c r="E104" s="9">
        <f>C104/3000</f>
        <v>50.343447436268768</v>
      </c>
      <c r="F104" s="18">
        <f>(D104-C104)/E104</f>
        <v>149.99999999999983</v>
      </c>
      <c r="G104" s="16"/>
      <c r="H104" s="32">
        <f>IF(D104&gt;C104,D104*0.03,0)</f>
        <v>4757.4557827273984</v>
      </c>
      <c r="I104" s="11">
        <f>E104*50/C104</f>
        <v>1.6666666666666666E-2</v>
      </c>
      <c r="J104" s="10">
        <f>C104-(E104*1080)</f>
        <v>96659.419077636034</v>
      </c>
      <c r="K104" s="9"/>
      <c r="L104" s="49"/>
    </row>
    <row r="105" spans="1:14" s="29" customFormat="1">
      <c r="A105" s="63"/>
      <c r="B105" s="21">
        <f>B104+7</f>
        <v>44263</v>
      </c>
      <c r="C105" s="12">
        <f>D104+G104-H104</f>
        <v>153824.40364151922</v>
      </c>
      <c r="D105" s="9">
        <f>C105+(C105*0.05)</f>
        <v>161515.62382359518</v>
      </c>
      <c r="E105" s="9">
        <f>C105/3000</f>
        <v>51.274801213839744</v>
      </c>
      <c r="F105" s="18">
        <f>(D105-C105)/E105</f>
        <v>149.9999999999998</v>
      </c>
      <c r="G105" s="16"/>
      <c r="H105" s="32">
        <f>IF(D105&gt;C105,D105*0.03,0)</f>
        <v>4845.4687147078548</v>
      </c>
      <c r="I105" s="11">
        <f>E105*50/C105</f>
        <v>1.666666666666667E-2</v>
      </c>
      <c r="J105" s="10">
        <f>C105-(E105*1080)</f>
        <v>98447.618330572295</v>
      </c>
      <c r="K105" s="9"/>
      <c r="L105" s="49"/>
    </row>
    <row r="106" spans="1:14" s="29" customFormat="1">
      <c r="A106" s="63"/>
      <c r="B106" s="21">
        <f>B105+7</f>
        <v>44270</v>
      </c>
      <c r="C106" s="12">
        <f>D105+G105-H105</f>
        <v>156670.15510888732</v>
      </c>
      <c r="D106" s="9">
        <f>C106+(C106*0.05)</f>
        <v>164503.66286433168</v>
      </c>
      <c r="E106" s="9">
        <f>C106/3000</f>
        <v>52.223385036295774</v>
      </c>
      <c r="F106" s="18">
        <f>(D106-C106)/E106</f>
        <v>149.9999999999998</v>
      </c>
      <c r="G106" s="16"/>
      <c r="H106" s="32">
        <f>IF(D106&gt;C106,D106*0.03,0)</f>
        <v>4935.10988592995</v>
      </c>
      <c r="I106" s="11">
        <f>E106*50/C106</f>
        <v>1.6666666666666666E-2</v>
      </c>
      <c r="J106" s="10">
        <f>C106-(E106*1080)</f>
        <v>100268.89926968788</v>
      </c>
      <c r="K106" s="9"/>
      <c r="L106" s="49"/>
    </row>
    <row r="107" spans="1:14" s="29" customFormat="1" ht="15.75" thickBot="1">
      <c r="A107" s="64"/>
      <c r="B107" s="21">
        <f>B106+7</f>
        <v>44277</v>
      </c>
      <c r="C107" s="12">
        <f>D106+G106-H106</f>
        <v>159568.55297840174</v>
      </c>
      <c r="D107" s="9">
        <f>C107+(C107*0.05)</f>
        <v>167546.98062732184</v>
      </c>
      <c r="E107" s="9">
        <f>C107/3000</f>
        <v>53.189517659467249</v>
      </c>
      <c r="F107" s="18">
        <f>(D107-C107)/E107</f>
        <v>150.00000000000023</v>
      </c>
      <c r="G107" s="16"/>
      <c r="H107" s="32">
        <f>IF(D107&gt;C107,D107*0.04,0)</f>
        <v>6701.8792250928736</v>
      </c>
      <c r="I107" s="11">
        <f>E107*50/C107</f>
        <v>1.6666666666666666E-2</v>
      </c>
      <c r="J107" s="10">
        <f>C107-(E107*1080)</f>
        <v>102123.87390617712</v>
      </c>
      <c r="K107" s="9">
        <f>K102+SUM(H104:H107)</f>
        <v>94006.004243663978</v>
      </c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62">
        <v>22</v>
      </c>
      <c r="B109" s="21">
        <f>B107+7</f>
        <v>44284</v>
      </c>
      <c r="C109" s="12">
        <f>D107+G107-H107</f>
        <v>160845.10140222896</v>
      </c>
      <c r="D109" s="9">
        <f>C109+(C109*0.05)</f>
        <v>168887.35647234041</v>
      </c>
      <c r="E109" s="9">
        <f>C109/3000</f>
        <v>53.615033800742985</v>
      </c>
      <c r="F109" s="18">
        <f>(D109-C109)/E109</f>
        <v>150.00000000000009</v>
      </c>
      <c r="G109" s="16"/>
      <c r="H109" s="32">
        <f>IF(D109&gt;C109,D109*0.03,0)</f>
        <v>5066.6206941702121</v>
      </c>
      <c r="I109" s="11">
        <f>E109*50/C109</f>
        <v>1.6666666666666666E-2</v>
      </c>
      <c r="J109" s="10">
        <f>C109-(E109*1080)</f>
        <v>102940.86489742654</v>
      </c>
      <c r="K109" s="9"/>
      <c r="L109" s="49"/>
    </row>
    <row r="110" spans="1:14" s="29" customFormat="1">
      <c r="A110" s="63"/>
      <c r="B110" s="21">
        <f>B109+7</f>
        <v>44291</v>
      </c>
      <c r="C110" s="12">
        <f>D109+G109-H109</f>
        <v>163820.7357781702</v>
      </c>
      <c r="D110" s="9">
        <f>C110+(C110*0.05)</f>
        <v>172011.7725670787</v>
      </c>
      <c r="E110" s="9">
        <f>C110/3000</f>
        <v>54.606911926056732</v>
      </c>
      <c r="F110" s="18">
        <f>(D110-C110)/E110</f>
        <v>149.99999999999986</v>
      </c>
      <c r="G110" s="16"/>
      <c r="H110" s="32">
        <f>IF(D110&gt;C110,D110*0.03,0)</f>
        <v>5160.3531770123609</v>
      </c>
      <c r="I110" s="11">
        <f>E110*50/C110</f>
        <v>1.6666666666666666E-2</v>
      </c>
      <c r="J110" s="10">
        <f>C110-(E110*1080)</f>
        <v>104845.27089802893</v>
      </c>
      <c r="K110" s="9"/>
      <c r="L110" s="49"/>
      <c r="M110" s="33"/>
      <c r="N110" s="33"/>
    </row>
    <row r="111" spans="1:14" s="29" customFormat="1">
      <c r="A111" s="63"/>
      <c r="B111" s="21">
        <f>B110+7</f>
        <v>44298</v>
      </c>
      <c r="C111" s="12">
        <f>D110+G110-H110</f>
        <v>166851.41939006635</v>
      </c>
      <c r="D111" s="9">
        <f>C111+(C111*0.05)</f>
        <v>175193.99035956967</v>
      </c>
      <c r="E111" s="9">
        <f>C111/3000</f>
        <v>55.617139796688782</v>
      </c>
      <c r="F111" s="18">
        <f>(D111-C111)/E111</f>
        <v>149.99999999999994</v>
      </c>
      <c r="G111" s="16"/>
      <c r="H111" s="32">
        <f>IF(D111&gt;C111,D111*0.03,0)</f>
        <v>5255.8197107870901</v>
      </c>
      <c r="I111" s="11">
        <f>E111*50/C111</f>
        <v>1.6666666666666666E-2</v>
      </c>
      <c r="J111" s="10">
        <f>C111-(E111*1080)</f>
        <v>106784.90840964246</v>
      </c>
      <c r="K111" s="9"/>
      <c r="L111" s="49"/>
      <c r="M111" s="33"/>
      <c r="N111" s="33"/>
    </row>
    <row r="112" spans="1:14" s="29" customFormat="1" ht="15.75" thickBot="1">
      <c r="A112" s="64"/>
      <c r="B112" s="34">
        <f>B111+7</f>
        <v>44305</v>
      </c>
      <c r="C112" s="12">
        <f>D111+G111-H111</f>
        <v>169938.17064878257</v>
      </c>
      <c r="D112" s="9">
        <f>C112+(C112*0.05)</f>
        <v>178435.07918122169</v>
      </c>
      <c r="E112" s="9">
        <f>C112/3000</f>
        <v>56.646056882927525</v>
      </c>
      <c r="F112" s="18">
        <f>(D112-C112)/E112</f>
        <v>149.99999999999986</v>
      </c>
      <c r="G112" s="35"/>
      <c r="H112" s="32">
        <f>IF(D112&gt;C112,D112*0.04,0)</f>
        <v>7137.4031672488682</v>
      </c>
      <c r="I112" s="11">
        <f>E112*50/C112</f>
        <v>1.6666666666666666E-2</v>
      </c>
      <c r="J112" s="10">
        <f>C112-(E112*1080)</f>
        <v>108760.42921522085</v>
      </c>
      <c r="K112" s="9">
        <f>K107+SUM(H109:H112)</f>
        <v>116626.20099288251</v>
      </c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62">
        <v>23</v>
      </c>
      <c r="B114" s="21">
        <f>B112+7</f>
        <v>44312</v>
      </c>
      <c r="C114" s="12">
        <f>D112+G112-H112</f>
        <v>171297.67601397281</v>
      </c>
      <c r="D114" s="9">
        <f>C114+(C114*0.05)</f>
        <v>179862.55981467146</v>
      </c>
      <c r="E114" s="9">
        <f>C114/3000</f>
        <v>57.099225337990937</v>
      </c>
      <c r="F114" s="18">
        <f>(D114-C114)/E114</f>
        <v>150.00000000000014</v>
      </c>
      <c r="G114" s="16"/>
      <c r="H114" s="32">
        <f>IF(D114&gt;C114,D114*0.03,0)</f>
        <v>5395.8767944401434</v>
      </c>
      <c r="I114" s="11">
        <f>E114*50/C114</f>
        <v>1.6666666666666666E-2</v>
      </c>
      <c r="J114" s="10">
        <f>C114-(E114*1080)</f>
        <v>109630.5126489426</v>
      </c>
      <c r="K114" s="9"/>
      <c r="L114" s="49"/>
    </row>
    <row r="115" spans="1:14" s="29" customFormat="1">
      <c r="A115" s="63"/>
      <c r="B115" s="21">
        <f>B114+7</f>
        <v>44319</v>
      </c>
      <c r="C115" s="12">
        <f>D114+G114-H114</f>
        <v>174466.68302023131</v>
      </c>
      <c r="D115" s="9">
        <f>C115+(C115*0.05)</f>
        <v>183190.01717124289</v>
      </c>
      <c r="E115" s="9">
        <f>C115/3000</f>
        <v>58.155561006743774</v>
      </c>
      <c r="F115" s="18">
        <f>(D115-C115)/E115</f>
        <v>150.00000000000009</v>
      </c>
      <c r="G115" s="16"/>
      <c r="H115" s="32">
        <f>IF(D115&gt;C115,D115*0.03,0)</f>
        <v>5495.7005151372859</v>
      </c>
      <c r="I115" s="11">
        <f>E115*50/C115</f>
        <v>1.6666666666666666E-2</v>
      </c>
      <c r="J115" s="10">
        <f>C115-(E115*1080)</f>
        <v>111658.67713294804</v>
      </c>
      <c r="K115" s="9"/>
      <c r="L115" s="49"/>
      <c r="M115" s="33"/>
      <c r="N115" s="33"/>
    </row>
    <row r="116" spans="1:14" s="29" customFormat="1">
      <c r="A116" s="63"/>
      <c r="B116" s="21">
        <f>B115+7</f>
        <v>44326</v>
      </c>
      <c r="C116" s="12">
        <f>D115+G115-H115</f>
        <v>177694.3166561056</v>
      </c>
      <c r="D116" s="9">
        <f>C116+(C116*0.05)</f>
        <v>186579.03248891089</v>
      </c>
      <c r="E116" s="9">
        <f>C116/3000</f>
        <v>59.231438885368533</v>
      </c>
      <c r="F116" s="18">
        <f>(D116-C116)/E116</f>
        <v>150.00000000000017</v>
      </c>
      <c r="G116" s="16"/>
      <c r="H116" s="32">
        <f>IF(D116&gt;C116,D116*0.03,0)</f>
        <v>5597.3709746673267</v>
      </c>
      <c r="I116" s="11">
        <f>E116*50/C116</f>
        <v>1.6666666666666666E-2</v>
      </c>
      <c r="J116" s="10">
        <f>C116-(E116*1080)</f>
        <v>113724.36265990758</v>
      </c>
      <c r="K116" s="9"/>
      <c r="L116" s="49"/>
      <c r="M116" s="33"/>
      <c r="N116" s="33"/>
    </row>
    <row r="117" spans="1:14" s="29" customFormat="1" ht="15.75" thickBot="1">
      <c r="A117" s="64"/>
      <c r="B117" s="34">
        <f>B116+7</f>
        <v>44333</v>
      </c>
      <c r="C117" s="12">
        <f>D116+G116-H116</f>
        <v>180981.66151424358</v>
      </c>
      <c r="D117" s="9">
        <f>C117+(C117*0.05)</f>
        <v>190030.74458995575</v>
      </c>
      <c r="E117" s="9">
        <f>C117/3000</f>
        <v>60.327220504747856</v>
      </c>
      <c r="F117" s="18">
        <f>(D117-C117)/E117</f>
        <v>149.99999999999991</v>
      </c>
      <c r="G117" s="35"/>
      <c r="H117" s="32">
        <f>IF(D117&gt;C117,D117*0.04,0)</f>
        <v>7601.2297835982299</v>
      </c>
      <c r="I117" s="11">
        <f>E117*50/C117</f>
        <v>1.6666666666666666E-2</v>
      </c>
      <c r="J117" s="10">
        <f>C117-(E117*1080)</f>
        <v>115828.26336911588</v>
      </c>
      <c r="K117" s="9">
        <f>K112+SUM(H114:H117)</f>
        <v>140716.37906072551</v>
      </c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62">
        <v>24</v>
      </c>
      <c r="B119" s="21">
        <f>B117+7</f>
        <v>44340</v>
      </c>
      <c r="C119" s="12">
        <f>D117+G117-H117</f>
        <v>182429.51480635753</v>
      </c>
      <c r="D119" s="9">
        <f>C119+(C119*0.05)</f>
        <v>191550.9905466754</v>
      </c>
      <c r="E119" s="9">
        <f>C119/3000</f>
        <v>60.809838268785846</v>
      </c>
      <c r="F119" s="18">
        <f>(D119-C119)/E119</f>
        <v>149.99999999999983</v>
      </c>
      <c r="G119" s="16"/>
      <c r="H119" s="32">
        <f>IF(D119&gt;C119,D119*0.03,0)</f>
        <v>5746.5297164002613</v>
      </c>
      <c r="I119" s="11">
        <f>E119*50/C119</f>
        <v>1.6666666666666666E-2</v>
      </c>
      <c r="J119" s="10">
        <f>C119-(E119*1080)</f>
        <v>116754.88947606881</v>
      </c>
      <c r="K119" s="9"/>
      <c r="L119" s="49"/>
    </row>
    <row r="120" spans="1:14" s="29" customFormat="1">
      <c r="A120" s="63"/>
      <c r="B120" s="21">
        <f>B119+7</f>
        <v>44347</v>
      </c>
      <c r="C120" s="12">
        <f>D119+G119-H119</f>
        <v>185804.46083027514</v>
      </c>
      <c r="D120" s="9">
        <f>C120+(C120*0.05)</f>
        <v>195094.6838717889</v>
      </c>
      <c r="E120" s="9">
        <f>C120/3000</f>
        <v>61.93482027675838</v>
      </c>
      <c r="F120" s="18">
        <f>(D120-C120)/E120</f>
        <v>150.00000000000006</v>
      </c>
      <c r="G120" s="16"/>
      <c r="H120" s="32">
        <f>IF(D120&gt;C120,D120*0.03,0)</f>
        <v>5852.8405161536666</v>
      </c>
      <c r="I120" s="11">
        <f>E120*50/C120</f>
        <v>1.6666666666666666E-2</v>
      </c>
      <c r="J120" s="10">
        <f>C120-(E120*1080)</f>
        <v>118914.85493137609</v>
      </c>
      <c r="K120" s="9"/>
      <c r="L120" s="49"/>
      <c r="M120" s="33"/>
      <c r="N120" s="33"/>
    </row>
    <row r="121" spans="1:14" s="29" customFormat="1">
      <c r="A121" s="63"/>
      <c r="B121" s="21">
        <f>B120+7</f>
        <v>44354</v>
      </c>
      <c r="C121" s="12">
        <f>D120+G120-H120</f>
        <v>189241.84335563524</v>
      </c>
      <c r="D121" s="9">
        <f>C121+(C121*0.05)</f>
        <v>198703.93552341699</v>
      </c>
      <c r="E121" s="9">
        <f>C121/3000</f>
        <v>63.080614451878411</v>
      </c>
      <c r="F121" s="18">
        <f>(D121-C121)/E121</f>
        <v>149.99999999999986</v>
      </c>
      <c r="G121" s="16"/>
      <c r="H121" s="32">
        <f>IF(D121&gt;C121,D121*0.03,0)</f>
        <v>5961.1180657025097</v>
      </c>
      <c r="I121" s="11">
        <f>E121*50/C121</f>
        <v>1.6666666666666666E-2</v>
      </c>
      <c r="J121" s="10">
        <f>C121-(E121*1080)</f>
        <v>121114.77974760656</v>
      </c>
      <c r="K121" s="9"/>
      <c r="L121" s="49"/>
      <c r="M121" s="33"/>
      <c r="N121" s="33"/>
    </row>
    <row r="122" spans="1:14" s="29" customFormat="1" ht="15.75" thickBot="1">
      <c r="A122" s="64"/>
      <c r="B122" s="34">
        <f>B121+7</f>
        <v>44361</v>
      </c>
      <c r="C122" s="12">
        <f>D121+G121-H121</f>
        <v>192742.8174577145</v>
      </c>
      <c r="D122" s="9">
        <f>C122+(C122*0.05)</f>
        <v>202379.95833060023</v>
      </c>
      <c r="E122" s="9">
        <f>C122/3000</f>
        <v>64.24760581923816</v>
      </c>
      <c r="F122" s="18">
        <f>(D122-C122)/E122</f>
        <v>150.00000000000017</v>
      </c>
      <c r="G122" s="35"/>
      <c r="H122" s="32">
        <f>IF(D122&gt;C122,D122*0.04,0)</f>
        <v>8095.1983332240097</v>
      </c>
      <c r="I122" s="11">
        <f>E122*50/C122</f>
        <v>1.6666666666666666E-2</v>
      </c>
      <c r="J122" s="10">
        <f>C122-(E122*1080)</f>
        <v>123355.40317293728</v>
      </c>
      <c r="K122" s="9">
        <f>K117+SUM(H119:H122)</f>
        <v>166372.06569220594</v>
      </c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62">
        <v>25</v>
      </c>
      <c r="B124" s="21">
        <f>B122+7</f>
        <v>44368</v>
      </c>
      <c r="C124" s="12">
        <f>D122+G122-H122</f>
        <v>194284.75999737621</v>
      </c>
      <c r="D124" s="9">
        <f>C124+(C124*0.05)</f>
        <v>203998.99799724502</v>
      </c>
      <c r="E124" s="9">
        <f>C124/3000</f>
        <v>64.761586665792066</v>
      </c>
      <c r="F124" s="18">
        <f>(D124-C124)/E124</f>
        <v>150.00000000000003</v>
      </c>
      <c r="G124" s="16"/>
      <c r="H124" s="32">
        <f>IF(D124&gt;C124,D124*0.03,0)</f>
        <v>6119.9699399173505</v>
      </c>
      <c r="I124" s="11">
        <f>E124*50/C124</f>
        <v>1.6666666666666666E-2</v>
      </c>
      <c r="J124" s="10">
        <f>C124-(E124*1080)</f>
        <v>124342.24639832079</v>
      </c>
      <c r="K124" s="9"/>
      <c r="L124" s="49"/>
    </row>
    <row r="125" spans="1:14" s="29" customFormat="1">
      <c r="A125" s="63"/>
      <c r="B125" s="21">
        <f>B124+7</f>
        <v>44375</v>
      </c>
      <c r="C125" s="12">
        <f>D124+G124-H124</f>
        <v>197879.02805732767</v>
      </c>
      <c r="D125" s="9">
        <f>C125+(C125*0.05)</f>
        <v>207772.97946019407</v>
      </c>
      <c r="E125" s="9">
        <f>C125/3000</f>
        <v>65.959676019109224</v>
      </c>
      <c r="F125" s="18">
        <f>(D125-C125)/E125</f>
        <v>150.00000000000023</v>
      </c>
      <c r="G125" s="16"/>
      <c r="H125" s="32">
        <f>IF(D125&gt;C125,D125*0.03,0)</f>
        <v>6233.1893838058222</v>
      </c>
      <c r="I125" s="11">
        <f>E125*50/C125</f>
        <v>1.666666666666667E-2</v>
      </c>
      <c r="J125" s="10">
        <f>C125-(E125*1080)</f>
        <v>126642.57795668971</v>
      </c>
      <c r="K125" s="9"/>
      <c r="L125" s="49"/>
      <c r="M125" s="33"/>
      <c r="N125" s="33"/>
    </row>
    <row r="126" spans="1:14" s="29" customFormat="1">
      <c r="A126" s="63"/>
      <c r="B126" s="21">
        <f>B125+7</f>
        <v>44382</v>
      </c>
      <c r="C126" s="12">
        <f>D125+G125-H125</f>
        <v>201539.79007638825</v>
      </c>
      <c r="D126" s="9">
        <f>C126+(C126*0.05)</f>
        <v>211616.77958020766</v>
      </c>
      <c r="E126" s="9">
        <f>C126/3000</f>
        <v>67.179930025462752</v>
      </c>
      <c r="F126" s="18">
        <f>(D126-C126)/E126</f>
        <v>149.99999999999994</v>
      </c>
      <c r="G126" s="16"/>
      <c r="H126" s="32">
        <f>IF(D126&gt;C126,D126*0.03,0)</f>
        <v>6348.5033874062292</v>
      </c>
      <c r="I126" s="11">
        <f>E126*50/C126</f>
        <v>1.6666666666666666E-2</v>
      </c>
      <c r="J126" s="10">
        <f>C126-(E126*1080)</f>
        <v>128985.46564888848</v>
      </c>
      <c r="K126" s="9"/>
      <c r="L126" s="49"/>
      <c r="M126" s="33"/>
      <c r="N126" s="33"/>
    </row>
    <row r="127" spans="1:14" s="29" customFormat="1" ht="15.75" thickBot="1">
      <c r="A127" s="64"/>
      <c r="B127" s="34">
        <f>B126+7</f>
        <v>44389</v>
      </c>
      <c r="C127" s="12">
        <f>D126+G126-H126</f>
        <v>205268.27619280142</v>
      </c>
      <c r="D127" s="9">
        <f>C127+(C127*0.05)</f>
        <v>215531.69000244149</v>
      </c>
      <c r="E127" s="9">
        <f>C127/3000</f>
        <v>68.422758730933808</v>
      </c>
      <c r="F127" s="18">
        <f>(D127-C127)/E127</f>
        <v>150</v>
      </c>
      <c r="G127" s="35"/>
      <c r="H127" s="32">
        <f>IF(D127&gt;C127,D127*0.04,0)</f>
        <v>8621.2676000976608</v>
      </c>
      <c r="I127" s="11">
        <f>E127*50/C127</f>
        <v>1.6666666666666666E-2</v>
      </c>
      <c r="J127" s="10">
        <f>C127-(E127*1080)</f>
        <v>131371.69676339292</v>
      </c>
      <c r="K127" s="9">
        <f>K122+SUM(H124:H127)</f>
        <v>193694.99600343301</v>
      </c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62">
        <v>26</v>
      </c>
      <c r="B129" s="21">
        <f>B127+7</f>
        <v>44396</v>
      </c>
      <c r="C129" s="12">
        <f>D127+G127-H127</f>
        <v>206910.42240234383</v>
      </c>
      <c r="D129" s="9">
        <f>C129+(C129*0.05)</f>
        <v>217255.94352246102</v>
      </c>
      <c r="E129" s="9">
        <f>C129/3000</f>
        <v>68.97014080078128</v>
      </c>
      <c r="F129" s="18">
        <f>(D129-C129)/E129</f>
        <v>150</v>
      </c>
      <c r="G129" s="16"/>
      <c r="H129" s="32">
        <f>IF(D129&gt;C129,D129*0.03,0)</f>
        <v>6517.6783056738304</v>
      </c>
      <c r="I129" s="11">
        <f>E129*50/C129</f>
        <v>1.6666666666666666E-2</v>
      </c>
      <c r="J129" s="10">
        <f>C129-(E129*1080)</f>
        <v>132422.67033750005</v>
      </c>
      <c r="K129" s="9"/>
      <c r="L129" s="49"/>
    </row>
    <row r="130" spans="1:14" s="29" customFormat="1">
      <c r="A130" s="63"/>
      <c r="B130" s="21">
        <f>B129+7</f>
        <v>44403</v>
      </c>
      <c r="C130" s="12">
        <f>D129+G129-H129</f>
        <v>210738.2652167872</v>
      </c>
      <c r="D130" s="9">
        <f>C130+(C130*0.05)</f>
        <v>221275.17847762656</v>
      </c>
      <c r="E130" s="9">
        <f>C130/3000</f>
        <v>70.246088405595728</v>
      </c>
      <c r="F130" s="18">
        <f>(D130-C130)/E130</f>
        <v>149.99999999999994</v>
      </c>
      <c r="G130" s="16"/>
      <c r="H130" s="32">
        <f>IF(D130&gt;C130,D130*0.03,0)</f>
        <v>6638.2553543287968</v>
      </c>
      <c r="I130" s="11">
        <f>E130*50/C130</f>
        <v>1.6666666666666666E-2</v>
      </c>
      <c r="J130" s="10">
        <f>C130-(E130*1080)</f>
        <v>134872.48973874381</v>
      </c>
      <c r="K130" s="9"/>
      <c r="L130" s="49"/>
      <c r="M130" s="33"/>
      <c r="N130" s="33"/>
    </row>
    <row r="131" spans="1:14" s="29" customFormat="1">
      <c r="A131" s="63"/>
      <c r="B131" s="21">
        <f>B130+7</f>
        <v>44410</v>
      </c>
      <c r="C131" s="12">
        <f>D130+G130-H130</f>
        <v>214636.92312329775</v>
      </c>
      <c r="D131" s="9">
        <f>C131+(C131*0.05)</f>
        <v>225368.76927946263</v>
      </c>
      <c r="E131" s="9">
        <f>C131/3000</f>
        <v>71.545641041099245</v>
      </c>
      <c r="F131" s="18">
        <f>(D131-C131)/E131</f>
        <v>150</v>
      </c>
      <c r="G131" s="16"/>
      <c r="H131" s="32">
        <f>IF(D131&gt;C131,D131*0.03,0)</f>
        <v>6761.0630783838787</v>
      </c>
      <c r="I131" s="11">
        <f>E131*50/C131</f>
        <v>1.6666666666666666E-2</v>
      </c>
      <c r="J131" s="10">
        <f>C131-(E131*1080)</f>
        <v>137367.63079891057</v>
      </c>
      <c r="K131" s="9"/>
      <c r="L131" s="49"/>
      <c r="M131" s="33"/>
      <c r="N131" s="33"/>
    </row>
    <row r="132" spans="1:14" s="29" customFormat="1" ht="15.75" thickBot="1">
      <c r="A132" s="64"/>
      <c r="B132" s="34">
        <f>B131+7</f>
        <v>44417</v>
      </c>
      <c r="C132" s="12">
        <f>D131+G131-H131</f>
        <v>218607.70620107875</v>
      </c>
      <c r="D132" s="9">
        <f>C132+(C132*0.05)</f>
        <v>229538.09151113269</v>
      </c>
      <c r="E132" s="9">
        <f>C132/3000</f>
        <v>72.869235400359585</v>
      </c>
      <c r="F132" s="18">
        <f>(D132-C132)/E132</f>
        <v>150.00000000000006</v>
      </c>
      <c r="G132" s="35"/>
      <c r="H132" s="32">
        <f>IF(D132&gt;C132,D132*0.04,0)</f>
        <v>9181.5236604453075</v>
      </c>
      <c r="I132" s="11">
        <f>E132*50/C132</f>
        <v>1.6666666666666666E-2</v>
      </c>
      <c r="J132" s="10">
        <f>C132-(E132*1080)</f>
        <v>139908.93196869039</v>
      </c>
      <c r="K132" s="9">
        <f>K127+SUM(H129:H132)</f>
        <v>222793.51640226482</v>
      </c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62">
        <v>27</v>
      </c>
      <c r="B134" s="21">
        <f>B132+7</f>
        <v>44424</v>
      </c>
      <c r="C134" s="12">
        <f>D132+G132-H132</f>
        <v>220356.5678506874</v>
      </c>
      <c r="D134" s="9">
        <f>C134+(C134*0.05)</f>
        <v>231374.39624322177</v>
      </c>
      <c r="E134" s="9">
        <f>C134/3000</f>
        <v>73.452189283562461</v>
      </c>
      <c r="F134" s="18">
        <f>(D134-C134)/E134</f>
        <v>150.00000000000003</v>
      </c>
      <c r="G134" s="16"/>
      <c r="H134" s="32">
        <f>IF(D134&gt;C134,D134*0.03,0)</f>
        <v>6941.2318872966525</v>
      </c>
      <c r="I134" s="11">
        <f>E134*50/C134</f>
        <v>1.6666666666666666E-2</v>
      </c>
      <c r="J134" s="10">
        <f>C134-(E134*1080)</f>
        <v>141028.20342443994</v>
      </c>
      <c r="K134" s="9"/>
      <c r="L134" s="49"/>
    </row>
    <row r="135" spans="1:14" s="29" customFormat="1">
      <c r="A135" s="63"/>
      <c r="B135" s="21">
        <f>B134+7</f>
        <v>44431</v>
      </c>
      <c r="C135" s="12">
        <f>D134+G134-H134</f>
        <v>224433.16435592511</v>
      </c>
      <c r="D135" s="9">
        <f>C135+(C135*0.05)</f>
        <v>235654.82257372135</v>
      </c>
      <c r="E135" s="9">
        <f>C135/3000</f>
        <v>74.811054785308372</v>
      </c>
      <c r="F135" s="18">
        <f>(D135-C135)/E135</f>
        <v>149.9999999999998</v>
      </c>
      <c r="G135" s="16"/>
      <c r="H135" s="32">
        <f>IF(D135&gt;C135,D135*0.03,0)</f>
        <v>7069.6446772116406</v>
      </c>
      <c r="I135" s="11">
        <f>E135*50/C135</f>
        <v>1.6666666666666666E-2</v>
      </c>
      <c r="J135" s="10">
        <f>C135-(E135*1080)</f>
        <v>143637.22518779206</v>
      </c>
      <c r="K135" s="9"/>
      <c r="L135" s="49"/>
      <c r="M135" s="33"/>
      <c r="N135" s="33"/>
    </row>
    <row r="136" spans="1:14" s="29" customFormat="1">
      <c r="A136" s="63"/>
      <c r="B136" s="21">
        <f>B135+7</f>
        <v>44438</v>
      </c>
      <c r="C136" s="12">
        <f>D135+G135-H135</f>
        <v>228585.1778965097</v>
      </c>
      <c r="D136" s="9">
        <f>C136+(C136*0.05)</f>
        <v>240014.43679133517</v>
      </c>
      <c r="E136" s="9">
        <f>C136/3000</f>
        <v>76.195059298836568</v>
      </c>
      <c r="F136" s="18">
        <f>(D136-C136)/E136</f>
        <v>149.9999999999998</v>
      </c>
      <c r="G136" s="16"/>
      <c r="H136" s="32">
        <f>IF(D136&gt;C136,D136*0.03,0)</f>
        <v>7200.4331037400552</v>
      </c>
      <c r="I136" s="11">
        <f>E136*50/C136</f>
        <v>1.6666666666666666E-2</v>
      </c>
      <c r="J136" s="10">
        <f>C136-(E136*1080)</f>
        <v>146294.5138537662</v>
      </c>
      <c r="K136" s="9"/>
      <c r="L136" s="49"/>
      <c r="M136" s="33"/>
      <c r="N136" s="33"/>
    </row>
    <row r="137" spans="1:14" s="29" customFormat="1" ht="15.75" thickBot="1">
      <c r="A137" s="64"/>
      <c r="B137" s="34">
        <f>B136+7</f>
        <v>44445</v>
      </c>
      <c r="C137" s="12">
        <f>D136+G136-H136</f>
        <v>232814.00368759513</v>
      </c>
      <c r="D137" s="9">
        <f>C137+(C137*0.05)</f>
        <v>244454.7038719749</v>
      </c>
      <c r="E137" s="9">
        <f>C137/3000</f>
        <v>77.604667895865049</v>
      </c>
      <c r="F137" s="18">
        <f>(D137-C137)/E137</f>
        <v>150.00000000000006</v>
      </c>
      <c r="G137" s="35"/>
      <c r="H137" s="32">
        <f>IF(D137&gt;C137,D137*0.04,0)</f>
        <v>9778.1881548789952</v>
      </c>
      <c r="I137" s="11">
        <f>E137*50/C137</f>
        <v>1.6666666666666666E-2</v>
      </c>
      <c r="J137" s="10">
        <f>C137-(E137*1080)</f>
        <v>149000.96236006089</v>
      </c>
      <c r="K137" s="9">
        <f>K132+SUM(H134:H137)</f>
        <v>253783.01422539217</v>
      </c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62">
        <v>28</v>
      </c>
      <c r="B139" s="21">
        <f>B137+7</f>
        <v>44452</v>
      </c>
      <c r="C139" s="12">
        <f>D137+G137-H137</f>
        <v>234676.5157170959</v>
      </c>
      <c r="D139" s="9">
        <f>C139+(C139*0.05)</f>
        <v>246410.3415029507</v>
      </c>
      <c r="E139" s="9">
        <f>C139/3000</f>
        <v>78.225505239031961</v>
      </c>
      <c r="F139" s="18">
        <f>(D139-C139)/E139</f>
        <v>150.00000000000011</v>
      </c>
      <c r="G139" s="16"/>
      <c r="H139" s="32">
        <f>IF(D139&gt;C139,D139*0.03,0)</f>
        <v>7392.3102450885208</v>
      </c>
      <c r="I139" s="11">
        <f>E139*50/C139</f>
        <v>1.6666666666666666E-2</v>
      </c>
      <c r="J139" s="10">
        <f>C139-(E139*1080)</f>
        <v>150192.9700589414</v>
      </c>
      <c r="K139" s="9"/>
      <c r="L139" s="49"/>
    </row>
    <row r="140" spans="1:14" s="29" customFormat="1">
      <c r="A140" s="63"/>
      <c r="B140" s="21">
        <f>B139+7</f>
        <v>44459</v>
      </c>
      <c r="C140" s="12">
        <f>D139+G139-H139</f>
        <v>239018.03125786217</v>
      </c>
      <c r="D140" s="9">
        <f>C140+(C140*0.05)</f>
        <v>250968.93282075529</v>
      </c>
      <c r="E140" s="9">
        <f>C140/3000</f>
        <v>79.672677085954049</v>
      </c>
      <c r="F140" s="18">
        <f>(D140-C140)/E140</f>
        <v>150.0000000000002</v>
      </c>
      <c r="G140" s="16"/>
      <c r="H140" s="32">
        <f>IF(D140&gt;C140,D140*0.03,0)</f>
        <v>7529.0679846226585</v>
      </c>
      <c r="I140" s="11">
        <f>E140*50/C140</f>
        <v>1.6666666666666666E-2</v>
      </c>
      <c r="J140" s="10">
        <f>C140-(E140*1080)</f>
        <v>152971.5400050318</v>
      </c>
      <c r="K140" s="9"/>
      <c r="L140" s="49"/>
      <c r="M140" s="33"/>
      <c r="N140" s="33"/>
    </row>
    <row r="141" spans="1:14" s="29" customFormat="1">
      <c r="A141" s="63"/>
      <c r="B141" s="21">
        <f>B140+7</f>
        <v>44466</v>
      </c>
      <c r="C141" s="12">
        <f>D140+G140-H140</f>
        <v>243439.86483613262</v>
      </c>
      <c r="D141" s="9">
        <f>C141+(C141*0.05)</f>
        <v>255611.85807793925</v>
      </c>
      <c r="E141" s="9">
        <f>C141/3000</f>
        <v>81.1466216120442</v>
      </c>
      <c r="F141" s="18">
        <f>(D141-C141)/E141</f>
        <v>150</v>
      </c>
      <c r="G141" s="16"/>
      <c r="H141" s="32">
        <f>IF(D141&gt;C141,D141*0.03,0)</f>
        <v>7668.3557423381772</v>
      </c>
      <c r="I141" s="11">
        <f>E141*50/C141</f>
        <v>1.6666666666666666E-2</v>
      </c>
      <c r="J141" s="10">
        <f>C141-(E141*1080)</f>
        <v>155801.51349512488</v>
      </c>
      <c r="K141" s="9"/>
      <c r="L141" s="49"/>
      <c r="M141" s="33"/>
      <c r="N141" s="33"/>
    </row>
    <row r="142" spans="1:14" s="29" customFormat="1" ht="15.75" thickBot="1">
      <c r="A142" s="64"/>
      <c r="B142" s="34">
        <f>B141+7</f>
        <v>44473</v>
      </c>
      <c r="C142" s="12">
        <f>D141+G141-H141</f>
        <v>247943.50233560108</v>
      </c>
      <c r="D142" s="9">
        <f>C142+(C142*0.05)</f>
        <v>260340.67745238112</v>
      </c>
      <c r="E142" s="9">
        <f>C142/3000</f>
        <v>82.647834111867027</v>
      </c>
      <c r="F142" s="18">
        <f>(D142-C142)/E142</f>
        <v>149.99999999999983</v>
      </c>
      <c r="G142" s="35"/>
      <c r="H142" s="32">
        <f>IF(D142&gt;C142,D142*0.04,0)</f>
        <v>10413.627098095245</v>
      </c>
      <c r="I142" s="11">
        <f>E142*50/C142</f>
        <v>1.6666666666666666E-2</v>
      </c>
      <c r="J142" s="10">
        <f>C142-(E142*1080)</f>
        <v>158683.84149478469</v>
      </c>
      <c r="K142" s="9">
        <f>K137+SUM(H139:H142)</f>
        <v>286786.37529553677</v>
      </c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62">
        <v>29</v>
      </c>
      <c r="B144" s="21">
        <f>B142+7</f>
        <v>44480</v>
      </c>
      <c r="C144" s="12">
        <f>D142+G142-H142</f>
        <v>249927.05035428586</v>
      </c>
      <c r="D144" s="9">
        <f>C144+(C144*0.05)</f>
        <v>262423.40287200018</v>
      </c>
      <c r="E144" s="9">
        <f>C144/3000</f>
        <v>83.309016784761951</v>
      </c>
      <c r="F144" s="18">
        <f>(D144-C144)/E144</f>
        <v>150.00000000000028</v>
      </c>
      <c r="G144" s="16"/>
      <c r="H144" s="32">
        <f>IF(D144&gt;C144,D144*0.03,0)</f>
        <v>7872.7020861600049</v>
      </c>
      <c r="I144" s="11">
        <f>E144*50/C144</f>
        <v>1.6666666666666666E-2</v>
      </c>
      <c r="J144" s="10">
        <f>C144-(E144*1080)</f>
        <v>159953.31222674297</v>
      </c>
      <c r="K144" s="9"/>
      <c r="L144" s="49"/>
    </row>
    <row r="145" spans="1:14" s="29" customFormat="1">
      <c r="A145" s="63"/>
      <c r="B145" s="21">
        <f>B144+7</f>
        <v>44487</v>
      </c>
      <c r="C145" s="12">
        <f>D144+G144-H144</f>
        <v>254550.70078584016</v>
      </c>
      <c r="D145" s="9">
        <f>C145+(C145*0.05)</f>
        <v>267278.23582513217</v>
      </c>
      <c r="E145" s="9">
        <f>C145/3000</f>
        <v>84.850233595280059</v>
      </c>
      <c r="F145" s="18">
        <f>(D145-C145)/E145</f>
        <v>150</v>
      </c>
      <c r="G145" s="16"/>
      <c r="H145" s="32">
        <f>IF(D145&gt;C145,D145*0.03,0)</f>
        <v>8018.347074753965</v>
      </c>
      <c r="I145" s="11">
        <f>E145*50/C145</f>
        <v>1.6666666666666666E-2</v>
      </c>
      <c r="J145" s="10">
        <f>C145-(E145*1080)</f>
        <v>162912.44850293768</v>
      </c>
      <c r="K145" s="9"/>
      <c r="L145" s="49"/>
      <c r="M145" s="33"/>
      <c r="N145" s="33"/>
    </row>
    <row r="146" spans="1:14" s="29" customFormat="1">
      <c r="A146" s="63"/>
      <c r="B146" s="21">
        <f>B145+7</f>
        <v>44494</v>
      </c>
      <c r="C146" s="12">
        <f>D145+G145-H145</f>
        <v>259259.88875037822</v>
      </c>
      <c r="D146" s="9">
        <f>C146+(C146*0.05)</f>
        <v>272222.88318789715</v>
      </c>
      <c r="E146" s="9">
        <f>C146/3000</f>
        <v>86.419962916792741</v>
      </c>
      <c r="F146" s="18">
        <f>(D146-C146)/E146</f>
        <v>150.00000000000031</v>
      </c>
      <c r="G146" s="16"/>
      <c r="H146" s="32">
        <f>IF(D146&gt;C146,D146*0.03,0)</f>
        <v>8166.6864956369145</v>
      </c>
      <c r="I146" s="11">
        <f>E146*50/C146</f>
        <v>1.6666666666666666E-2</v>
      </c>
      <c r="J146" s="10">
        <f>C146-(E146*1080)</f>
        <v>165926.32880024204</v>
      </c>
      <c r="K146" s="9"/>
      <c r="L146" s="49"/>
      <c r="M146" s="33"/>
      <c r="N146" s="33"/>
    </row>
    <row r="147" spans="1:14" s="29" customFormat="1" ht="15.75" thickBot="1">
      <c r="A147" s="64"/>
      <c r="B147" s="34">
        <f>B146+7</f>
        <v>44501</v>
      </c>
      <c r="C147" s="12">
        <f>D146+G146-H146</f>
        <v>264056.19669226022</v>
      </c>
      <c r="D147" s="9">
        <f>C147+(C147*0.05)</f>
        <v>277259.00652687321</v>
      </c>
      <c r="E147" s="9">
        <f>C147/3000</f>
        <v>88.0187322307534</v>
      </c>
      <c r="F147" s="18">
        <f>(D147-C147)/E147</f>
        <v>149.99999999999989</v>
      </c>
      <c r="G147" s="35"/>
      <c r="H147" s="32">
        <f>IF(D147&gt;C147,D147*0.04,0)</f>
        <v>11090.360261074929</v>
      </c>
      <c r="I147" s="11">
        <f>E147*50/C147</f>
        <v>1.6666666666666663E-2</v>
      </c>
      <c r="J147" s="10">
        <f>C147-(E147*1080)</f>
        <v>168995.96588304656</v>
      </c>
      <c r="K147" s="9">
        <f>K142+SUM(H144:H147)</f>
        <v>321934.47121316259</v>
      </c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62">
        <v>30</v>
      </c>
      <c r="B149" s="21">
        <f>B147+7</f>
        <v>44508</v>
      </c>
      <c r="C149" s="12">
        <f>D147+G147-H147</f>
        <v>266168.64626579831</v>
      </c>
      <c r="D149" s="9">
        <f>C149+(C149*0.05)</f>
        <v>279477.07857908821</v>
      </c>
      <c r="E149" s="9">
        <f>C149/3000</f>
        <v>88.722882088599434</v>
      </c>
      <c r="F149" s="18">
        <f>(D149-C149)/E149</f>
        <v>149.99999999999983</v>
      </c>
      <c r="G149" s="16"/>
      <c r="H149" s="32">
        <f>IF(D149&gt;C149,D149*0.05,0)</f>
        <v>13973.853928954411</v>
      </c>
      <c r="I149" s="11">
        <f>E149*50/C149</f>
        <v>1.6666666666666666E-2</v>
      </c>
      <c r="J149" s="10">
        <f>C149-(E149*1080)</f>
        <v>170347.93361011092</v>
      </c>
      <c r="K149" s="9"/>
      <c r="L149" s="49"/>
    </row>
    <row r="150" spans="1:14" s="29" customFormat="1">
      <c r="A150" s="63"/>
      <c r="B150" s="21">
        <f>B149+7</f>
        <v>44515</v>
      </c>
      <c r="C150" s="12">
        <f>D149+G149-H149</f>
        <v>265503.22465013381</v>
      </c>
      <c r="D150" s="9">
        <f>C150+(C150*0.05)</f>
        <v>278778.38588264049</v>
      </c>
      <c r="E150" s="9">
        <f>C150/3000</f>
        <v>88.501074883377939</v>
      </c>
      <c r="F150" s="18">
        <f>(D150-C150)/E150</f>
        <v>149.99999999999989</v>
      </c>
      <c r="G150" s="16"/>
      <c r="H150" s="32">
        <f>IF(D150&gt;C150,D150*0.05,0)</f>
        <v>13938.919294132025</v>
      </c>
      <c r="I150" s="11">
        <f>E150*50/C150</f>
        <v>1.6666666666666666E-2</v>
      </c>
      <c r="J150" s="10">
        <f>C150-(E150*1080)</f>
        <v>169922.06377608562</v>
      </c>
      <c r="K150" s="9"/>
      <c r="L150" s="49"/>
      <c r="M150" s="33"/>
      <c r="N150" s="33"/>
    </row>
    <row r="151" spans="1:14" s="29" customFormat="1">
      <c r="A151" s="63"/>
      <c r="B151" s="21">
        <f>B150+7</f>
        <v>44522</v>
      </c>
      <c r="C151" s="12">
        <f>D150+G150-H150</f>
        <v>264839.46658850845</v>
      </c>
      <c r="D151" s="9">
        <f>C151+(C151*0.05)</f>
        <v>278081.43991793389</v>
      </c>
      <c r="E151" s="9">
        <f>C151/3000</f>
        <v>88.279822196169491</v>
      </c>
      <c r="F151" s="18">
        <f>(D151-C151)/E151</f>
        <v>150.0000000000002</v>
      </c>
      <c r="G151" s="16"/>
      <c r="H151" s="32">
        <f>IF(D151&gt;C151,D151*0.05,0)</f>
        <v>13904.071995896695</v>
      </c>
      <c r="I151" s="11">
        <f>E151*50/C151</f>
        <v>1.666666666666667E-2</v>
      </c>
      <c r="J151" s="10">
        <f>C151-(E151*1080)</f>
        <v>169497.25861664541</v>
      </c>
      <c r="K151" s="9"/>
      <c r="L151" s="49"/>
      <c r="M151" s="33"/>
      <c r="N151" s="33"/>
    </row>
    <row r="152" spans="1:14" s="29" customFormat="1" ht="15.75" thickBot="1">
      <c r="A152" s="64"/>
      <c r="B152" s="34">
        <f>B151+7</f>
        <v>44529</v>
      </c>
      <c r="C152" s="12">
        <f>D151+G151-H151</f>
        <v>264177.3679220372</v>
      </c>
      <c r="D152" s="9">
        <f>C152+(C152*0.05)</f>
        <v>277386.23631813907</v>
      </c>
      <c r="E152" s="9">
        <f>C152/3000</f>
        <v>88.059122640679064</v>
      </c>
      <c r="F152" s="18">
        <f>(D152-C152)/E152</f>
        <v>150.00000000000011</v>
      </c>
      <c r="G152" s="35"/>
      <c r="H152" s="32">
        <f>IF(D152&gt;C152,D152*0.05,0)</f>
        <v>13869.311815906955</v>
      </c>
      <c r="I152" s="11">
        <f>E152*50/C152</f>
        <v>1.6666666666666666E-2</v>
      </c>
      <c r="J152" s="10">
        <f>C152-(E152*1080)</f>
        <v>169073.51547010383</v>
      </c>
      <c r="K152" s="9">
        <f>K147+SUM(H149:H152)</f>
        <v>377620.62824805267</v>
      </c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62">
        <v>31</v>
      </c>
      <c r="B154" s="21">
        <f>B152+7</f>
        <v>44536</v>
      </c>
      <c r="C154" s="12">
        <f>D152+G152-H152</f>
        <v>263516.92450223211</v>
      </c>
      <c r="D154" s="9">
        <f>C154+(C154*0.05)</f>
        <v>276692.77072734374</v>
      </c>
      <c r="E154" s="9">
        <f>C154/3000</f>
        <v>87.838974834077376</v>
      </c>
      <c r="F154" s="18">
        <f>(D154-C154)/E154</f>
        <v>150.00000000000026</v>
      </c>
      <c r="G154" s="16"/>
      <c r="H154" s="32">
        <f>IF(D154&gt;C154,D154*0.05,0)</f>
        <v>13834.638536367187</v>
      </c>
      <c r="I154" s="11">
        <f>E154*50/C154</f>
        <v>1.666666666666667E-2</v>
      </c>
      <c r="J154" s="10">
        <f>C154-(E154*1080)</f>
        <v>168650.83168142854</v>
      </c>
      <c r="K154" s="9"/>
      <c r="L154" s="49"/>
    </row>
    <row r="155" spans="1:14" s="29" customFormat="1">
      <c r="A155" s="63"/>
      <c r="B155" s="21">
        <f>B154+7</f>
        <v>44543</v>
      </c>
      <c r="C155" s="12">
        <f>D154+G154-H154</f>
        <v>262858.13219097652</v>
      </c>
      <c r="D155" s="9">
        <f>C155+(C155*0.05)</f>
        <v>276001.03880052536</v>
      </c>
      <c r="E155" s="9">
        <f>C155/3000</f>
        <v>87.619377396992178</v>
      </c>
      <c r="F155" s="18">
        <f>(D155-C155)/E155</f>
        <v>150.00000000000011</v>
      </c>
      <c r="G155" s="16"/>
      <c r="H155" s="32">
        <f>IF(D155&gt;C155,D155*0.05,0)</f>
        <v>13800.051940026269</v>
      </c>
      <c r="I155" s="11">
        <f>E155*50/C155</f>
        <v>1.666666666666667E-2</v>
      </c>
      <c r="J155" s="10">
        <f>C155-(E155*1080)</f>
        <v>168229.20460222499</v>
      </c>
      <c r="K155" s="9"/>
      <c r="L155" s="49"/>
      <c r="M155" s="33"/>
      <c r="N155" s="33"/>
    </row>
    <row r="156" spans="1:14" s="29" customFormat="1">
      <c r="A156" s="63"/>
      <c r="B156" s="21">
        <f>B155+7</f>
        <v>44550</v>
      </c>
      <c r="C156" s="12">
        <f>D155+G155-H155</f>
        <v>262200.98686049908</v>
      </c>
      <c r="D156" s="9">
        <f>C156+(C156*0.05)</f>
        <v>275311.03620352404</v>
      </c>
      <c r="E156" s="9">
        <f>C156/3000</f>
        <v>87.400328953499695</v>
      </c>
      <c r="F156" s="18">
        <f>(D156-C156)/E156</f>
        <v>150.00000000000009</v>
      </c>
      <c r="G156" s="16"/>
      <c r="H156" s="32">
        <f>IF(D156&gt;C156,D156*0.05,0)</f>
        <v>13765.551810176203</v>
      </c>
      <c r="I156" s="11">
        <f>E156*50/C156</f>
        <v>1.666666666666667E-2</v>
      </c>
      <c r="J156" s="10">
        <f>C156-(E156*1080)</f>
        <v>167808.63159071939</v>
      </c>
      <c r="K156" s="9"/>
      <c r="L156" s="49"/>
      <c r="M156" s="33"/>
      <c r="N156" s="33"/>
    </row>
    <row r="157" spans="1:14" s="29" customFormat="1" ht="15.75" thickBot="1">
      <c r="A157" s="64"/>
      <c r="B157" s="34">
        <f>B156+7</f>
        <v>44557</v>
      </c>
      <c r="C157" s="12">
        <f>D156+G156-H156</f>
        <v>261545.48439334784</v>
      </c>
      <c r="D157" s="9">
        <f>C157+(C157*0.05)</f>
        <v>274622.75861301523</v>
      </c>
      <c r="E157" s="9">
        <f>C157/3000</f>
        <v>87.18182813111595</v>
      </c>
      <c r="F157" s="18">
        <f>(D157-C157)/E157</f>
        <v>150</v>
      </c>
      <c r="G157" s="35"/>
      <c r="H157" s="32">
        <f>IF(D157&gt;C157,D157*0.05,0)</f>
        <v>13731.137930650762</v>
      </c>
      <c r="I157" s="11">
        <f>E157*50/C157</f>
        <v>1.6666666666666666E-2</v>
      </c>
      <c r="J157" s="10">
        <f>C157-(E157*1080)</f>
        <v>167389.11001174262</v>
      </c>
      <c r="K157" s="9">
        <f>K152+SUM(H154:H157)</f>
        <v>432752.00846527307</v>
      </c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62">
        <v>32</v>
      </c>
      <c r="B159" s="21">
        <f>B157+7</f>
        <v>44564</v>
      </c>
      <c r="C159" s="12">
        <f>D157+G157-H157</f>
        <v>260891.62068236448</v>
      </c>
      <c r="D159" s="9">
        <f>C159+(C159*0.05)</f>
        <v>273936.2017164827</v>
      </c>
      <c r="E159" s="9">
        <f>C159/3000</f>
        <v>86.963873560788159</v>
      </c>
      <c r="F159" s="18">
        <f>(D159-C159)/E159</f>
        <v>149.99999999999997</v>
      </c>
      <c r="G159" s="16"/>
      <c r="H159" s="32">
        <f>IF(D159&gt;C159,D159*0.05,0)</f>
        <v>13696.810085824136</v>
      </c>
      <c r="I159" s="11">
        <f>E159*50/C159</f>
        <v>1.6666666666666666E-2</v>
      </c>
      <c r="J159" s="10">
        <f>C159-(E159*1080)</f>
        <v>166970.63723671326</v>
      </c>
      <c r="K159" s="9"/>
      <c r="L159" s="49"/>
    </row>
    <row r="160" spans="1:14" s="29" customFormat="1">
      <c r="A160" s="63"/>
      <c r="B160" s="21">
        <f>B159+7</f>
        <v>44571</v>
      </c>
      <c r="C160" s="12">
        <f>D159+G159-H159</f>
        <v>260239.39163065856</v>
      </c>
      <c r="D160" s="9">
        <f>C160+(C160*0.05)</f>
        <v>273251.36121219146</v>
      </c>
      <c r="E160" s="9">
        <f>C160/3000</f>
        <v>86.746463876886182</v>
      </c>
      <c r="F160" s="18">
        <f>(D160-C160)/E160</f>
        <v>149.99999999999972</v>
      </c>
      <c r="G160" s="16"/>
      <c r="H160" s="32">
        <f>IF(D160&gt;C160,D160*0.05,0)</f>
        <v>13662.568060609574</v>
      </c>
      <c r="I160" s="11">
        <f>E160*50/C160</f>
        <v>1.6666666666666663E-2</v>
      </c>
      <c r="J160" s="10">
        <f>C160-(E160*1080)</f>
        <v>166553.21064362148</v>
      </c>
      <c r="K160" s="9"/>
      <c r="L160" s="49"/>
      <c r="M160" s="33"/>
      <c r="N160" s="33"/>
    </row>
    <row r="161" spans="1:14" s="29" customFormat="1">
      <c r="A161" s="63"/>
      <c r="B161" s="21">
        <f>B160+7</f>
        <v>44578</v>
      </c>
      <c r="C161" s="12">
        <f>D160+G160-H160</f>
        <v>259588.79315158189</v>
      </c>
      <c r="D161" s="9">
        <f>C161+(C161*0.05)</f>
        <v>272568.23280916101</v>
      </c>
      <c r="E161" s="9">
        <f>C161/3000</f>
        <v>86.529597717193965</v>
      </c>
      <c r="F161" s="18">
        <f>(D161-C161)/E161</f>
        <v>150.00000000000026</v>
      </c>
      <c r="G161" s="16"/>
      <c r="H161" s="32">
        <f>IF(D161&gt;C161,D161*0.05,0)</f>
        <v>13628.411640458051</v>
      </c>
      <c r="I161" s="11">
        <f>E161*50/C161</f>
        <v>1.666666666666667E-2</v>
      </c>
      <c r="J161" s="10">
        <f>C161-(E161*1080)</f>
        <v>166136.82761701243</v>
      </c>
      <c r="K161" s="9"/>
      <c r="L161" s="49"/>
      <c r="M161" s="33"/>
      <c r="N161" s="33"/>
    </row>
    <row r="162" spans="1:14" s="29" customFormat="1" ht="15.75" thickBot="1">
      <c r="A162" s="64"/>
      <c r="B162" s="34">
        <f>B161+7</f>
        <v>44585</v>
      </c>
      <c r="C162" s="12">
        <f>D161+G161-H161</f>
        <v>258939.82116870297</v>
      </c>
      <c r="D162" s="9">
        <f>C162+(C162*0.05)</f>
        <v>271886.81222713814</v>
      </c>
      <c r="E162" s="9">
        <f>C162/3000</f>
        <v>86.313273722900988</v>
      </c>
      <c r="F162" s="18">
        <f>(D162-C162)/E162</f>
        <v>150.00000000000031</v>
      </c>
      <c r="G162" s="35"/>
      <c r="H162" s="32">
        <f>IF(D162&gt;C162,D162*0.05,0)</f>
        <v>13594.340611356907</v>
      </c>
      <c r="I162" s="11">
        <f>E162*50/C162</f>
        <v>1.6666666666666666E-2</v>
      </c>
      <c r="J162" s="10">
        <f>C162-(E162*1080)</f>
        <v>165721.4855479699</v>
      </c>
      <c r="K162" s="9">
        <f>K157+SUM(H159:H162)</f>
        <v>487334.13886352174</v>
      </c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62">
        <v>33</v>
      </c>
      <c r="B164" s="21">
        <f>B162+7</f>
        <v>44592</v>
      </c>
      <c r="C164" s="12">
        <f>D162+G162-H162</f>
        <v>258292.47161578125</v>
      </c>
      <c r="D164" s="9">
        <f>C164+(C164*0.05)</f>
        <v>271207.09519657033</v>
      </c>
      <c r="E164" s="9">
        <f>C164/3000</f>
        <v>86.097490538593746</v>
      </c>
      <c r="F164" s="18">
        <f>(D164-C164)/E164</f>
        <v>150.00000000000017</v>
      </c>
      <c r="G164" s="16"/>
      <c r="H164" s="32">
        <f>IF(D164&gt;C164,D164*0.05,0)</f>
        <v>13560.354759828517</v>
      </c>
      <c r="I164" s="11">
        <f>E164*50/C164</f>
        <v>1.6666666666666663E-2</v>
      </c>
      <c r="J164" s="10">
        <f>C164-(E164*1080)</f>
        <v>165307.18183409999</v>
      </c>
      <c r="K164" s="9"/>
      <c r="L164" s="49"/>
    </row>
    <row r="165" spans="1:14" s="29" customFormat="1">
      <c r="A165" s="63"/>
      <c r="B165" s="21">
        <f>B164+7</f>
        <v>44599</v>
      </c>
      <c r="C165" s="12">
        <f>D164+G164-H164</f>
        <v>257646.74043674182</v>
      </c>
      <c r="D165" s="9">
        <f>C165+(C165*0.05)</f>
        <v>270529.07745857892</v>
      </c>
      <c r="E165" s="9">
        <f>C165/3000</f>
        <v>85.882246812247274</v>
      </c>
      <c r="F165" s="18">
        <f>(D165-C165)/E165</f>
        <v>150.00000000000009</v>
      </c>
      <c r="G165" s="16"/>
      <c r="H165" s="32">
        <f>IF(D165&gt;C165,D165*0.05,0)</f>
        <v>13526.453872928947</v>
      </c>
      <c r="I165" s="11">
        <f>E165*50/C165</f>
        <v>1.6666666666666666E-2</v>
      </c>
      <c r="J165" s="10">
        <f>C165-(E165*1080)</f>
        <v>164893.91387951476</v>
      </c>
      <c r="K165" s="9"/>
      <c r="L165" s="49"/>
      <c r="M165" s="33"/>
      <c r="N165" s="33"/>
    </row>
    <row r="166" spans="1:14" s="29" customFormat="1">
      <c r="A166" s="63"/>
      <c r="B166" s="21">
        <f>B165+7</f>
        <v>44606</v>
      </c>
      <c r="C166" s="12">
        <f>D165+G165-H165</f>
        <v>257002.62358564997</v>
      </c>
      <c r="D166" s="9">
        <f>C166+(C166*0.05)</f>
        <v>269852.75476493244</v>
      </c>
      <c r="E166" s="9">
        <f>C166/3000</f>
        <v>85.667541195216657</v>
      </c>
      <c r="F166" s="18">
        <f>(D166-C166)/E166</f>
        <v>149.99999999999969</v>
      </c>
      <c r="G166" s="16"/>
      <c r="H166" s="32">
        <f>IF(D166&gt;C166,D166*0.05,0)</f>
        <v>13492.637738246623</v>
      </c>
      <c r="I166" s="11">
        <f>E166*50/C166</f>
        <v>1.6666666666666666E-2</v>
      </c>
      <c r="J166" s="10">
        <f>C166-(E166*1080)</f>
        <v>164481.67909481598</v>
      </c>
      <c r="K166" s="9"/>
      <c r="L166" s="49"/>
      <c r="M166" s="33"/>
      <c r="N166" s="33"/>
    </row>
    <row r="167" spans="1:14" s="29" customFormat="1" ht="15.75" thickBot="1">
      <c r="A167" s="64"/>
      <c r="B167" s="34">
        <f>B166+7</f>
        <v>44613</v>
      </c>
      <c r="C167" s="12">
        <f>D166+G166-H166</f>
        <v>256360.11702668582</v>
      </c>
      <c r="D167" s="9">
        <f>C167+(C167*0.05)</f>
        <v>269178.12287802011</v>
      </c>
      <c r="E167" s="9">
        <f>C167/3000</f>
        <v>85.453372342228604</v>
      </c>
      <c r="F167" s="18">
        <f>(D167-C167)/E167</f>
        <v>149.99999999999989</v>
      </c>
      <c r="G167" s="35"/>
      <c r="H167" s="32">
        <f>IF(D167&gt;C167,D167*0.05,0)</f>
        <v>13458.906143901006</v>
      </c>
      <c r="I167" s="11">
        <f>E167*50/C167</f>
        <v>1.6666666666666666E-2</v>
      </c>
      <c r="J167" s="10">
        <f>C167-(E167*1080)</f>
        <v>164070.47489707894</v>
      </c>
      <c r="K167" s="9">
        <f>K162+SUM(H164:H167)</f>
        <v>541372.49137842678</v>
      </c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62">
        <v>34</v>
      </c>
      <c r="B169" s="21">
        <f>B167+7</f>
        <v>44620</v>
      </c>
      <c r="C169" s="12">
        <f>D167+G167-H167</f>
        <v>255719.21673411911</v>
      </c>
      <c r="D169" s="9">
        <f>C169+(C169*0.05)</f>
        <v>268505.17757082509</v>
      </c>
      <c r="E169" s="9">
        <f>C169/3000</f>
        <v>85.239738911373038</v>
      </c>
      <c r="F169" s="18">
        <f>(D169-C169)/E169</f>
        <v>150.00000000000034</v>
      </c>
      <c r="G169" s="16"/>
      <c r="H169" s="32">
        <f>IF(D169&gt;C169,D169*0.05,0)</f>
        <v>13425.258878541255</v>
      </c>
      <c r="I169" s="11">
        <f>E169*50/C169</f>
        <v>1.6666666666666666E-2</v>
      </c>
      <c r="J169" s="10">
        <f>C169-(E169*1080)</f>
        <v>163660.29870983621</v>
      </c>
      <c r="K169" s="9"/>
      <c r="L169" s="49"/>
    </row>
    <row r="170" spans="1:14" s="29" customFormat="1">
      <c r="A170" s="63"/>
      <c r="B170" s="21">
        <f>B169+7</f>
        <v>44627</v>
      </c>
      <c r="C170" s="12">
        <f>D169+G169-H169</f>
        <v>255079.91869228383</v>
      </c>
      <c r="D170" s="9">
        <f>C170+(C170*0.05)</f>
        <v>267833.91462689801</v>
      </c>
      <c r="E170" s="9">
        <f>C170/3000</f>
        <v>85.026639564094609</v>
      </c>
      <c r="F170" s="18">
        <f>(D170-C170)/E170</f>
        <v>149.99999999999991</v>
      </c>
      <c r="G170" s="16"/>
      <c r="H170" s="32">
        <f>IF(D170&gt;C170,D170*0.05,0)</f>
        <v>13391.695731344902</v>
      </c>
      <c r="I170" s="11">
        <f>E170*50/C170</f>
        <v>1.6666666666666666E-2</v>
      </c>
      <c r="J170" s="10">
        <f>C170-(E170*1080)</f>
        <v>163251.14796306164</v>
      </c>
      <c r="K170" s="9"/>
      <c r="L170" s="49"/>
    </row>
    <row r="171" spans="1:14" s="29" customFormat="1">
      <c r="A171" s="63"/>
      <c r="B171" s="21">
        <f>B170+7</f>
        <v>44634</v>
      </c>
      <c r="C171" s="12">
        <f>D170+G170-H170</f>
        <v>254442.21889555312</v>
      </c>
      <c r="D171" s="9">
        <f>C171+(C171*0.05)</f>
        <v>267164.32984033076</v>
      </c>
      <c r="E171" s="9">
        <f>C171/3000</f>
        <v>84.814072965184366</v>
      </c>
      <c r="F171" s="18">
        <f>(D171-C171)/E171</f>
        <v>149.99999999999983</v>
      </c>
      <c r="G171" s="16"/>
      <c r="H171" s="32">
        <f>IF(D171&gt;C171,D171*0.05,0)</f>
        <v>13358.216492016538</v>
      </c>
      <c r="I171" s="11">
        <f>E171*50/C171</f>
        <v>1.6666666666666666E-2</v>
      </c>
      <c r="J171" s="10">
        <f>C171-(E171*1080)</f>
        <v>162843.02009315399</v>
      </c>
      <c r="K171" s="9"/>
      <c r="L171" s="49"/>
    </row>
    <row r="172" spans="1:14" s="29" customFormat="1" ht="15.75" thickBot="1">
      <c r="A172" s="64"/>
      <c r="B172" s="34">
        <f>B171+7</f>
        <v>44641</v>
      </c>
      <c r="C172" s="12">
        <f>D171+G171-H171</f>
        <v>253806.11334831422</v>
      </c>
      <c r="D172" s="9">
        <f>C172+(C172*0.05)</f>
        <v>266496.41901572992</v>
      </c>
      <c r="E172" s="9">
        <f>C172/3000</f>
        <v>84.602037782771404</v>
      </c>
      <c r="F172" s="18">
        <f>(D172-C172)/E172</f>
        <v>149.99999999999986</v>
      </c>
      <c r="G172" s="35"/>
      <c r="H172" s="32">
        <f>IF(D172&gt;C172,D172*0.05,0)</f>
        <v>13324.820950786496</v>
      </c>
      <c r="I172" s="11">
        <f>E172*50/C172</f>
        <v>1.6666666666666666E-2</v>
      </c>
      <c r="J172" s="10">
        <f>C172-(E172*1080)</f>
        <v>162435.91254292108</v>
      </c>
      <c r="K172" s="9">
        <f>K167+SUM(H169:H172)</f>
        <v>594872.48343111598</v>
      </c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62">
        <v>35</v>
      </c>
      <c r="B174" s="21">
        <f>B172+7</f>
        <v>44648</v>
      </c>
      <c r="C174" s="12">
        <f>D172+G172-H172</f>
        <v>253171.59806494342</v>
      </c>
      <c r="D174" s="9">
        <f>C174+(C174*0.05)</f>
        <v>265830.17796819058</v>
      </c>
      <c r="E174" s="9">
        <f>C174/3000</f>
        <v>84.39053268831448</v>
      </c>
      <c r="F174" s="18">
        <f>(D174-C174)/E174</f>
        <v>149.9999999999998</v>
      </c>
      <c r="G174" s="16"/>
      <c r="H174" s="32">
        <f>IF(D174&gt;C174,D174*0.05,0)</f>
        <v>13291.508898409529</v>
      </c>
      <c r="I174" s="11">
        <f>E174*50/C174</f>
        <v>1.666666666666667E-2</v>
      </c>
      <c r="J174" s="10">
        <f>C174-(E174*1080)</f>
        <v>162029.82276156379</v>
      </c>
      <c r="K174" s="9"/>
      <c r="L174" s="49"/>
    </row>
    <row r="175" spans="1:14" s="29" customFormat="1">
      <c r="A175" s="63"/>
      <c r="B175" s="21">
        <f>B174+7</f>
        <v>44655</v>
      </c>
      <c r="C175" s="12">
        <f>D174+G174-H174</f>
        <v>252538.66906978106</v>
      </c>
      <c r="D175" s="9">
        <f>C175+(C175*0.05)</f>
        <v>265165.60252327012</v>
      </c>
      <c r="E175" s="9">
        <f>C175/3000</f>
        <v>84.179556356593679</v>
      </c>
      <c r="F175" s="18">
        <f>(D175-C175)/E175</f>
        <v>150.00000000000017</v>
      </c>
      <c r="G175" s="16"/>
      <c r="H175" s="32">
        <f>IF(D175&gt;C175,D175*0.05,0)</f>
        <v>13258.280126163507</v>
      </c>
      <c r="I175" s="11">
        <f>E175*50/C175</f>
        <v>1.6666666666666666E-2</v>
      </c>
      <c r="J175" s="10">
        <f>C175-(E175*1080)</f>
        <v>161624.7482046599</v>
      </c>
      <c r="K175" s="9"/>
      <c r="L175" s="49"/>
    </row>
    <row r="176" spans="1:14" s="29" customFormat="1">
      <c r="A176" s="63"/>
      <c r="B176" s="21">
        <f>B175+7</f>
        <v>44662</v>
      </c>
      <c r="C176" s="12">
        <f>D175+G175-H175</f>
        <v>251907.32239710662</v>
      </c>
      <c r="D176" s="9">
        <f>C176+(C176*0.05)</f>
        <v>264502.68851696193</v>
      </c>
      <c r="E176" s="9">
        <f>C176/3000</f>
        <v>83.969107465702209</v>
      </c>
      <c r="F176" s="18">
        <f>(D176-C176)/E176</f>
        <v>149.99999999999983</v>
      </c>
      <c r="G176" s="16"/>
      <c r="H176" s="32">
        <f>IF(D176&gt;C176,D176*0.05,0)</f>
        <v>13225.134425848097</v>
      </c>
      <c r="I176" s="11">
        <f>E176*50/C176</f>
        <v>1.6666666666666666E-2</v>
      </c>
      <c r="J176" s="10">
        <f>C176-(E176*1080)</f>
        <v>161220.68633414822</v>
      </c>
      <c r="K176" s="9"/>
      <c r="L176" s="49"/>
    </row>
    <row r="177" spans="1:12" s="29" customFormat="1" ht="15.75" thickBot="1">
      <c r="A177" s="64"/>
      <c r="B177" s="34">
        <f>B176+7</f>
        <v>44669</v>
      </c>
      <c r="C177" s="12">
        <f>D176+G176-H176</f>
        <v>251277.55409111385</v>
      </c>
      <c r="D177" s="9">
        <f>C177+(C177*0.05)</f>
        <v>263841.43179566954</v>
      </c>
      <c r="E177" s="9">
        <f>C177/3000</f>
        <v>83.759184697037952</v>
      </c>
      <c r="F177" s="18">
        <f>(D177-C177)/E177</f>
        <v>150</v>
      </c>
      <c r="G177" s="35"/>
      <c r="H177" s="32">
        <f>IF(D177&gt;C177,D177*0.05,0)</f>
        <v>13192.071589783478</v>
      </c>
      <c r="I177" s="11">
        <f>E177*50/C177</f>
        <v>1.6666666666666666E-2</v>
      </c>
      <c r="J177" s="10">
        <f>C177-(E177*1080)</f>
        <v>160817.63461831288</v>
      </c>
      <c r="K177" s="9">
        <f>K172+SUM(H174:H177)</f>
        <v>647839.47847132059</v>
      </c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62">
        <v>36</v>
      </c>
      <c r="B179" s="21">
        <f>B177+7</f>
        <v>44676</v>
      </c>
      <c r="C179" s="12">
        <f>D177+G177-H177</f>
        <v>250649.36020588607</v>
      </c>
      <c r="D179" s="9">
        <f>C179+(C179*0.05)</f>
        <v>263181.82821618038</v>
      </c>
      <c r="E179" s="9">
        <f>C179/3000</f>
        <v>83.549786735295356</v>
      </c>
      <c r="F179" s="18">
        <f>(D179-C179)/E179</f>
        <v>150.00000000000006</v>
      </c>
      <c r="G179" s="16"/>
      <c r="H179" s="32">
        <f>IF(D179&gt;C179,D179*0.05,0)</f>
        <v>13159.09141080902</v>
      </c>
      <c r="I179" s="11">
        <f>E179*50/C179</f>
        <v>1.6666666666666666E-2</v>
      </c>
      <c r="J179" s="10">
        <f>C179-(E179*1080)</f>
        <v>160415.59053176708</v>
      </c>
      <c r="K179" s="9"/>
      <c r="L179" s="49"/>
    </row>
    <row r="180" spans="1:12" s="29" customFormat="1">
      <c r="A180" s="63"/>
      <c r="B180" s="21">
        <f>B179+7</f>
        <v>44683</v>
      </c>
      <c r="C180" s="12">
        <f>D179+G179-H179</f>
        <v>250022.73680537136</v>
      </c>
      <c r="D180" s="9">
        <f>C180+(C180*0.05)</f>
        <v>262523.87364563992</v>
      </c>
      <c r="E180" s="9">
        <f>C180/3000</f>
        <v>83.340912268457117</v>
      </c>
      <c r="F180" s="18">
        <f>(D180-C180)/E180</f>
        <v>149.99999999999994</v>
      </c>
      <c r="G180" s="16"/>
      <c r="H180" s="32">
        <f>IF(D180&gt;C180,D180*0.05,0)</f>
        <v>13126.193682281997</v>
      </c>
      <c r="I180" s="11">
        <f>E180*50/C180</f>
        <v>1.6666666666666666E-2</v>
      </c>
      <c r="J180" s="10">
        <f>C180-(E180*1080)</f>
        <v>160014.55155543768</v>
      </c>
      <c r="K180" s="9"/>
      <c r="L180" s="49"/>
    </row>
    <row r="181" spans="1:12" s="29" customFormat="1">
      <c r="A181" s="63"/>
      <c r="B181" s="21">
        <f>B180+7</f>
        <v>44690</v>
      </c>
      <c r="C181" s="12">
        <f>D180+G180-H180</f>
        <v>249397.67996335792</v>
      </c>
      <c r="D181" s="9">
        <f>C181+(C181*0.05)</f>
        <v>261867.56396152583</v>
      </c>
      <c r="E181" s="9">
        <f>C181/3000</f>
        <v>83.132559987785967</v>
      </c>
      <c r="F181" s="18">
        <f>(D181-C181)/E181</f>
        <v>150.00000000000011</v>
      </c>
      <c r="G181" s="16"/>
      <c r="H181" s="32">
        <f>IF(D181&gt;C181,D181*0.05,0)</f>
        <v>13093.378198076292</v>
      </c>
      <c r="I181" s="11">
        <f>E181*50/C181</f>
        <v>1.6666666666666666E-2</v>
      </c>
      <c r="J181" s="10">
        <f>C181-(E181*1080)</f>
        <v>159614.51517654909</v>
      </c>
      <c r="K181" s="9"/>
      <c r="L181" s="49"/>
    </row>
    <row r="182" spans="1:12" s="29" customFormat="1" ht="15.75" thickBot="1">
      <c r="A182" s="64"/>
      <c r="B182" s="34">
        <f>B181+7</f>
        <v>44697</v>
      </c>
      <c r="C182" s="12">
        <f>D181+G181-H181</f>
        <v>248774.18576344952</v>
      </c>
      <c r="D182" s="9">
        <f>C182+(C182*0.05)</f>
        <v>261212.89505162201</v>
      </c>
      <c r="E182" s="9">
        <f>C182/3000</f>
        <v>82.924728587816503</v>
      </c>
      <c r="F182" s="18">
        <f>(D182-C182)/E182</f>
        <v>150.00000000000009</v>
      </c>
      <c r="G182" s="35"/>
      <c r="H182" s="32">
        <f>IF(D182&gt;C182,D182*0.05,0)</f>
        <v>13060.644752581102</v>
      </c>
      <c r="I182" s="11">
        <f>E182*50/C182</f>
        <v>1.6666666666666666E-2</v>
      </c>
      <c r="J182" s="10">
        <f>C182-(E182*1080)</f>
        <v>159215.4788886077</v>
      </c>
      <c r="K182" s="9">
        <f>K177+SUM(H179:H182)</f>
        <v>700278.78651506896</v>
      </c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62">
        <v>37</v>
      </c>
      <c r="B184" s="21">
        <f>B182+7</f>
        <v>44704</v>
      </c>
      <c r="C184" s="12">
        <f>D182+G182-H182</f>
        <v>248152.2502990409</v>
      </c>
      <c r="D184" s="9">
        <f>C184+(C184*0.05)</f>
        <v>260559.86281399295</v>
      </c>
      <c r="E184" s="9">
        <f>C184/3000</f>
        <v>82.717416766346972</v>
      </c>
      <c r="F184" s="18">
        <f>(D184-C184)/E184</f>
        <v>150.00000000000009</v>
      </c>
      <c r="G184" s="16"/>
      <c r="H184" s="32">
        <f>IF(D184&gt;C184,D184*0.05,0)</f>
        <v>13027.993140699647</v>
      </c>
      <c r="I184" s="11">
        <f>E184*50/C184</f>
        <v>1.666666666666667E-2</v>
      </c>
      <c r="J184" s="10">
        <f>C184-(E184*1080)</f>
        <v>158817.44019138615</v>
      </c>
      <c r="K184" s="9"/>
      <c r="L184" s="49"/>
    </row>
    <row r="185" spans="1:12" s="29" customFormat="1">
      <c r="A185" s="63"/>
      <c r="B185" s="21">
        <f>B184+7</f>
        <v>44711</v>
      </c>
      <c r="C185" s="12">
        <f>D184+G184-H184</f>
        <v>247531.86967329332</v>
      </c>
      <c r="D185" s="9">
        <f>C185+(C185*0.05)</f>
        <v>259908.46315695799</v>
      </c>
      <c r="E185" s="9">
        <f>C185/3000</f>
        <v>82.5106232244311</v>
      </c>
      <c r="F185" s="18">
        <f>(D185-C185)/E185</f>
        <v>150.00000000000014</v>
      </c>
      <c r="G185" s="16"/>
      <c r="H185" s="32">
        <f>IF(D185&gt;C185,D185*0.05,0)</f>
        <v>12995.423157847901</v>
      </c>
      <c r="I185" s="11">
        <f>E185*50/C185</f>
        <v>1.6666666666666663E-2</v>
      </c>
      <c r="J185" s="10">
        <f>C185-(E185*1080)</f>
        <v>158420.39659090771</v>
      </c>
      <c r="K185" s="9"/>
      <c r="L185" s="49"/>
    </row>
    <row r="186" spans="1:12" s="29" customFormat="1">
      <c r="A186" s="63"/>
      <c r="B186" s="21">
        <f>B185+7</f>
        <v>44718</v>
      </c>
      <c r="C186" s="12">
        <f>D185+G185-H185</f>
        <v>246913.0399991101</v>
      </c>
      <c r="D186" s="9">
        <f>C186+(C186*0.05)</f>
        <v>259258.6919990656</v>
      </c>
      <c r="E186" s="9">
        <f>C186/3000</f>
        <v>82.304346666370037</v>
      </c>
      <c r="F186" s="18">
        <f>(D186-C186)/E186</f>
        <v>149.99999999999997</v>
      </c>
      <c r="G186" s="16"/>
      <c r="H186" s="32">
        <f>IF(D186&gt;C186,D186*0.05,0)</f>
        <v>12962.934599953282</v>
      </c>
      <c r="I186" s="11">
        <f>E186*50/C186</f>
        <v>1.6666666666666666E-2</v>
      </c>
      <c r="J186" s="10">
        <f>C186-(E186*1080)</f>
        <v>158024.34559943044</v>
      </c>
      <c r="K186" s="9"/>
      <c r="L186" s="49"/>
    </row>
    <row r="187" spans="1:12" s="29" customFormat="1" ht="15.75" thickBot="1">
      <c r="A187" s="64"/>
      <c r="B187" s="34">
        <f>B186+7</f>
        <v>44725</v>
      </c>
      <c r="C187" s="12">
        <f>D186+G186-H186</f>
        <v>246295.75739911234</v>
      </c>
      <c r="D187" s="9">
        <f>C187+(C187*0.05)</f>
        <v>258610.54526906795</v>
      </c>
      <c r="E187" s="9">
        <f>C187/3000</f>
        <v>82.098585799704111</v>
      </c>
      <c r="F187" s="18">
        <f>(D187-C187)/E187</f>
        <v>150</v>
      </c>
      <c r="G187" s="35"/>
      <c r="H187" s="32">
        <f>IF(D187&gt;C187,D187*0.05,0)</f>
        <v>12930.527263453398</v>
      </c>
      <c r="I187" s="11">
        <f>E187*50/C187</f>
        <v>1.6666666666666666E-2</v>
      </c>
      <c r="J187" s="10">
        <f>C187-(E187*1080)</f>
        <v>157629.28473543189</v>
      </c>
      <c r="K187" s="9">
        <f>K182+SUM(H184:H187)</f>
        <v>752195.66467702319</v>
      </c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62">
        <v>38</v>
      </c>
      <c r="B189" s="21">
        <f>B187+7</f>
        <v>44732</v>
      </c>
      <c r="C189" s="12">
        <f>D187+G187-H187</f>
        <v>245680.01800561455</v>
      </c>
      <c r="D189" s="9">
        <f>C189+(C189*0.05)</f>
        <v>257964.01890589527</v>
      </c>
      <c r="E189" s="9">
        <f>C189/3000</f>
        <v>81.893339335204843</v>
      </c>
      <c r="F189" s="18">
        <f>(D189-C189)/E189</f>
        <v>149.99999999999991</v>
      </c>
      <c r="G189" s="16"/>
      <c r="H189" s="32">
        <f>IF(D189&gt;C189,D189*0.05,0)</f>
        <v>12898.200945294764</v>
      </c>
      <c r="I189" s="11">
        <f>E189*50/C189</f>
        <v>1.6666666666666666E-2</v>
      </c>
      <c r="J189" s="10">
        <f>C189-(E189*1080)</f>
        <v>157235.21152359332</v>
      </c>
      <c r="K189" s="9"/>
      <c r="L189" s="49"/>
    </row>
    <row r="190" spans="1:12" s="29" customFormat="1">
      <c r="A190" s="63"/>
      <c r="B190" s="21">
        <f>B189+7</f>
        <v>44739</v>
      </c>
      <c r="C190" s="12">
        <f>D189+G189-H189</f>
        <v>245065.81796060051</v>
      </c>
      <c r="D190" s="9">
        <f>C190+(C190*0.05)</f>
        <v>257319.10885863053</v>
      </c>
      <c r="E190" s="9">
        <f>C190/3000</f>
        <v>81.688605986866833</v>
      </c>
      <c r="F190" s="18">
        <f>(D190-C190)/E190</f>
        <v>149.99999999999986</v>
      </c>
      <c r="G190" s="16"/>
      <c r="H190" s="32">
        <f>IF(D190&gt;C190,D190*0.05,0)</f>
        <v>12865.955442931527</v>
      </c>
      <c r="I190" s="11">
        <f>E190*50/C190</f>
        <v>1.6666666666666666E-2</v>
      </c>
      <c r="J190" s="10">
        <f>C190-(E190*1080)</f>
        <v>156842.12349478435</v>
      </c>
      <c r="K190" s="9"/>
      <c r="L190" s="49"/>
    </row>
    <row r="191" spans="1:12" s="29" customFormat="1">
      <c r="A191" s="63"/>
      <c r="B191" s="21">
        <f>B190+7</f>
        <v>44746</v>
      </c>
      <c r="C191" s="12">
        <f>D190+G190-H190</f>
        <v>244453.15341569899</v>
      </c>
      <c r="D191" s="9">
        <f>C191+(C191*0.05)</f>
        <v>256675.81108648394</v>
      </c>
      <c r="E191" s="9">
        <f>C191/3000</f>
        <v>81.484384471899659</v>
      </c>
      <c r="F191" s="18">
        <f>(D191-C191)/E191</f>
        <v>149.99999999999994</v>
      </c>
      <c r="G191" s="16"/>
      <c r="H191" s="32">
        <f>IF(D191&gt;C191,D191*0.05,0)</f>
        <v>12833.790554324198</v>
      </c>
      <c r="I191" s="11">
        <f>E191*50/C191</f>
        <v>1.6666666666666666E-2</v>
      </c>
      <c r="J191" s="10">
        <f>C191-(E191*1080)</f>
        <v>156450.01818604738</v>
      </c>
      <c r="K191" s="9"/>
      <c r="L191" s="49"/>
    </row>
    <row r="192" spans="1:12" s="29" customFormat="1" ht="15.75" thickBot="1">
      <c r="A192" s="64"/>
      <c r="B192" s="34">
        <f>B191+7</f>
        <v>44753</v>
      </c>
      <c r="C192" s="12">
        <f>D191+G191-H191</f>
        <v>243842.02053215975</v>
      </c>
      <c r="D192" s="9">
        <f>C192+(C192*0.05)</f>
        <v>256034.12155876774</v>
      </c>
      <c r="E192" s="9">
        <f>C192/3000</f>
        <v>81.280673510719922</v>
      </c>
      <c r="F192" s="18">
        <f>(D192-C192)/E192</f>
        <v>150.00000000000011</v>
      </c>
      <c r="G192" s="35"/>
      <c r="H192" s="32">
        <f>IF(D192&gt;C192,D192*0.05,0)</f>
        <v>12801.706077938388</v>
      </c>
      <c r="I192" s="11">
        <f>E192*50/C192</f>
        <v>1.666666666666667E-2</v>
      </c>
      <c r="J192" s="10">
        <f>C192-(E192*1080)</f>
        <v>156058.89314058225</v>
      </c>
      <c r="K192" s="9">
        <f>K187+SUM(H189:H192)</f>
        <v>803595.3176975121</v>
      </c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  <row r="194" spans="1:12">
      <c r="L194" s="53"/>
    </row>
    <row r="195" spans="1:12">
      <c r="L195" s="53"/>
    </row>
  </sheetData>
  <mergeCells count="40">
    <mergeCell ref="A19:A22"/>
    <mergeCell ref="A1:K1"/>
    <mergeCell ref="A4:A7"/>
    <mergeCell ref="M7:N7"/>
    <mergeCell ref="A9:A12"/>
    <mergeCell ref="A14:A1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93"/>
  <sheetViews>
    <sheetView workbookViewId="0">
      <selection activeCell="C6" sqref="C6"/>
    </sheetView>
  </sheetViews>
  <sheetFormatPr defaultColWidth="9.140625" defaultRowHeight="15"/>
  <cols>
    <col min="1" max="2" width="9.140625" style="24"/>
    <col min="3" max="3" width="14" style="24" bestFit="1" customWidth="1"/>
    <col min="4" max="4" width="14.85546875" style="24" bestFit="1" customWidth="1"/>
    <col min="5" max="5" width="10.85546875" style="24" bestFit="1" customWidth="1"/>
    <col min="6" max="7" width="9.140625" style="24"/>
    <col min="8" max="8" width="11.7109375" style="24" bestFit="1" customWidth="1"/>
    <col min="9" max="9" width="9.140625" style="24"/>
    <col min="10" max="10" width="14" style="24" bestFit="1" customWidth="1"/>
    <col min="11" max="11" width="12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9" t="s">
        <v>17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1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2">
        <v>1</v>
      </c>
      <c r="B4" s="21">
        <v>43696</v>
      </c>
      <c r="C4" s="22">
        <v>5171</v>
      </c>
      <c r="D4" s="9">
        <f>C4+(C4*0.1)</f>
        <v>5688.1</v>
      </c>
      <c r="E4" s="9">
        <f>C4/3000</f>
        <v>1.7236666666666667</v>
      </c>
      <c r="F4" s="18">
        <f>(D4-C4)/E4</f>
        <v>300.00000000000023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0.10000000000000007</v>
      </c>
      <c r="M4" s="25" t="s">
        <v>18</v>
      </c>
    </row>
    <row r="5" spans="1:15">
      <c r="A5" s="63"/>
      <c r="B5" s="21">
        <f>B4+7</f>
        <v>43703</v>
      </c>
      <c r="C5" s="9">
        <f>D4+G4-H4</f>
        <v>5688.1</v>
      </c>
      <c r="D5" s="9">
        <f>C5+(C5*0.1)</f>
        <v>6256.9100000000008</v>
      </c>
      <c r="E5" s="9">
        <f>C5/3000</f>
        <v>1.8960333333333335</v>
      </c>
      <c r="F5" s="18">
        <f>(D5-C5)/E5</f>
        <v>300.00000000000017</v>
      </c>
      <c r="G5" s="10"/>
      <c r="H5" s="10"/>
      <c r="I5" s="11">
        <f>E5*50/C5</f>
        <v>1.6666666666666666E-2</v>
      </c>
      <c r="J5" s="10">
        <f>C5-(E5*1080)</f>
        <v>3640.384</v>
      </c>
      <c r="K5" s="9"/>
      <c r="L5" s="49">
        <f>(D5-$C4)/$C4</f>
        <v>0.21000000000000016</v>
      </c>
    </row>
    <row r="6" spans="1:15">
      <c r="A6" s="63"/>
      <c r="B6" s="21">
        <f>B5+7</f>
        <v>43710</v>
      </c>
      <c r="C6" s="46">
        <f>D5+G5-H5</f>
        <v>6256.9100000000008</v>
      </c>
      <c r="D6" s="9">
        <f>C6+(C6*0.1)</f>
        <v>6882.6010000000006</v>
      </c>
      <c r="E6" s="9">
        <f>C6/3000</f>
        <v>2.0856366666666668</v>
      </c>
      <c r="F6" s="18">
        <f>(D6-C6)/E6</f>
        <v>299.99999999999989</v>
      </c>
      <c r="G6" s="10"/>
      <c r="H6" s="10"/>
      <c r="I6" s="11">
        <f>E6*50/C6</f>
        <v>1.6666666666666666E-2</v>
      </c>
      <c r="J6" s="10">
        <f>C6-(E6*1080)</f>
        <v>4004.4224000000008</v>
      </c>
      <c r="K6" s="9"/>
      <c r="L6" s="49">
        <f>(D6-$C4)/$C4</f>
        <v>0.33100000000000013</v>
      </c>
      <c r="M6" s="29"/>
      <c r="N6" s="29"/>
      <c r="O6" s="29"/>
    </row>
    <row r="7" spans="1:15" ht="15.75" thickBot="1">
      <c r="A7" s="64"/>
      <c r="B7" s="21">
        <f>B6+7</f>
        <v>43717</v>
      </c>
      <c r="C7" s="9">
        <f>D6+G6-H6</f>
        <v>6882.6010000000006</v>
      </c>
      <c r="D7" s="9">
        <f>C7+(C7*0.1)</f>
        <v>7570.861100000001</v>
      </c>
      <c r="E7" s="9">
        <f>C7/3000</f>
        <v>2.2942003333333334</v>
      </c>
      <c r="F7" s="18">
        <f>(D7-C7)/E7</f>
        <v>300.00000000000017</v>
      </c>
      <c r="G7" s="10"/>
      <c r="H7" s="10"/>
      <c r="I7" s="11">
        <f>E7*50/C7</f>
        <v>1.6666666666666666E-2</v>
      </c>
      <c r="J7" s="10">
        <f>C7-(E7*1080)</f>
        <v>4404.8646400000007</v>
      </c>
      <c r="K7" s="9"/>
      <c r="L7" s="49">
        <f>(D7-$C4)/$C4</f>
        <v>0.46410000000000018</v>
      </c>
      <c r="M7" s="67"/>
      <c r="N7" s="68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62">
        <v>2</v>
      </c>
      <c r="B9" s="21">
        <f>B7+7</f>
        <v>43724</v>
      </c>
      <c r="C9" s="12">
        <f>D7+G7-H7</f>
        <v>7570.861100000001</v>
      </c>
      <c r="D9" s="9">
        <f>C9+(C9*0.1)</f>
        <v>8327.9472100000021</v>
      </c>
      <c r="E9" s="9">
        <f>C9/3000</f>
        <v>2.523620366666667</v>
      </c>
      <c r="F9" s="18">
        <f>(D9-C9)/E9</f>
        <v>300.0000000000004</v>
      </c>
      <c r="G9" s="10"/>
      <c r="H9" s="10"/>
      <c r="I9" s="11">
        <f>E9*50/C9</f>
        <v>1.6666666666666666E-2</v>
      </c>
      <c r="J9" s="10">
        <f>C9-(E9*1080)</f>
        <v>4845.3511040000012</v>
      </c>
      <c r="K9" s="9"/>
      <c r="L9" s="49">
        <f>(D9-$C4)/$C4</f>
        <v>0.61051000000000044</v>
      </c>
      <c r="M9" s="30"/>
      <c r="N9" s="37"/>
      <c r="O9" s="29"/>
    </row>
    <row r="10" spans="1:15">
      <c r="A10" s="63"/>
      <c r="B10" s="21">
        <f>B9+7</f>
        <v>43731</v>
      </c>
      <c r="C10" s="12">
        <f>D9+G9-H9</f>
        <v>8327.9472100000021</v>
      </c>
      <c r="D10" s="9">
        <f>C10+(C10*0.1)</f>
        <v>9160.7419310000023</v>
      </c>
      <c r="E10" s="9">
        <f>C10/3000</f>
        <v>2.7759824033333342</v>
      </c>
      <c r="F10" s="18">
        <f>(D10-C10)/E10</f>
        <v>300</v>
      </c>
      <c r="G10" s="10"/>
      <c r="H10" s="10"/>
      <c r="I10" s="11">
        <f>E10*50/C10</f>
        <v>1.6666666666666666E-2</v>
      </c>
      <c r="J10" s="10">
        <f>C10-(E10*1080)</f>
        <v>5329.8862144000013</v>
      </c>
      <c r="K10" s="9"/>
      <c r="L10" s="49">
        <f>(D10-$C4)/$C4</f>
        <v>0.7715610000000005</v>
      </c>
      <c r="M10" s="30"/>
      <c r="N10" s="37"/>
      <c r="O10" s="29"/>
    </row>
    <row r="11" spans="1:15">
      <c r="A11" s="63"/>
      <c r="B11" s="21">
        <f>B10+7</f>
        <v>43738</v>
      </c>
      <c r="C11" s="12">
        <f>D10+G10-H10</f>
        <v>9160.7419310000023</v>
      </c>
      <c r="D11" s="9">
        <f>C11+(C11*0.1)</f>
        <v>10076.816124100002</v>
      </c>
      <c r="E11" s="9">
        <f>C11/3000</f>
        <v>3.0535806436666673</v>
      </c>
      <c r="F11" s="18">
        <f>(D11-C11)/E11</f>
        <v>299.99999999999972</v>
      </c>
      <c r="G11" s="10"/>
      <c r="H11" s="10"/>
      <c r="I11" s="11">
        <f>E11*50/C11</f>
        <v>1.6666666666666666E-2</v>
      </c>
      <c r="J11" s="10">
        <f>C11-(E11*1080)</f>
        <v>5862.8748358400017</v>
      </c>
      <c r="K11" s="9"/>
      <c r="L11" s="49">
        <f>(D11-$C4)/$C4</f>
        <v>0.94871710000000031</v>
      </c>
      <c r="M11" s="30"/>
      <c r="N11" s="27"/>
      <c r="O11" s="29"/>
    </row>
    <row r="12" spans="1:15" ht="15.75" thickBot="1">
      <c r="A12" s="64"/>
      <c r="B12" s="21">
        <f>B11+7</f>
        <v>43745</v>
      </c>
      <c r="C12" s="12">
        <f>D11+G11-H11</f>
        <v>10076.816124100002</v>
      </c>
      <c r="D12" s="9">
        <f>C12+(C12*0.1)</f>
        <v>11084.497736510002</v>
      </c>
      <c r="E12" s="9">
        <f>C12/3000</f>
        <v>3.3589387080333339</v>
      </c>
      <c r="F12" s="18">
        <f>(D12-C12)/E12</f>
        <v>300.00000000000011</v>
      </c>
      <c r="G12" s="10"/>
      <c r="H12" s="10"/>
      <c r="I12" s="11">
        <f>E12*50/C12</f>
        <v>1.6666666666666666E-2</v>
      </c>
      <c r="J12" s="10">
        <f>C12-(E12*1080)</f>
        <v>6449.162319424001</v>
      </c>
      <c r="K12" s="9"/>
      <c r="L12" s="49">
        <f>(D12-$C4)/$C4</f>
        <v>1.1435888100000005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62">
        <v>3</v>
      </c>
      <c r="B14" s="21">
        <f>B12+7</f>
        <v>43752</v>
      </c>
      <c r="C14" s="12">
        <f>D12+G12-H12</f>
        <v>11084.497736510002</v>
      </c>
      <c r="D14" s="9">
        <f>C14+(C14*0.1)</f>
        <v>12192.947510161002</v>
      </c>
      <c r="E14" s="9">
        <f>C14/3000</f>
        <v>3.6948325788366674</v>
      </c>
      <c r="F14" s="18">
        <f>(D14-C14)/E14</f>
        <v>300</v>
      </c>
      <c r="G14" s="10"/>
      <c r="H14" s="10"/>
      <c r="I14" s="11">
        <f>E14*50/C14</f>
        <v>1.6666666666666666E-2</v>
      </c>
      <c r="J14" s="10">
        <f>C14-(E14*1080)</f>
        <v>7094.0785513664014</v>
      </c>
      <c r="K14" s="9"/>
      <c r="L14" s="49">
        <f>(D14-$C4)/$C4</f>
        <v>1.3579476910000003</v>
      </c>
      <c r="M14" s="29"/>
      <c r="N14" s="29"/>
      <c r="O14" s="29"/>
    </row>
    <row r="15" spans="1:15">
      <c r="A15" s="63"/>
      <c r="B15" s="21">
        <f>B14+7</f>
        <v>43759</v>
      </c>
      <c r="C15" s="12">
        <f>D14+G14-H14</f>
        <v>12192.947510161002</v>
      </c>
      <c r="D15" s="9">
        <f>C15+(C15*0.1)</f>
        <v>13412.242261177104</v>
      </c>
      <c r="E15" s="9">
        <f>C15/3000</f>
        <v>4.0643158367203345</v>
      </c>
      <c r="F15" s="18">
        <f>(D15-C15)/E15</f>
        <v>300.00000000000017</v>
      </c>
      <c r="G15" s="10"/>
      <c r="H15" s="10"/>
      <c r="I15" s="11">
        <f>E15*50/C15</f>
        <v>1.666666666666667E-2</v>
      </c>
      <c r="J15" s="10">
        <f>C15-(E15*1080)</f>
        <v>7803.4864065030415</v>
      </c>
      <c r="K15" s="9"/>
      <c r="L15" s="49">
        <f>(D15-$C4)/$C4</f>
        <v>1.5937424601000008</v>
      </c>
      <c r="M15" s="29"/>
      <c r="N15" s="29"/>
      <c r="O15" s="29"/>
    </row>
    <row r="16" spans="1:15">
      <c r="A16" s="63"/>
      <c r="B16" s="21">
        <f>B15+7</f>
        <v>43766</v>
      </c>
      <c r="C16" s="12">
        <f>D15+G15-H15</f>
        <v>13412.242261177104</v>
      </c>
      <c r="D16" s="9">
        <f>C16+(C16*0.1)</f>
        <v>14753.466487294814</v>
      </c>
      <c r="E16" s="9">
        <f>C16/3000</f>
        <v>4.4707474203923683</v>
      </c>
      <c r="F16" s="18">
        <f>(D16-C16)/E16</f>
        <v>300.00000000000006</v>
      </c>
      <c r="G16" s="10"/>
      <c r="H16" s="10"/>
      <c r="I16" s="11">
        <f>E16*50/C16</f>
        <v>1.6666666666666666E-2</v>
      </c>
      <c r="J16" s="10">
        <f>C16-(E16*1080)</f>
        <v>8583.8350471533449</v>
      </c>
      <c r="K16" s="9"/>
      <c r="L16" s="49">
        <f>(D16-$C4)/$C4</f>
        <v>1.8531167061100009</v>
      </c>
      <c r="M16" s="29"/>
      <c r="N16" s="29"/>
      <c r="O16" s="29"/>
    </row>
    <row r="17" spans="1:14" ht="15.75" thickBot="1">
      <c r="A17" s="64"/>
      <c r="B17" s="21">
        <f>B16+7</f>
        <v>43773</v>
      </c>
      <c r="C17" s="12">
        <f>D16+G16-H16</f>
        <v>14753.466487294814</v>
      </c>
      <c r="D17" s="9">
        <f>C17+(C17*0.1)</f>
        <v>16228.813136024295</v>
      </c>
      <c r="E17" s="9">
        <f>C17/3000</f>
        <v>4.9178221624316043</v>
      </c>
      <c r="F17" s="18">
        <f>(D17-C17)/E17</f>
        <v>299.99999999999994</v>
      </c>
      <c r="G17" s="10"/>
      <c r="H17" s="10"/>
      <c r="I17" s="11">
        <f>E17*50/C17</f>
        <v>1.6666666666666663E-2</v>
      </c>
      <c r="J17" s="10">
        <f>C17-(E17*1080)</f>
        <v>9442.218551868682</v>
      </c>
      <c r="K17" s="9"/>
      <c r="L17" s="49">
        <f>(D17-$C4)/$C4</f>
        <v>2.1384283767210008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62">
        <v>4</v>
      </c>
      <c r="B19" s="21">
        <f>B17+7</f>
        <v>43780</v>
      </c>
      <c r="C19" s="12">
        <f>D17+G17-H17</f>
        <v>16228.813136024295</v>
      </c>
      <c r="D19" s="9">
        <f>C19+(C19*0.1)</f>
        <v>17851.694449626724</v>
      </c>
      <c r="E19" s="9">
        <f>C19/3000</f>
        <v>5.4096043786747652</v>
      </c>
      <c r="F19" s="18">
        <f>(D19-C19)/E19</f>
        <v>299.99999999999994</v>
      </c>
      <c r="G19" s="10"/>
      <c r="H19" s="10"/>
      <c r="I19" s="11">
        <f>E19*50/C19</f>
        <v>1.666666666666667E-2</v>
      </c>
      <c r="J19" s="10">
        <f>C19-(E19*1080)</f>
        <v>10386.440407055548</v>
      </c>
      <c r="K19" s="9"/>
      <c r="L19" s="49">
        <f>(D19-$C4)/$C4</f>
        <v>2.4522712143931007</v>
      </c>
    </row>
    <row r="20" spans="1:14">
      <c r="A20" s="63"/>
      <c r="B20" s="21">
        <f>B19+7</f>
        <v>43787</v>
      </c>
      <c r="C20" s="12">
        <f>D19+G19-H19</f>
        <v>17851.694449626724</v>
      </c>
      <c r="D20" s="9">
        <f>C20+(C20*0.1)</f>
        <v>19636.863894589398</v>
      </c>
      <c r="E20" s="9">
        <f>C20/3000</f>
        <v>5.9505648165422418</v>
      </c>
      <c r="F20" s="18">
        <f>(D20-C20)/E20</f>
        <v>300.00000000000023</v>
      </c>
      <c r="G20" s="10"/>
      <c r="H20" s="10"/>
      <c r="I20" s="11">
        <f>E20*50/C20</f>
        <v>1.6666666666666666E-2</v>
      </c>
      <c r="J20" s="10">
        <f>C20-(E20*1080)</f>
        <v>11425.084447761103</v>
      </c>
      <c r="K20" s="9"/>
      <c r="L20" s="49">
        <f>(D20-$C4)/$C4</f>
        <v>2.7974983358324113</v>
      </c>
    </row>
    <row r="21" spans="1:14">
      <c r="A21" s="63"/>
      <c r="B21" s="21">
        <f>B20+7</f>
        <v>43794</v>
      </c>
      <c r="C21" s="12">
        <f>D20+G20-H20</f>
        <v>19636.863894589398</v>
      </c>
      <c r="D21" s="9">
        <f>C21+(C21*0.1)</f>
        <v>21600.550284048339</v>
      </c>
      <c r="E21" s="9">
        <f>C21/3000</f>
        <v>6.5456212981964663</v>
      </c>
      <c r="F21" s="18">
        <f>(D21-C21)/E21</f>
        <v>300.00000000000011</v>
      </c>
      <c r="G21" s="10"/>
      <c r="H21" s="10"/>
      <c r="I21" s="11">
        <f>E21*50/C21</f>
        <v>1.6666666666666666E-2</v>
      </c>
      <c r="J21" s="10">
        <f>C21-(E21*1080)</f>
        <v>12567.592892537214</v>
      </c>
      <c r="K21" s="9"/>
      <c r="L21" s="49">
        <f>(D21-$C4)/$C4</f>
        <v>3.1772481694156522</v>
      </c>
    </row>
    <row r="22" spans="1:14" ht="15.75" thickBot="1">
      <c r="A22" s="64"/>
      <c r="B22" s="21">
        <f>B21+7</f>
        <v>43801</v>
      </c>
      <c r="C22" s="12">
        <f>D21+G21-H21</f>
        <v>21600.550284048339</v>
      </c>
      <c r="D22" s="9">
        <f>C22+(C22*0.1)</f>
        <v>23760.605312453172</v>
      </c>
      <c r="E22" s="9">
        <f>C22/3000</f>
        <v>7.2001834280161132</v>
      </c>
      <c r="F22" s="18">
        <f>(D22-C22)/E22</f>
        <v>299.99999999999989</v>
      </c>
      <c r="G22" s="10"/>
      <c r="H22" s="10"/>
      <c r="I22" s="11">
        <f>E22*50/C22</f>
        <v>1.6666666666666666E-2</v>
      </c>
      <c r="J22" s="10">
        <f>C22-(E22*1080)</f>
        <v>13824.352181790937</v>
      </c>
      <c r="K22" s="9"/>
      <c r="L22" s="49">
        <f>(D22-$C4)/$C4</f>
        <v>3.5949729863572175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62">
        <v>5</v>
      </c>
      <c r="B24" s="21">
        <f>B22+7</f>
        <v>43808</v>
      </c>
      <c r="C24" s="12">
        <f>D22+G22-H22</f>
        <v>23760.605312453172</v>
      </c>
      <c r="D24" s="9">
        <f>C24+(C24*0.1)</f>
        <v>26136.665843698487</v>
      </c>
      <c r="E24" s="9">
        <f>C24/3000</f>
        <v>7.9202017708177239</v>
      </c>
      <c r="F24" s="18">
        <f>(D24-C24)/E24</f>
        <v>299.99999999999977</v>
      </c>
      <c r="G24" s="10"/>
      <c r="H24" s="10"/>
      <c r="I24" s="11">
        <f>E24*50/C24</f>
        <v>1.6666666666666666E-2</v>
      </c>
      <c r="J24" s="10">
        <f>C24-(E24*1080)</f>
        <v>15206.78739997003</v>
      </c>
      <c r="K24" s="9"/>
      <c r="L24" s="49">
        <f>(D24-$C4)/$C4</f>
        <v>4.0544702849929388</v>
      </c>
    </row>
    <row r="25" spans="1:14">
      <c r="A25" s="63"/>
      <c r="B25" s="21">
        <f>B24+7</f>
        <v>43815</v>
      </c>
      <c r="C25" s="12">
        <f>D24+G24-H24</f>
        <v>26136.665843698487</v>
      </c>
      <c r="D25" s="9">
        <f>C25+(C25*0.1)</f>
        <v>28750.332428068337</v>
      </c>
      <c r="E25" s="9">
        <f>C25/3000</f>
        <v>8.7122219478994953</v>
      </c>
      <c r="F25" s="18">
        <f>(D25-C25)/E25</f>
        <v>300.00000000000017</v>
      </c>
      <c r="G25" s="10"/>
      <c r="H25" s="10"/>
      <c r="I25" s="11">
        <f>E25*50/C25</f>
        <v>1.6666666666666666E-2</v>
      </c>
      <c r="J25" s="10">
        <f>C25-(E25*1080)</f>
        <v>16727.466139967033</v>
      </c>
      <c r="K25" s="9"/>
      <c r="L25" s="49">
        <f>(D25-$C4)/$C4</f>
        <v>4.5599173134922335</v>
      </c>
    </row>
    <row r="26" spans="1:14">
      <c r="A26" s="63"/>
      <c r="B26" s="21">
        <f>B25+7</f>
        <v>43822</v>
      </c>
      <c r="C26" s="12">
        <f>D25+G25-H25</f>
        <v>28750.332428068337</v>
      </c>
      <c r="D26" s="9">
        <f>C26+(C26*0.1)</f>
        <v>31625.365670875173</v>
      </c>
      <c r="E26" s="9">
        <f>C26/3000</f>
        <v>9.5834441426894461</v>
      </c>
      <c r="F26" s="18">
        <f>(D26-C26)/E26</f>
        <v>300.00000000000023</v>
      </c>
      <c r="G26" s="16"/>
      <c r="H26" s="10"/>
      <c r="I26" s="11">
        <f>E26*50/C26</f>
        <v>1.6666666666666666E-2</v>
      </c>
      <c r="J26" s="10">
        <f>C26-(E26*1080)</f>
        <v>18400.212753963737</v>
      </c>
      <c r="K26" s="9"/>
      <c r="L26" s="49">
        <f>(D26-$C4)/$C4</f>
        <v>5.115909044841457</v>
      </c>
    </row>
    <row r="27" spans="1:14" ht="15.75" thickBot="1">
      <c r="A27" s="64"/>
      <c r="B27" s="21">
        <f>B26+7</f>
        <v>43829</v>
      </c>
      <c r="C27" s="12">
        <f>D26+G26-H26</f>
        <v>31625.365670875173</v>
      </c>
      <c r="D27" s="9">
        <f>C27+(C27*0.1)</f>
        <v>34787.902237962691</v>
      </c>
      <c r="E27" s="9">
        <f>C27/3000</f>
        <v>10.541788556958391</v>
      </c>
      <c r="F27" s="18">
        <f>(D27-C27)/E27</f>
        <v>300.00000000000006</v>
      </c>
      <c r="G27" s="16"/>
      <c r="H27" s="10"/>
      <c r="I27" s="11">
        <f>E27*50/C27</f>
        <v>1.6666666666666666E-2</v>
      </c>
      <c r="J27" s="10">
        <f>C27-(E27*1080)</f>
        <v>20240.234029360112</v>
      </c>
      <c r="K27" s="9"/>
      <c r="L27" s="49">
        <f>(D27-$C4)/$C4</f>
        <v>5.7274999493256029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62">
        <v>6</v>
      </c>
      <c r="B29" s="21">
        <f>B27+7</f>
        <v>43836</v>
      </c>
      <c r="C29" s="12">
        <f>D27+G27-H27</f>
        <v>34787.902237962691</v>
      </c>
      <c r="D29" s="9">
        <f>C29+(C29*0.1)</f>
        <v>38266.692461758961</v>
      </c>
      <c r="E29" s="9">
        <f>C29/3000</f>
        <v>11.595967412654231</v>
      </c>
      <c r="F29" s="18">
        <f>(D29-C29)/E29</f>
        <v>300.00000000000006</v>
      </c>
      <c r="G29" s="16"/>
      <c r="H29" s="10"/>
      <c r="I29" s="11">
        <f>E29*50/C29</f>
        <v>1.6666666666666666E-2</v>
      </c>
      <c r="J29" s="10">
        <f>C29-(E29*1080)</f>
        <v>22264.257432296123</v>
      </c>
      <c r="K29" s="9"/>
      <c r="L29" s="49">
        <f>(D29-$C4)/$C4</f>
        <v>6.4002499442581628</v>
      </c>
    </row>
    <row r="30" spans="1:14">
      <c r="A30" s="63"/>
      <c r="B30" s="21">
        <f>B29+7</f>
        <v>43843</v>
      </c>
      <c r="C30" s="12">
        <f>D29+G29-H29</f>
        <v>38266.692461758961</v>
      </c>
      <c r="D30" s="9">
        <f>C30+(C30*0.1)</f>
        <v>42093.361707934855</v>
      </c>
      <c r="E30" s="9">
        <f>C30/3000</f>
        <v>12.755564153919654</v>
      </c>
      <c r="F30" s="18">
        <f>(D30-C30)/E30</f>
        <v>299.99999999999983</v>
      </c>
      <c r="G30" s="16"/>
      <c r="H30" s="10"/>
      <c r="I30" s="11">
        <f>E30*50/C30</f>
        <v>1.6666666666666666E-2</v>
      </c>
      <c r="J30" s="10">
        <f>C30-(E30*1080)</f>
        <v>24490.683175525737</v>
      </c>
      <c r="K30" s="9"/>
      <c r="L30" s="49">
        <f>(D30-$C4)/$C4</f>
        <v>7.1402749386839792</v>
      </c>
    </row>
    <row r="31" spans="1:14">
      <c r="A31" s="63"/>
      <c r="B31" s="21">
        <f>B30+7</f>
        <v>43850</v>
      </c>
      <c r="C31" s="12">
        <f>D30+G30-H30</f>
        <v>42093.361707934855</v>
      </c>
      <c r="D31" s="9">
        <f>C31+(C31*0.1)</f>
        <v>46302.697878728344</v>
      </c>
      <c r="E31" s="9">
        <f>C31/3000</f>
        <v>14.031120569311618</v>
      </c>
      <c r="F31" s="18">
        <f>(D31-C31)/E31</f>
        <v>300.00000000000028</v>
      </c>
      <c r="G31" s="16"/>
      <c r="H31" s="10"/>
      <c r="I31" s="11">
        <f>E31*50/C31</f>
        <v>1.6666666666666666E-2</v>
      </c>
      <c r="J31" s="10">
        <f>C31-(E31*1080)</f>
        <v>26939.751493078307</v>
      </c>
      <c r="K31" s="9"/>
      <c r="L31" s="49">
        <f>(D31-$C4)/$C4</f>
        <v>7.9543024325523772</v>
      </c>
    </row>
    <row r="32" spans="1:14" ht="15.75" thickBot="1">
      <c r="A32" s="64"/>
      <c r="B32" s="21">
        <f>B31+7</f>
        <v>43857</v>
      </c>
      <c r="C32" s="12">
        <f>D31+G31-H31</f>
        <v>46302.697878728344</v>
      </c>
      <c r="D32" s="9">
        <f>C32+(C32*0.1)</f>
        <v>50932.96766660118</v>
      </c>
      <c r="E32" s="9">
        <f>C32/3000</f>
        <v>15.434232626242782</v>
      </c>
      <c r="F32" s="18">
        <f>(D32-C32)/E32</f>
        <v>300.00000000000011</v>
      </c>
      <c r="G32" s="16"/>
      <c r="H32" s="10"/>
      <c r="I32" s="11">
        <f>E32*50/C32</f>
        <v>1.6666666666666666E-2</v>
      </c>
      <c r="J32" s="10">
        <f>C32-(E32*1080)</f>
        <v>29633.72664238614</v>
      </c>
      <c r="K32" s="9"/>
      <c r="L32" s="49">
        <f>(D32-$C4)/$C4</f>
        <v>8.8497326758076156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62">
        <v>7</v>
      </c>
      <c r="B34" s="21">
        <f>B32+7</f>
        <v>43864</v>
      </c>
      <c r="C34" s="12">
        <f>D32+G32-H32</f>
        <v>50932.96766660118</v>
      </c>
      <c r="D34" s="9">
        <f>C34+(C34*0.1)</f>
        <v>56026.264433261298</v>
      </c>
      <c r="E34" s="9">
        <f>C34/3000</f>
        <v>16.977655888867059</v>
      </c>
      <c r="F34" s="18">
        <f>(D34-C34)/E34</f>
        <v>300</v>
      </c>
      <c r="G34" s="16"/>
      <c r="H34" s="10"/>
      <c r="I34" s="11">
        <f>E34*50/C34</f>
        <v>1.6666666666666666E-2</v>
      </c>
      <c r="J34" s="10">
        <f>C34-(E34*1080)</f>
        <v>32597.099306624757</v>
      </c>
      <c r="K34" s="9"/>
      <c r="L34" s="49">
        <f>(D34-$C4)/$C4</f>
        <v>9.8347059433883768</v>
      </c>
      <c r="M34" s="30"/>
    </row>
    <row r="35" spans="1:14" s="29" customFormat="1">
      <c r="A35" s="63"/>
      <c r="B35" s="21">
        <f>B34+7</f>
        <v>43871</v>
      </c>
      <c r="C35" s="12">
        <f>D34+G34-H34</f>
        <v>56026.264433261298</v>
      </c>
      <c r="D35" s="9">
        <f>C35+(C35*0.1)</f>
        <v>61628.890876587429</v>
      </c>
      <c r="E35" s="9">
        <f>C35/3000</f>
        <v>18.675421477753765</v>
      </c>
      <c r="F35" s="18">
        <f>(D35-C35)/E35</f>
        <v>300.00000000000011</v>
      </c>
      <c r="G35" s="16"/>
      <c r="H35" s="10"/>
      <c r="I35" s="11">
        <f>E35*50/C35</f>
        <v>1.6666666666666666E-2</v>
      </c>
      <c r="J35" s="10">
        <f>C35-(E35*1080)</f>
        <v>35856.809237287234</v>
      </c>
      <c r="K35" s="9"/>
      <c r="L35" s="49">
        <f>(D35-$C4)/$C4</f>
        <v>10.918176537727215</v>
      </c>
    </row>
    <row r="36" spans="1:14" s="29" customFormat="1">
      <c r="A36" s="63"/>
      <c r="B36" s="21">
        <f>B35+7</f>
        <v>43878</v>
      </c>
      <c r="C36" s="12">
        <f>D35+G35-H35</f>
        <v>61628.890876587429</v>
      </c>
      <c r="D36" s="9">
        <f>C36+(C36*0.1)</f>
        <v>67791.779964246176</v>
      </c>
      <c r="E36" s="9">
        <f>C36/3000</f>
        <v>20.542963625529143</v>
      </c>
      <c r="F36" s="18">
        <f>(D36-C36)/E36</f>
        <v>300.00000000000017</v>
      </c>
      <c r="G36" s="16"/>
      <c r="H36" s="10"/>
      <c r="I36" s="11">
        <f>E36*50/C36</f>
        <v>1.6666666666666666E-2</v>
      </c>
      <c r="J36" s="10">
        <f>C36-(E36*1080)</f>
        <v>39442.490161015958</v>
      </c>
      <c r="K36" s="9"/>
      <c r="L36" s="49">
        <f>(D36-$C4)/$C4</f>
        <v>12.109994191499938</v>
      </c>
    </row>
    <row r="37" spans="1:14" s="29" customFormat="1" ht="15.75" thickBot="1">
      <c r="A37" s="64"/>
      <c r="B37" s="21">
        <f>B36+7</f>
        <v>43885</v>
      </c>
      <c r="C37" s="12">
        <f>D36+G36-H36</f>
        <v>67791.779964246176</v>
      </c>
      <c r="D37" s="9">
        <f>C37+(C37*0.1)</f>
        <v>74570.957960670799</v>
      </c>
      <c r="E37" s="9">
        <f>C37/3000</f>
        <v>22.597259988082058</v>
      </c>
      <c r="F37" s="18">
        <f>(D37-C37)/E37</f>
        <v>300.00000000000028</v>
      </c>
      <c r="G37" s="16"/>
      <c r="H37" s="31"/>
      <c r="I37" s="11">
        <f>E37*50/C37</f>
        <v>1.6666666666666666E-2</v>
      </c>
      <c r="J37" s="10">
        <f>C37-(E37*1080)</f>
        <v>43386.739177117553</v>
      </c>
      <c r="K37" s="9"/>
      <c r="L37" s="49">
        <f>(D37-$C4)/$C4</f>
        <v>13.420993610649932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62">
        <v>8</v>
      </c>
      <c r="B39" s="21">
        <f>B37+7</f>
        <v>43892</v>
      </c>
      <c r="C39" s="12">
        <f>D37+G37-H37</f>
        <v>74570.957960670799</v>
      </c>
      <c r="D39" s="9">
        <f>C39+(C39*0.1)</f>
        <v>82028.053756737878</v>
      </c>
      <c r="E39" s="9">
        <f>C39/3000</f>
        <v>24.856985986890265</v>
      </c>
      <c r="F39" s="18">
        <f>(D39-C39)/E39</f>
        <v>299.99999999999994</v>
      </c>
      <c r="G39" s="16"/>
      <c r="H39" s="10"/>
      <c r="I39" s="11">
        <f>E39*50/C39</f>
        <v>1.6666666666666666E-2</v>
      </c>
      <c r="J39" s="10">
        <f>C39-(E39*1080)</f>
        <v>47725.413094829317</v>
      </c>
      <c r="K39" s="9"/>
      <c r="L39" s="49">
        <f>(D39-$C4)/$C4</f>
        <v>14.863092971714925</v>
      </c>
    </row>
    <row r="40" spans="1:14" s="29" customFormat="1">
      <c r="A40" s="63"/>
      <c r="B40" s="21">
        <f>B39+7</f>
        <v>43899</v>
      </c>
      <c r="C40" s="12">
        <f>D39+G39-H39</f>
        <v>82028.053756737878</v>
      </c>
      <c r="D40" s="9">
        <f>C40+(C40*0.1)</f>
        <v>90230.859132411671</v>
      </c>
      <c r="E40" s="9">
        <f>C40/3000</f>
        <v>27.342684585579292</v>
      </c>
      <c r="F40" s="18">
        <f>(D40-C40)/E40</f>
        <v>300.00000000000023</v>
      </c>
      <c r="G40" s="16"/>
      <c r="H40" s="10"/>
      <c r="I40" s="11">
        <f>E40*50/C40</f>
        <v>1.6666666666666666E-2</v>
      </c>
      <c r="J40" s="10">
        <f>C40-(E40*1080)</f>
        <v>52497.954404312244</v>
      </c>
      <c r="K40" s="9"/>
      <c r="L40" s="49">
        <f>(D40-$C4)/$C4</f>
        <v>16.44940226888642</v>
      </c>
    </row>
    <row r="41" spans="1:14" s="29" customFormat="1">
      <c r="A41" s="63"/>
      <c r="B41" s="21">
        <f>B40+7</f>
        <v>43906</v>
      </c>
      <c r="C41" s="12">
        <f>D40+G40-H40</f>
        <v>90230.859132411671</v>
      </c>
      <c r="D41" s="9">
        <f>C41+(C41*0.1)</f>
        <v>99253.945045652843</v>
      </c>
      <c r="E41" s="9">
        <f>C41/3000</f>
        <v>30.076953044137223</v>
      </c>
      <c r="F41" s="18">
        <f>(D41-C41)/E41</f>
        <v>300.00000000000017</v>
      </c>
      <c r="G41" s="16"/>
      <c r="H41" s="10"/>
      <c r="I41" s="11">
        <f>E41*50/C41</f>
        <v>1.6666666666666666E-2</v>
      </c>
      <c r="J41" s="10">
        <f>C41-(E41*1080)</f>
        <v>57747.74984474347</v>
      </c>
      <c r="K41" s="9"/>
      <c r="L41" s="49">
        <f>(D41-$C4)/$C4</f>
        <v>18.194342495775061</v>
      </c>
    </row>
    <row r="42" spans="1:14" s="29" customFormat="1" ht="15.75" thickBot="1">
      <c r="A42" s="64"/>
      <c r="B42" s="21">
        <f>B41+7</f>
        <v>43913</v>
      </c>
      <c r="C42" s="12">
        <f>D41+G41-H41</f>
        <v>99253.945045652843</v>
      </c>
      <c r="D42" s="9">
        <f>C42+(C42*0.1)</f>
        <v>109179.33955021812</v>
      </c>
      <c r="E42" s="9">
        <f>C42/3000</f>
        <v>33.084648348550949</v>
      </c>
      <c r="F42" s="18">
        <f>(D42-C42)/E42</f>
        <v>299.99999999999983</v>
      </c>
      <c r="G42" s="16"/>
      <c r="H42" s="31"/>
      <c r="I42" s="11">
        <f>E42*50/C42</f>
        <v>1.6666666666666666E-2</v>
      </c>
      <c r="J42" s="10">
        <f>C42-(E42*1080)</f>
        <v>63522.524829217815</v>
      </c>
      <c r="K42" s="9"/>
      <c r="L42" s="49">
        <f>(D42-$C4)/$C4</f>
        <v>20.113776745352567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62">
        <v>9</v>
      </c>
      <c r="B44" s="21">
        <f>B42+7</f>
        <v>43920</v>
      </c>
      <c r="C44" s="12">
        <f>D42+G42-H42</f>
        <v>109179.33955021812</v>
      </c>
      <c r="D44" s="9">
        <f>C44+(C44*0.1)</f>
        <v>120097.27350523994</v>
      </c>
      <c r="E44" s="9">
        <f>C44/3000</f>
        <v>36.393113183406044</v>
      </c>
      <c r="F44" s="18">
        <f>(D44-C44)/E44</f>
        <v>300</v>
      </c>
      <c r="G44" s="16"/>
      <c r="H44" s="32"/>
      <c r="I44" s="11">
        <f>E44*50/C44</f>
        <v>1.666666666666667E-2</v>
      </c>
      <c r="J44" s="10">
        <f>C44-(E44*1080)</f>
        <v>69874.777312139602</v>
      </c>
      <c r="K44" s="9"/>
      <c r="L44" s="49">
        <f>(D44-$C4)/$C4</f>
        <v>22.225154419887822</v>
      </c>
    </row>
    <row r="45" spans="1:14" s="29" customFormat="1">
      <c r="A45" s="63"/>
      <c r="B45" s="21">
        <f>B44+7</f>
        <v>43927</v>
      </c>
      <c r="C45" s="12">
        <f>D44+G44-H44</f>
        <v>120097.27350523994</v>
      </c>
      <c r="D45" s="9">
        <f>C45+(C45*0.1)</f>
        <v>132107.00085576394</v>
      </c>
      <c r="E45" s="9">
        <f>C45/3000</f>
        <v>40.032424501746647</v>
      </c>
      <c r="F45" s="18">
        <f>(D45-C45)/E45</f>
        <v>300.00000000000017</v>
      </c>
      <c r="G45" s="16"/>
      <c r="H45" s="32"/>
      <c r="I45" s="11">
        <f>E45*50/C45</f>
        <v>1.6666666666666666E-2</v>
      </c>
      <c r="J45" s="10">
        <f>C45-(E45*1080)</f>
        <v>76862.255043353565</v>
      </c>
      <c r="K45" s="9"/>
      <c r="L45" s="49">
        <f>(D45-$C4)/$C4</f>
        <v>24.547669861876606</v>
      </c>
      <c r="M45" s="33"/>
      <c r="N45" s="33"/>
    </row>
    <row r="46" spans="1:14" s="29" customFormat="1">
      <c r="A46" s="63"/>
      <c r="B46" s="21">
        <f>B45+7</f>
        <v>43934</v>
      </c>
      <c r="C46" s="12">
        <f>D45+G45-H45</f>
        <v>132107.00085576394</v>
      </c>
      <c r="D46" s="9">
        <f>C46+(C46*0.1)</f>
        <v>145317.70094134033</v>
      </c>
      <c r="E46" s="9">
        <f>C46/3000</f>
        <v>44.035666951921314</v>
      </c>
      <c r="F46" s="18">
        <f>(D46-C46)/E46</f>
        <v>299.99999999999994</v>
      </c>
      <c r="G46" s="16"/>
      <c r="H46" s="32"/>
      <c r="I46" s="11">
        <f>E46*50/C46</f>
        <v>1.6666666666666666E-2</v>
      </c>
      <c r="J46" s="10">
        <f>C46-(E46*1080)</f>
        <v>84548.480547688916</v>
      </c>
      <c r="K46" s="9"/>
      <c r="L46" s="49">
        <f>(D46-$C4)/$C4</f>
        <v>27.102436848064269</v>
      </c>
      <c r="M46" s="33"/>
      <c r="N46" s="33"/>
    </row>
    <row r="47" spans="1:14" s="29" customFormat="1" ht="15.75" thickBot="1">
      <c r="A47" s="64"/>
      <c r="B47" s="34">
        <f>B46+7</f>
        <v>43941</v>
      </c>
      <c r="C47" s="12">
        <f>D46+G46-H46</f>
        <v>145317.70094134033</v>
      </c>
      <c r="D47" s="9">
        <f>C47+(C47*0.1)</f>
        <v>159849.47103547436</v>
      </c>
      <c r="E47" s="9">
        <f>C47/3000</f>
        <v>48.43923364711344</v>
      </c>
      <c r="F47" s="18">
        <f>(D47-C47)/E47</f>
        <v>299.99999999999994</v>
      </c>
      <c r="G47" s="35"/>
      <c r="H47" s="36"/>
      <c r="I47" s="11">
        <f>E47*50/C47</f>
        <v>1.6666666666666666E-2</v>
      </c>
      <c r="J47" s="10">
        <f>C47-(E47*1080)</f>
        <v>93003.328602457812</v>
      </c>
      <c r="K47" s="9"/>
      <c r="L47" s="49">
        <f>(D47-$C4)/$C4</f>
        <v>29.912680532870695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62">
        <v>10</v>
      </c>
      <c r="B49" s="21">
        <f>B47+7</f>
        <v>43948</v>
      </c>
      <c r="C49" s="12">
        <f>D47+G47-H47</f>
        <v>159849.47103547436</v>
      </c>
      <c r="D49" s="9">
        <f>C49+(C49*0.1)</f>
        <v>175834.41813902179</v>
      </c>
      <c r="E49" s="9">
        <f>C49/3000</f>
        <v>53.283157011824784</v>
      </c>
      <c r="F49" s="18">
        <f>(D49-C49)/E49</f>
        <v>299.99999999999983</v>
      </c>
      <c r="G49" s="16"/>
      <c r="H49" s="32"/>
      <c r="I49" s="11">
        <f>E49*50/C49</f>
        <v>1.6666666666666666E-2</v>
      </c>
      <c r="J49" s="10">
        <f>C49-(E49*1080)</f>
        <v>102303.66146270359</v>
      </c>
      <c r="K49" s="9"/>
      <c r="L49" s="49">
        <f>(D49-$C4)/$C4</f>
        <v>33.003948586157762</v>
      </c>
    </row>
    <row r="50" spans="1:14" s="29" customFormat="1">
      <c r="A50" s="63"/>
      <c r="B50" s="21">
        <f>B49+7</f>
        <v>43955</v>
      </c>
      <c r="C50" s="12">
        <f>D49+G49-H49</f>
        <v>175834.41813902179</v>
      </c>
      <c r="D50" s="9">
        <f>C50+(C50*0.1)</f>
        <v>193417.85995292396</v>
      </c>
      <c r="E50" s="9">
        <f>C50/3000</f>
        <v>58.611472713007259</v>
      </c>
      <c r="F50" s="18">
        <f>(D50-C50)/E50</f>
        <v>299.99999999999989</v>
      </c>
      <c r="G50" s="16"/>
      <c r="H50" s="32"/>
      <c r="I50" s="11">
        <f>E50*50/C50</f>
        <v>1.6666666666666666E-2</v>
      </c>
      <c r="J50" s="10">
        <f>C50-(E50*1080)</f>
        <v>112534.02760897393</v>
      </c>
      <c r="K50" s="9"/>
      <c r="L50" s="49">
        <f>(D50-$C4)/$C4</f>
        <v>36.404343444773538</v>
      </c>
      <c r="M50" s="33"/>
      <c r="N50" s="33"/>
    </row>
    <row r="51" spans="1:14" s="29" customFormat="1">
      <c r="A51" s="63"/>
      <c r="B51" s="21">
        <f>B50+7</f>
        <v>43962</v>
      </c>
      <c r="C51" s="12">
        <f>D50+G50-H50</f>
        <v>193417.85995292396</v>
      </c>
      <c r="D51" s="9">
        <f>C51+(C51*0.1)</f>
        <v>212759.64594821635</v>
      </c>
      <c r="E51" s="9">
        <f>C51/3000</f>
        <v>64.472619984307983</v>
      </c>
      <c r="F51" s="18">
        <f>(D51-C51)/E51</f>
        <v>299.99999999999994</v>
      </c>
      <c r="G51" s="16"/>
      <c r="H51" s="32"/>
      <c r="I51" s="11">
        <f>E51*50/C51</f>
        <v>1.6666666666666666E-2</v>
      </c>
      <c r="J51" s="10">
        <f>C51-(E51*1080)</f>
        <v>123787.43036987133</v>
      </c>
      <c r="K51" s="9"/>
      <c r="L51" s="49">
        <f>(D51-$C4)/$C4</f>
        <v>40.144777789250888</v>
      </c>
      <c r="M51" s="33"/>
      <c r="N51" s="33"/>
    </row>
    <row r="52" spans="1:14" s="29" customFormat="1" ht="15.75" thickBot="1">
      <c r="A52" s="64"/>
      <c r="B52" s="34">
        <f>B51+7</f>
        <v>43969</v>
      </c>
      <c r="C52" s="12">
        <f>D51+G51-H51</f>
        <v>212759.64594821635</v>
      </c>
      <c r="D52" s="9">
        <f>C52+(C52*0.1)</f>
        <v>234035.610543038</v>
      </c>
      <c r="E52" s="9">
        <f>C52/3000</f>
        <v>70.919881982738787</v>
      </c>
      <c r="F52" s="18">
        <f>(D52-C52)/E52</f>
        <v>300.00000000000017</v>
      </c>
      <c r="G52" s="35"/>
      <c r="H52" s="36"/>
      <c r="I52" s="11">
        <f>E52*50/C52</f>
        <v>1.6666666666666666E-2</v>
      </c>
      <c r="J52" s="10">
        <f>C52-(E52*1080)</f>
        <v>136166.17340685846</v>
      </c>
      <c r="K52" s="9"/>
      <c r="L52" s="49">
        <f>(D52-$C4)/$C4</f>
        <v>44.25925556817598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62">
        <v>11</v>
      </c>
      <c r="B54" s="21">
        <f>B52+7</f>
        <v>43976</v>
      </c>
      <c r="C54" s="12">
        <f>D52+G52-H52</f>
        <v>234035.610543038</v>
      </c>
      <c r="D54" s="9">
        <f>C54+(C54*0.1)</f>
        <v>257439.1715973418</v>
      </c>
      <c r="E54" s="9">
        <f>C54/3000</f>
        <v>78.011870181012668</v>
      </c>
      <c r="F54" s="18">
        <f>(D54-C54)/E54</f>
        <v>300.00000000000006</v>
      </c>
      <c r="G54" s="16"/>
      <c r="H54" s="32"/>
      <c r="I54" s="11">
        <f>E54*50/C54</f>
        <v>1.6666666666666666E-2</v>
      </c>
      <c r="J54" s="10">
        <f>C54-(E54*1080)</f>
        <v>149782.79074754432</v>
      </c>
      <c r="K54" s="9"/>
      <c r="L54" s="49">
        <f>(D54-$C4)/$C4</f>
        <v>48.785181124993578</v>
      </c>
    </row>
    <row r="55" spans="1:14" s="29" customFormat="1">
      <c r="A55" s="63"/>
      <c r="B55" s="21">
        <f>B54+7</f>
        <v>43983</v>
      </c>
      <c r="C55" s="12">
        <f>D54+G54-H54</f>
        <v>257439.1715973418</v>
      </c>
      <c r="D55" s="9">
        <f>C55+(C55*0.1)</f>
        <v>283183.08875707601</v>
      </c>
      <c r="E55" s="9">
        <f>C55/3000</f>
        <v>85.813057199113928</v>
      </c>
      <c r="F55" s="18">
        <f>(D55-C55)/E55</f>
        <v>300.00000000000034</v>
      </c>
      <c r="G55" s="16"/>
      <c r="H55" s="32"/>
      <c r="I55" s="11">
        <f>E55*50/C55</f>
        <v>1.6666666666666666E-2</v>
      </c>
      <c r="J55" s="10">
        <f>C55-(E55*1080)</f>
        <v>164761.06982229877</v>
      </c>
      <c r="K55" s="9"/>
      <c r="L55" s="49">
        <f>(D55-$C4)/$C4</f>
        <v>53.763699237492943</v>
      </c>
      <c r="M55" s="33"/>
      <c r="N55" s="33"/>
    </row>
    <row r="56" spans="1:14" s="29" customFormat="1">
      <c r="A56" s="63"/>
      <c r="B56" s="21">
        <f>B55+7</f>
        <v>43990</v>
      </c>
      <c r="C56" s="12">
        <f>D55+G55-H55</f>
        <v>283183.08875707601</v>
      </c>
      <c r="D56" s="9">
        <f>C56+(C56*0.1)</f>
        <v>311501.39763278363</v>
      </c>
      <c r="E56" s="9">
        <f>C56/3000</f>
        <v>94.39436291902534</v>
      </c>
      <c r="F56" s="18">
        <f>(D56-C56)/E56</f>
        <v>300.00000000000017</v>
      </c>
      <c r="G56" s="16"/>
      <c r="H56" s="32"/>
      <c r="I56" s="11">
        <f>E56*50/C56</f>
        <v>1.6666666666666666E-2</v>
      </c>
      <c r="J56" s="10">
        <f>C56-(E56*1080)</f>
        <v>181237.17680452863</v>
      </c>
      <c r="K56" s="9"/>
      <c r="L56" s="49">
        <f>(D56-$C4)/$C4</f>
        <v>59.240069161242239</v>
      </c>
      <c r="M56" s="33"/>
      <c r="N56" s="33"/>
    </row>
    <row r="57" spans="1:14" s="29" customFormat="1" ht="15.75" thickBot="1">
      <c r="A57" s="64"/>
      <c r="B57" s="34">
        <f>B56+7</f>
        <v>43997</v>
      </c>
      <c r="C57" s="12">
        <f>D56+G56-H56</f>
        <v>311501.39763278363</v>
      </c>
      <c r="D57" s="9">
        <f>C57+(C57*0.1)</f>
        <v>342651.53739606199</v>
      </c>
      <c r="E57" s="9">
        <f>C57/3000</f>
        <v>103.83379921092788</v>
      </c>
      <c r="F57" s="18">
        <f>(D57-C57)/E57</f>
        <v>300</v>
      </c>
      <c r="G57" s="35"/>
      <c r="H57" s="36"/>
      <c r="I57" s="11">
        <f>E57*50/C57</f>
        <v>1.6666666666666666E-2</v>
      </c>
      <c r="J57" s="10">
        <f>C57-(E57*1080)</f>
        <v>199360.89448498152</v>
      </c>
      <c r="K57" s="9"/>
      <c r="L57" s="49">
        <f>(D57-$C4)/$C4</f>
        <v>65.264076077366468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62">
        <v>12</v>
      </c>
      <c r="B59" s="21">
        <f>B57+7</f>
        <v>44004</v>
      </c>
      <c r="C59" s="12">
        <f>D57+G57-H57</f>
        <v>342651.53739606199</v>
      </c>
      <c r="D59" s="9">
        <f>C59+(C59*0.1)</f>
        <v>376916.6911356682</v>
      </c>
      <c r="E59" s="9">
        <f>C59/3000</f>
        <v>114.21717913202066</v>
      </c>
      <c r="F59" s="18">
        <f>(D59-C59)/E59</f>
        <v>300.00000000000006</v>
      </c>
      <c r="G59" s="16"/>
      <c r="H59" s="32"/>
      <c r="I59" s="11">
        <f>E59*50/C59</f>
        <v>1.6666666666666666E-2</v>
      </c>
      <c r="J59" s="10">
        <f>C59-(E59*1080)</f>
        <v>219296.98393347967</v>
      </c>
      <c r="K59" s="9"/>
      <c r="L59" s="49">
        <f>(D59-$C4)/$C4</f>
        <v>71.890483685103106</v>
      </c>
    </row>
    <row r="60" spans="1:14" s="29" customFormat="1">
      <c r="A60" s="63"/>
      <c r="B60" s="21">
        <f>B59+7</f>
        <v>44011</v>
      </c>
      <c r="C60" s="12">
        <f>D59+G59-H59</f>
        <v>376916.6911356682</v>
      </c>
      <c r="D60" s="9">
        <f>C60+(C60*0.1)</f>
        <v>414608.360249235</v>
      </c>
      <c r="E60" s="9">
        <f>C60/3000</f>
        <v>125.63889704522273</v>
      </c>
      <c r="F60" s="18">
        <f>(D60-C60)/E60</f>
        <v>299.99999999999989</v>
      </c>
      <c r="G60" s="16"/>
      <c r="H60" s="32"/>
      <c r="I60" s="11">
        <f>E60*50/C60</f>
        <v>1.6666666666666666E-2</v>
      </c>
      <c r="J60" s="10">
        <f>C60-(E60*1080)</f>
        <v>241226.68232682763</v>
      </c>
      <c r="K60" s="9"/>
      <c r="L60" s="49">
        <f>(D60-$C4)/$C4</f>
        <v>79.179532053613428</v>
      </c>
      <c r="M60" s="33"/>
      <c r="N60" s="33"/>
    </row>
    <row r="61" spans="1:14" s="29" customFormat="1">
      <c r="A61" s="63"/>
      <c r="B61" s="21">
        <f>B60+7</f>
        <v>44018</v>
      </c>
      <c r="C61" s="12">
        <f>D60+G60-H60</f>
        <v>414608.360249235</v>
      </c>
      <c r="D61" s="9">
        <f>C61+(C61*0.1)</f>
        <v>456069.19627415849</v>
      </c>
      <c r="E61" s="9">
        <f>C61/3000</f>
        <v>138.202786749745</v>
      </c>
      <c r="F61" s="18">
        <f>(D61-C61)/E61</f>
        <v>299.99999999999989</v>
      </c>
      <c r="G61" s="16"/>
      <c r="H61" s="32"/>
      <c r="I61" s="11">
        <f>E61*50/C61</f>
        <v>1.6666666666666666E-2</v>
      </c>
      <c r="J61" s="10">
        <f>C61-(E61*1080)</f>
        <v>265349.35055951041</v>
      </c>
      <c r="K61" s="9"/>
      <c r="L61" s="49">
        <f>(D61-$C4)/$C4</f>
        <v>87.197485258974766</v>
      </c>
      <c r="M61" s="33"/>
      <c r="N61" s="33"/>
    </row>
    <row r="62" spans="1:14" s="29" customFormat="1" ht="15.75" thickBot="1">
      <c r="A62" s="64"/>
      <c r="B62" s="34">
        <f>B61+7</f>
        <v>44025</v>
      </c>
      <c r="C62" s="12">
        <f>D61+G61-H61</f>
        <v>456069.19627415849</v>
      </c>
      <c r="D62" s="9">
        <f>C62+(C62*0.1)</f>
        <v>501676.11590157432</v>
      </c>
      <c r="E62" s="9">
        <f>C62/3000</f>
        <v>152.0230654247195</v>
      </c>
      <c r="F62" s="18">
        <f>(D62-C62)/E62</f>
        <v>299.99999999999989</v>
      </c>
      <c r="G62" s="35"/>
      <c r="H62" s="32"/>
      <c r="I62" s="11">
        <f>E62*50/C62</f>
        <v>1.6666666666666666E-2</v>
      </c>
      <c r="J62" s="10">
        <f>C62-(E62*1080)</f>
        <v>291884.28561546141</v>
      </c>
      <c r="K62" s="9"/>
      <c r="L62" s="49">
        <f>(D62-$C4)/$C4</f>
        <v>96.017233784872232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62">
        <v>13</v>
      </c>
      <c r="B64" s="21">
        <f>B62+7</f>
        <v>44032</v>
      </c>
      <c r="C64" s="12">
        <f>D62+G62-H62</f>
        <v>501676.11590157432</v>
      </c>
      <c r="D64" s="9">
        <f>C64+(C64*0.1)</f>
        <v>551843.72749173176</v>
      </c>
      <c r="E64" s="9">
        <f>C64/3000</f>
        <v>167.22537196719145</v>
      </c>
      <c r="F64" s="18">
        <f>(D64-C64)/E64</f>
        <v>300</v>
      </c>
      <c r="G64" s="16"/>
      <c r="H64" s="32"/>
      <c r="I64" s="11">
        <f>E64*50/C64</f>
        <v>1.666666666666667E-2</v>
      </c>
      <c r="J64" s="10">
        <f>C64-(E64*1080)</f>
        <v>321072.71417700755</v>
      </c>
      <c r="K64" s="9"/>
      <c r="L64" s="49">
        <f>(D64-$C4)/$C4</f>
        <v>105.71895716335946</v>
      </c>
    </row>
    <row r="65" spans="1:14" s="29" customFormat="1">
      <c r="A65" s="63"/>
      <c r="B65" s="21">
        <f>B64+7</f>
        <v>44039</v>
      </c>
      <c r="C65" s="12">
        <f>D64+G64-H64</f>
        <v>551843.72749173176</v>
      </c>
      <c r="D65" s="9">
        <f>C65+(C65*0.1)</f>
        <v>607028.10024090495</v>
      </c>
      <c r="E65" s="9">
        <f>C65/3000</f>
        <v>183.94790916391059</v>
      </c>
      <c r="F65" s="18">
        <f>(D65-C65)/E65</f>
        <v>300.00000000000011</v>
      </c>
      <c r="G65" s="16"/>
      <c r="H65" s="32"/>
      <c r="I65" s="11">
        <f>E65*50/C65</f>
        <v>1.6666666666666666E-2</v>
      </c>
      <c r="J65" s="10">
        <f>C65-(E65*1080)</f>
        <v>353179.98559470836</v>
      </c>
      <c r="K65" s="9"/>
      <c r="L65" s="49">
        <f>(D65-$C4)/$C4</f>
        <v>116.3908528796954</v>
      </c>
      <c r="M65" s="33"/>
      <c r="N65" s="33"/>
    </row>
    <row r="66" spans="1:14" s="29" customFormat="1">
      <c r="A66" s="63"/>
      <c r="B66" s="21">
        <f>B65+7</f>
        <v>44046</v>
      </c>
      <c r="C66" s="12">
        <f>D65+G65-H65</f>
        <v>607028.10024090495</v>
      </c>
      <c r="D66" s="9">
        <f>C66+(C66*0.1)</f>
        <v>667730.91026499541</v>
      </c>
      <c r="E66" s="9">
        <f>C66/3000</f>
        <v>202.34270008030165</v>
      </c>
      <c r="F66" s="18">
        <f>(D66-C66)/E66</f>
        <v>299.99999999999983</v>
      </c>
      <c r="G66" s="16"/>
      <c r="H66" s="32"/>
      <c r="I66" s="11">
        <f>E66*50/C66</f>
        <v>1.6666666666666666E-2</v>
      </c>
      <c r="J66" s="10">
        <f>C66-(E66*1080)</f>
        <v>388497.98415417917</v>
      </c>
      <c r="K66" s="9"/>
      <c r="L66" s="49">
        <f>(D66-$C4)/$C4</f>
        <v>128.12993816766493</v>
      </c>
      <c r="M66" s="33"/>
      <c r="N66" s="33"/>
    </row>
    <row r="67" spans="1:14" s="29" customFormat="1" ht="15.75" thickBot="1">
      <c r="A67" s="64"/>
      <c r="B67" s="34">
        <f>B66+7</f>
        <v>44053</v>
      </c>
      <c r="C67" s="12">
        <f>D66+G66-H66</f>
        <v>667730.91026499541</v>
      </c>
      <c r="D67" s="9">
        <f>C67+(C67*0.1)</f>
        <v>734504.00129149493</v>
      </c>
      <c r="E67" s="9">
        <f>C67/3000</f>
        <v>222.57697008833179</v>
      </c>
      <c r="F67" s="18">
        <f>(D67-C67)/E67</f>
        <v>299.99999999999989</v>
      </c>
      <c r="G67" s="35"/>
      <c r="H67" s="32"/>
      <c r="I67" s="11">
        <f>E67*50/C67</f>
        <v>1.6666666666666666E-2</v>
      </c>
      <c r="J67" s="10">
        <f>C67-(E67*1080)</f>
        <v>427347.78256959707</v>
      </c>
      <c r="K67" s="9"/>
      <c r="L67" s="49">
        <f>(D67-$C4)/$C4</f>
        <v>141.04293198443142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62">
        <v>14</v>
      </c>
      <c r="B69" s="21">
        <f>B67+7</f>
        <v>44060</v>
      </c>
      <c r="C69" s="12">
        <f>D67+G67-H67</f>
        <v>734504.00129149493</v>
      </c>
      <c r="D69" s="9">
        <f>C69+(C69*0.1)</f>
        <v>807954.40142064448</v>
      </c>
      <c r="E69" s="9">
        <f>C69/3000</f>
        <v>244.83466709716498</v>
      </c>
      <c r="F69" s="18">
        <f>(D69-C69)/E69</f>
        <v>300.00000000000023</v>
      </c>
      <c r="G69" s="16"/>
      <c r="H69" s="32"/>
      <c r="I69" s="11">
        <f>E69*50/C69</f>
        <v>1.6666666666666666E-2</v>
      </c>
      <c r="J69" s="10">
        <f>C69-(E69*1080)</f>
        <v>470082.56082655676</v>
      </c>
      <c r="K69" s="9"/>
      <c r="L69" s="49">
        <f>(D69-$C4)/$C4</f>
        <v>155.24722518287459</v>
      </c>
    </row>
    <row r="70" spans="1:14" s="29" customFormat="1">
      <c r="A70" s="63"/>
      <c r="B70" s="21">
        <f>B69+7</f>
        <v>44067</v>
      </c>
      <c r="C70" s="12">
        <f>D69+G69-H69</f>
        <v>807954.40142064448</v>
      </c>
      <c r="D70" s="9">
        <f>C70+(C70*0.1)</f>
        <v>888749.84156270896</v>
      </c>
      <c r="E70" s="9">
        <f>C70/3000</f>
        <v>269.31813380688152</v>
      </c>
      <c r="F70" s="18">
        <f>(D70-C70)/E70</f>
        <v>300.00000000000006</v>
      </c>
      <c r="G70" s="16"/>
      <c r="H70" s="32"/>
      <c r="I70" s="11">
        <f>E70*50/C70</f>
        <v>1.666666666666667E-2</v>
      </c>
      <c r="J70" s="10">
        <f>C70-(E70*1080)</f>
        <v>517090.81690921244</v>
      </c>
      <c r="K70" s="9"/>
      <c r="L70" s="49">
        <f>(D70-$C4)/$C4</f>
        <v>170.87194770116204</v>
      </c>
      <c r="M70" s="33"/>
      <c r="N70" s="33"/>
    </row>
    <row r="71" spans="1:14" s="29" customFormat="1">
      <c r="A71" s="63"/>
      <c r="B71" s="21">
        <f>B70+7</f>
        <v>44074</v>
      </c>
      <c r="C71" s="12">
        <f>D70+G70-H70</f>
        <v>888749.84156270896</v>
      </c>
      <c r="D71" s="9">
        <f>C71+(C71*0.1)</f>
        <v>977624.82571897982</v>
      </c>
      <c r="E71" s="9">
        <f>C71/3000</f>
        <v>296.24994718756966</v>
      </c>
      <c r="F71" s="18">
        <f>(D71-C71)/E71</f>
        <v>299.99999999999989</v>
      </c>
      <c r="G71" s="16"/>
      <c r="H71" s="32"/>
      <c r="I71" s="11">
        <f>E71*50/C71</f>
        <v>1.6666666666666666E-2</v>
      </c>
      <c r="J71" s="10">
        <f>C71-(E71*1080)</f>
        <v>568799.89860013372</v>
      </c>
      <c r="K71" s="9"/>
      <c r="L71" s="49">
        <f>(D71-$C4)/$C4</f>
        <v>188.05914247127825</v>
      </c>
      <c r="M71" s="33"/>
      <c r="N71" s="33"/>
    </row>
    <row r="72" spans="1:14" s="29" customFormat="1" ht="15.75" thickBot="1">
      <c r="A72" s="64"/>
      <c r="B72" s="34">
        <f>B71+7</f>
        <v>44081</v>
      </c>
      <c r="C72" s="12">
        <f>D71+G71-H71</f>
        <v>977624.82571897982</v>
      </c>
      <c r="D72" s="9">
        <f>C72+(C72*0.1)</f>
        <v>1075387.3082908778</v>
      </c>
      <c r="E72" s="9">
        <f>C72/3000</f>
        <v>325.87494190632663</v>
      </c>
      <c r="F72" s="18">
        <f>(D72-C72)/E72</f>
        <v>300.00000000000011</v>
      </c>
      <c r="G72" s="35"/>
      <c r="H72" s="32"/>
      <c r="I72" s="11">
        <f>E72*50/C72</f>
        <v>1.666666666666667E-2</v>
      </c>
      <c r="J72" s="10">
        <f>C72-(E72*1080)</f>
        <v>625679.88846014708</v>
      </c>
      <c r="K72" s="9"/>
      <c r="L72" s="49">
        <f>(D72-$C4)/$C4</f>
        <v>206.96505671840609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62">
        <v>15</v>
      </c>
      <c r="B74" s="21">
        <f>B72+7</f>
        <v>44088</v>
      </c>
      <c r="C74" s="12">
        <f>D72+G72-H72</f>
        <v>1075387.3082908778</v>
      </c>
      <c r="D74" s="9">
        <f>C74+(C74*0.1)</f>
        <v>1182926.0391199656</v>
      </c>
      <c r="E74" s="9">
        <f>C74/3000</f>
        <v>358.46243609695927</v>
      </c>
      <c r="F74" s="18">
        <f>(D74-C74)/E74</f>
        <v>300</v>
      </c>
      <c r="G74" s="16"/>
      <c r="H74" s="32"/>
      <c r="I74" s="11">
        <f>E74*50/C74</f>
        <v>1.6666666666666666E-2</v>
      </c>
      <c r="J74" s="10">
        <f>C74-(E74*1080)</f>
        <v>688247.87730616191</v>
      </c>
      <c r="K74" s="9"/>
      <c r="L74" s="49">
        <f>(D74-$C4)/$C4</f>
        <v>227.7615623902467</v>
      </c>
    </row>
    <row r="75" spans="1:14" s="29" customFormat="1">
      <c r="A75" s="63"/>
      <c r="B75" s="21">
        <f>B74+7</f>
        <v>44095</v>
      </c>
      <c r="C75" s="12">
        <f>D74+G74-H74</f>
        <v>1182926.0391199656</v>
      </c>
      <c r="D75" s="9">
        <f>C75+(C75*0.1)</f>
        <v>1301218.6430319622</v>
      </c>
      <c r="E75" s="9">
        <f>C75/3000</f>
        <v>394.3086797066552</v>
      </c>
      <c r="F75" s="18">
        <f>(D75-C75)/E75</f>
        <v>300.00000000000006</v>
      </c>
      <c r="G75" s="16"/>
      <c r="H75" s="32"/>
      <c r="I75" s="11">
        <f>E75*50/C75</f>
        <v>1.6666666666666666E-2</v>
      </c>
      <c r="J75" s="10">
        <f>C75-(E75*1080)</f>
        <v>757072.66503677797</v>
      </c>
      <c r="K75" s="9"/>
      <c r="L75" s="49">
        <f>(D75-$C4)/$C4</f>
        <v>250.63771862927138</v>
      </c>
      <c r="M75" s="33"/>
      <c r="N75" s="33"/>
    </row>
    <row r="76" spans="1:14" s="29" customFormat="1">
      <c r="A76" s="63"/>
      <c r="B76" s="21">
        <f>B75+7</f>
        <v>44102</v>
      </c>
      <c r="C76" s="12">
        <f>D75+G75-H75</f>
        <v>1301218.6430319622</v>
      </c>
      <c r="D76" s="9">
        <f>C76+(C76*0.1)</f>
        <v>1431340.5073351585</v>
      </c>
      <c r="E76" s="9">
        <f>C76/3000</f>
        <v>433.73954767732073</v>
      </c>
      <c r="F76" s="18">
        <f>(D76-C76)/E76</f>
        <v>300.00000000000023</v>
      </c>
      <c r="G76" s="16"/>
      <c r="H76" s="32"/>
      <c r="I76" s="11">
        <f>E76*50/C76</f>
        <v>1.6666666666666666E-2</v>
      </c>
      <c r="J76" s="10">
        <f>C76-(E76*1080)</f>
        <v>832779.9315404559</v>
      </c>
      <c r="K76" s="9"/>
      <c r="L76" s="49">
        <f>(D76-$C4)/$C4</f>
        <v>275.80149049219852</v>
      </c>
      <c r="M76" s="33"/>
      <c r="N76" s="33"/>
    </row>
    <row r="77" spans="1:14" s="29" customFormat="1" ht="15.75" thickBot="1">
      <c r="A77" s="64"/>
      <c r="B77" s="34">
        <f>B76+7</f>
        <v>44109</v>
      </c>
      <c r="C77" s="12">
        <f>D76+G76-H76</f>
        <v>1431340.5073351585</v>
      </c>
      <c r="D77" s="9">
        <f>C77+(C77*0.1)</f>
        <v>1574474.5580686743</v>
      </c>
      <c r="E77" s="9">
        <f>C77/3000</f>
        <v>477.11350244505286</v>
      </c>
      <c r="F77" s="18">
        <f>(D77-C77)/E77</f>
        <v>299.99999999999977</v>
      </c>
      <c r="G77" s="35"/>
      <c r="H77" s="32"/>
      <c r="I77" s="11">
        <f>E77*50/C77</f>
        <v>1.6666666666666666E-2</v>
      </c>
      <c r="J77" s="10">
        <f>C77-(E77*1080)</f>
        <v>916057.92469450145</v>
      </c>
      <c r="K77" s="9"/>
      <c r="L77" s="49">
        <f>(D77-$C4)/$C4</f>
        <v>303.48163954141836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62">
        <v>16</v>
      </c>
      <c r="B79" s="21">
        <f>B77+7</f>
        <v>44116</v>
      </c>
      <c r="C79" s="12">
        <f>D77+G77-H77</f>
        <v>1574474.5580686743</v>
      </c>
      <c r="D79" s="9">
        <f>C79+(C79*0.1)</f>
        <v>1731922.0138755417</v>
      </c>
      <c r="E79" s="9">
        <f>C79/3000</f>
        <v>524.82485268955804</v>
      </c>
      <c r="F79" s="18">
        <f>(D79-C79)/E79</f>
        <v>300.00000000000006</v>
      </c>
      <c r="G79" s="16"/>
      <c r="H79" s="32"/>
      <c r="I79" s="11">
        <f>E79*50/C79</f>
        <v>1.6666666666666663E-2</v>
      </c>
      <c r="J79" s="10">
        <f>C79-(E79*1080)</f>
        <v>1007663.7171639516</v>
      </c>
      <c r="K79" s="9"/>
      <c r="L79" s="49">
        <f>(D79-$C4)/$C4</f>
        <v>333.92980349556018</v>
      </c>
    </row>
    <row r="80" spans="1:14" s="29" customFormat="1">
      <c r="A80" s="63"/>
      <c r="B80" s="21">
        <f>B79+7</f>
        <v>44123</v>
      </c>
      <c r="C80" s="12">
        <f>D79+G79-H79</f>
        <v>1731922.0138755417</v>
      </c>
      <c r="D80" s="9">
        <f>C80+(C80*0.1)</f>
        <v>1905114.2152630959</v>
      </c>
      <c r="E80" s="9">
        <f>C80/3000</f>
        <v>577.30733795851393</v>
      </c>
      <c r="F80" s="18">
        <f>(D80-C80)/E80</f>
        <v>300</v>
      </c>
      <c r="G80" s="16"/>
      <c r="H80" s="32"/>
      <c r="I80" s="11">
        <f>E80*50/C80</f>
        <v>1.6666666666666666E-2</v>
      </c>
      <c r="J80" s="10">
        <f>C80-(E80*1080)</f>
        <v>1108430.0888803466</v>
      </c>
      <c r="K80" s="9"/>
      <c r="L80" s="49">
        <f>(D80-$C4)/$C4</f>
        <v>367.42278384511621</v>
      </c>
      <c r="M80" s="33"/>
      <c r="N80" s="33"/>
    </row>
    <row r="81" spans="1:14" s="29" customFormat="1">
      <c r="A81" s="63"/>
      <c r="B81" s="21">
        <f>B80+7</f>
        <v>44130</v>
      </c>
      <c r="C81" s="12">
        <f>D80+G80-H80</f>
        <v>1905114.2152630959</v>
      </c>
      <c r="D81" s="9">
        <f>C81+(C81*0.1)</f>
        <v>2095625.6367894055</v>
      </c>
      <c r="E81" s="9">
        <f>C81/3000</f>
        <v>635.03807175436532</v>
      </c>
      <c r="F81" s="18">
        <f>(D81-C81)/E81</f>
        <v>299.99999999999994</v>
      </c>
      <c r="G81" s="16"/>
      <c r="H81" s="32"/>
      <c r="I81" s="11">
        <f>E81*50/C81</f>
        <v>1.6666666666666666E-2</v>
      </c>
      <c r="J81" s="10">
        <f>C81-(E81*1080)</f>
        <v>1219273.0977683812</v>
      </c>
      <c r="K81" s="9"/>
      <c r="L81" s="49">
        <f>(D81-$C4)/$C4</f>
        <v>404.2650622296278</v>
      </c>
      <c r="M81" s="33"/>
      <c r="N81" s="33"/>
    </row>
    <row r="82" spans="1:14" s="29" customFormat="1" ht="15.75" thickBot="1">
      <c r="A82" s="64"/>
      <c r="B82" s="34">
        <f>B81+7</f>
        <v>44137</v>
      </c>
      <c r="C82" s="12">
        <f>D81+G81-H81</f>
        <v>2095625.6367894055</v>
      </c>
      <c r="D82" s="9">
        <f>C82+(C82*0.1)</f>
        <v>2305188.200468346</v>
      </c>
      <c r="E82" s="9">
        <f>C82/3000</f>
        <v>698.54187892980178</v>
      </c>
      <c r="F82" s="18">
        <f>(D82-C82)/E82</f>
        <v>300</v>
      </c>
      <c r="G82" s="35"/>
      <c r="H82" s="32"/>
      <c r="I82" s="11">
        <f>E82*50/C82</f>
        <v>1.6666666666666666E-2</v>
      </c>
      <c r="J82" s="10">
        <f>C82-(E82*1080)</f>
        <v>1341200.4075452196</v>
      </c>
      <c r="K82" s="9"/>
      <c r="L82" s="49">
        <f>(D82-$C4)/$C4</f>
        <v>444.79156845259058</v>
      </c>
      <c r="M82" s="33"/>
      <c r="N82" s="33"/>
    </row>
    <row r="83" spans="1:14" s="29" customFormat="1" ht="15.75" thickBot="1">
      <c r="A83" s="54"/>
      <c r="B83" s="54"/>
      <c r="C83" s="55"/>
      <c r="D83" s="56"/>
      <c r="E83" s="56"/>
      <c r="F83" s="57"/>
      <c r="G83" s="58"/>
      <c r="H83" s="59"/>
      <c r="I83" s="60"/>
      <c r="J83" s="61"/>
      <c r="K83" s="56"/>
      <c r="L83" s="56"/>
    </row>
    <row r="84" spans="1:14" s="29" customFormat="1">
      <c r="A84" s="62">
        <v>17</v>
      </c>
      <c r="B84" s="21">
        <f>B82+7</f>
        <v>44144</v>
      </c>
      <c r="C84" s="12">
        <f>D82+G82-H82</f>
        <v>2305188.200468346</v>
      </c>
      <c r="D84" s="9">
        <f>C84+(C84*0.1)</f>
        <v>2535707.0205151807</v>
      </c>
      <c r="E84" s="9">
        <f>C84/3000</f>
        <v>768.39606682278202</v>
      </c>
      <c r="F84" s="18">
        <f>(D84-C84)/E84</f>
        <v>300.00000000000006</v>
      </c>
      <c r="G84" s="16"/>
      <c r="H84" s="32"/>
      <c r="I84" s="11">
        <f>E84*50/C84</f>
        <v>1.6666666666666666E-2</v>
      </c>
      <c r="J84" s="10">
        <f>C84-(E84*1080)</f>
        <v>1475320.4482997414</v>
      </c>
      <c r="K84" s="9"/>
      <c r="L84" s="49"/>
    </row>
    <row r="85" spans="1:14" s="29" customFormat="1">
      <c r="A85" s="63"/>
      <c r="B85" s="21">
        <f>B84+7</f>
        <v>44151</v>
      </c>
      <c r="C85" s="12">
        <f>D84+G84-H84</f>
        <v>2535707.0205151807</v>
      </c>
      <c r="D85" s="9">
        <f>C85+(C85*0.1)</f>
        <v>2789277.7225666987</v>
      </c>
      <c r="E85" s="9">
        <f>C85/3000</f>
        <v>845.23567350506016</v>
      </c>
      <c r="F85" s="18">
        <f>(D85-C85)/E85</f>
        <v>299.99999999999994</v>
      </c>
      <c r="G85" s="16"/>
      <c r="H85" s="32"/>
      <c r="I85" s="11">
        <f>E85*50/C85</f>
        <v>1.6666666666666663E-2</v>
      </c>
      <c r="J85" s="10">
        <f>C85-(E85*1080)</f>
        <v>1622852.4931297158</v>
      </c>
      <c r="K85" s="9"/>
      <c r="L85" s="49"/>
      <c r="M85" s="33"/>
      <c r="N85" s="33"/>
    </row>
    <row r="86" spans="1:14" s="29" customFormat="1">
      <c r="A86" s="63"/>
      <c r="B86" s="21">
        <f>B85+7</f>
        <v>44158</v>
      </c>
      <c r="C86" s="12">
        <f>D85+G85-H85</f>
        <v>2789277.7225666987</v>
      </c>
      <c r="D86" s="9">
        <f>C86+(C86*0.1)</f>
        <v>3068205.4948233687</v>
      </c>
      <c r="E86" s="9">
        <f>C86/3000</f>
        <v>929.75924085556619</v>
      </c>
      <c r="F86" s="18">
        <f>(D86-C86)/E86</f>
        <v>300.00000000000023</v>
      </c>
      <c r="G86" s="16"/>
      <c r="H86" s="32"/>
      <c r="I86" s="11">
        <f>E86*50/C86</f>
        <v>1.6666666666666666E-2</v>
      </c>
      <c r="J86" s="10">
        <f>C86-(E86*1080)</f>
        <v>1785137.742442687</v>
      </c>
      <c r="K86" s="9"/>
      <c r="L86" s="49"/>
      <c r="M86" s="33"/>
      <c r="N86" s="33"/>
    </row>
    <row r="87" spans="1:14" s="29" customFormat="1" ht="15.75" thickBot="1">
      <c r="A87" s="64"/>
      <c r="B87" s="34">
        <f>B86+7</f>
        <v>44165</v>
      </c>
      <c r="C87" s="12">
        <f>D86+G86-H86</f>
        <v>3068205.4948233687</v>
      </c>
      <c r="D87" s="9">
        <f>C87+(C87*0.1)</f>
        <v>3375026.0443057055</v>
      </c>
      <c r="E87" s="9">
        <f>C87/3000</f>
        <v>1022.7351649411229</v>
      </c>
      <c r="F87" s="18">
        <f>(D87-C87)/E87</f>
        <v>299.99999999999989</v>
      </c>
      <c r="G87" s="35"/>
      <c r="H87" s="32"/>
      <c r="I87" s="11">
        <f>E87*50/C87</f>
        <v>1.6666666666666666E-2</v>
      </c>
      <c r="J87" s="10">
        <f>C87-(E87*1080)</f>
        <v>1963651.5166869559</v>
      </c>
      <c r="K87" s="9"/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62">
        <v>18</v>
      </c>
      <c r="B89" s="21">
        <f>B87+7</f>
        <v>44172</v>
      </c>
      <c r="C89" s="12">
        <f>D87+G87-H87</f>
        <v>3375026.0443057055</v>
      </c>
      <c r="D89" s="9">
        <f>C89+(C89*0.1)</f>
        <v>3712528.6487362762</v>
      </c>
      <c r="E89" s="9">
        <f>C89/3000</f>
        <v>1125.0086814352351</v>
      </c>
      <c r="F89" s="18">
        <f>(D89-C89)/E89</f>
        <v>300.00000000000017</v>
      </c>
      <c r="G89" s="16"/>
      <c r="H89" s="32"/>
      <c r="I89" s="11">
        <f>E89*50/C89</f>
        <v>1.6666666666666666E-2</v>
      </c>
      <c r="J89" s="10">
        <f>C89-(E89*1080)</f>
        <v>2160016.6683556517</v>
      </c>
      <c r="K89" s="9"/>
      <c r="L89" s="49"/>
    </row>
    <row r="90" spans="1:14" s="29" customFormat="1">
      <c r="A90" s="63"/>
      <c r="B90" s="21">
        <f>B89+7</f>
        <v>44179</v>
      </c>
      <c r="C90" s="12">
        <f>D89+G89-H89</f>
        <v>3712528.6487362762</v>
      </c>
      <c r="D90" s="9">
        <f>C90+(C90*0.1)</f>
        <v>4083781.5136099039</v>
      </c>
      <c r="E90" s="9">
        <f>C90/3000</f>
        <v>1237.5095495787587</v>
      </c>
      <c r="F90" s="18">
        <f>(D90-C90)/E90</f>
        <v>300.00000000000006</v>
      </c>
      <c r="G90" s="16"/>
      <c r="H90" s="32"/>
      <c r="I90" s="11">
        <f>E90*50/C90</f>
        <v>1.6666666666666666E-2</v>
      </c>
      <c r="J90" s="10">
        <f>C90-(E90*1080)</f>
        <v>2376018.3351912168</v>
      </c>
      <c r="K90" s="9"/>
      <c r="L90" s="49"/>
      <c r="M90" s="33"/>
      <c r="N90" s="33"/>
    </row>
    <row r="91" spans="1:14" s="29" customFormat="1">
      <c r="A91" s="63"/>
      <c r="B91" s="21">
        <f>B90+7</f>
        <v>44186</v>
      </c>
      <c r="C91" s="12">
        <f>D90+G90-H90</f>
        <v>4083781.5136099039</v>
      </c>
      <c r="D91" s="9">
        <f>C91+(C91*0.1)</f>
        <v>4492159.6649708943</v>
      </c>
      <c r="E91" s="9">
        <f>C91/3000</f>
        <v>1361.2605045366347</v>
      </c>
      <c r="F91" s="18">
        <f>(D91-C91)/E91</f>
        <v>300.00000000000006</v>
      </c>
      <c r="G91" s="16"/>
      <c r="H91" s="32"/>
      <c r="I91" s="11">
        <f>E91*50/C91</f>
        <v>1.666666666666667E-2</v>
      </c>
      <c r="J91" s="10">
        <f>C91-(E91*1080)</f>
        <v>2613620.1687103384</v>
      </c>
      <c r="K91" s="9"/>
      <c r="L91" s="49"/>
      <c r="M91" s="33"/>
      <c r="N91" s="33"/>
    </row>
    <row r="92" spans="1:14" s="29" customFormat="1" ht="15.75" thickBot="1">
      <c r="A92" s="64"/>
      <c r="B92" s="34">
        <f>B91+7</f>
        <v>44193</v>
      </c>
      <c r="C92" s="12">
        <f>D91+G91-H91</f>
        <v>4492159.6649708943</v>
      </c>
      <c r="D92" s="9">
        <f>C92+(C92*0.1)</f>
        <v>4941375.6314679841</v>
      </c>
      <c r="E92" s="9">
        <f>C92/3000</f>
        <v>1497.386554990298</v>
      </c>
      <c r="F92" s="18">
        <f>(D92-C92)/E92</f>
        <v>300.00000000000023</v>
      </c>
      <c r="G92" s="35"/>
      <c r="H92" s="32"/>
      <c r="I92" s="11">
        <f>E92*50/C92</f>
        <v>1.6666666666666663E-2</v>
      </c>
      <c r="J92" s="10">
        <f>C92-(E92*1080)</f>
        <v>2874982.1855813726</v>
      </c>
      <c r="K92" s="9"/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62">
        <v>19</v>
      </c>
      <c r="B94" s="21">
        <f>B92+7</f>
        <v>44200</v>
      </c>
      <c r="C94" s="12">
        <f>D92+G92-H92</f>
        <v>4941375.6314679841</v>
      </c>
      <c r="D94" s="9">
        <f>C94+(C94*0.1)</f>
        <v>5435513.1946147829</v>
      </c>
      <c r="E94" s="9">
        <f>C94/3000</f>
        <v>1647.1252104893281</v>
      </c>
      <c r="F94" s="18">
        <f>(D94-C94)/E94</f>
        <v>300.00000000000028</v>
      </c>
      <c r="G94" s="16"/>
      <c r="H94" s="32"/>
      <c r="I94" s="11">
        <f>E94*50/C94</f>
        <v>1.6666666666666666E-2</v>
      </c>
      <c r="J94" s="10">
        <f>C94-(E94*1080)</f>
        <v>3162480.4041395094</v>
      </c>
      <c r="K94" s="9"/>
      <c r="L94" s="49"/>
    </row>
    <row r="95" spans="1:14" s="29" customFormat="1">
      <c r="A95" s="63"/>
      <c r="B95" s="21">
        <f>B94+7</f>
        <v>44207</v>
      </c>
      <c r="C95" s="12">
        <f>D94+G94-H94</f>
        <v>5435513.1946147829</v>
      </c>
      <c r="D95" s="9">
        <f>C95+(C95*0.1)</f>
        <v>5979064.5140762608</v>
      </c>
      <c r="E95" s="9">
        <f>C95/3000</f>
        <v>1811.8377315382609</v>
      </c>
      <c r="F95" s="18">
        <f>(D95-C95)/E95</f>
        <v>299.99999999999983</v>
      </c>
      <c r="G95" s="16"/>
      <c r="H95" s="32"/>
      <c r="I95" s="11">
        <f>E95*50/C95</f>
        <v>1.6666666666666666E-2</v>
      </c>
      <c r="J95" s="10">
        <f>C95-(E95*1080)</f>
        <v>3478728.4445534609</v>
      </c>
      <c r="K95" s="9"/>
      <c r="L95" s="49"/>
      <c r="M95" s="33"/>
      <c r="N95" s="33"/>
    </row>
    <row r="96" spans="1:14" s="29" customFormat="1">
      <c r="A96" s="63"/>
      <c r="B96" s="21">
        <f>B95+7</f>
        <v>44214</v>
      </c>
      <c r="C96" s="12">
        <f>D95+G95-H95</f>
        <v>5979064.5140762608</v>
      </c>
      <c r="D96" s="9">
        <f>C96+(C96*0.1)</f>
        <v>6576970.9654838871</v>
      </c>
      <c r="E96" s="9">
        <f>C96/3000</f>
        <v>1993.0215046920869</v>
      </c>
      <c r="F96" s="18">
        <f>(D96-C96)/E96</f>
        <v>300.00000000000011</v>
      </c>
      <c r="G96" s="16"/>
      <c r="H96" s="32"/>
      <c r="I96" s="11">
        <f>E96*50/C96</f>
        <v>1.6666666666666666E-2</v>
      </c>
      <c r="J96" s="10">
        <f>C96-(E96*1080)</f>
        <v>3826601.2890088069</v>
      </c>
      <c r="K96" s="9"/>
      <c r="L96" s="49"/>
      <c r="M96" s="33"/>
      <c r="N96" s="33"/>
    </row>
    <row r="97" spans="1:14" s="29" customFormat="1" ht="15.75" thickBot="1">
      <c r="A97" s="64"/>
      <c r="B97" s="34">
        <f>B96+7</f>
        <v>44221</v>
      </c>
      <c r="C97" s="12">
        <f>D96+G96-H96</f>
        <v>6576970.9654838871</v>
      </c>
      <c r="D97" s="9">
        <f>C97+(C97*0.1)</f>
        <v>7234668.0620322758</v>
      </c>
      <c r="E97" s="9">
        <f>C97/3000</f>
        <v>2192.3236551612958</v>
      </c>
      <c r="F97" s="18">
        <f>(D97-C97)/E97</f>
        <v>300</v>
      </c>
      <c r="G97" s="35"/>
      <c r="H97" s="32"/>
      <c r="I97" s="11">
        <f>E97*50/C97</f>
        <v>1.6666666666666666E-2</v>
      </c>
      <c r="J97" s="10">
        <f>C97-(E97*1080)</f>
        <v>4209261.4179096874</v>
      </c>
      <c r="K97" s="9"/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62">
        <v>20</v>
      </c>
      <c r="B99" s="21">
        <f>B97+7</f>
        <v>44228</v>
      </c>
      <c r="C99" s="12">
        <f>D97+G97-H97</f>
        <v>7234668.0620322758</v>
      </c>
      <c r="D99" s="9">
        <f>C99+(C99*0.1)</f>
        <v>7958134.8682355033</v>
      </c>
      <c r="E99" s="9">
        <f>C99/3000</f>
        <v>2411.5560206774253</v>
      </c>
      <c r="F99" s="18">
        <f>(D99-C99)/E99</f>
        <v>299.99999999999994</v>
      </c>
      <c r="G99" s="16"/>
      <c r="H99" s="32"/>
      <c r="I99" s="11">
        <f>E99*50/C99</f>
        <v>1.6666666666666666E-2</v>
      </c>
      <c r="J99" s="10">
        <f>C99-(E99*1080)</f>
        <v>4630187.5597006567</v>
      </c>
      <c r="K99" s="9"/>
      <c r="L99" s="49"/>
    </row>
    <row r="100" spans="1:14" s="29" customFormat="1">
      <c r="A100" s="63"/>
      <c r="B100" s="21">
        <f>B99+7</f>
        <v>44235</v>
      </c>
      <c r="C100" s="12">
        <f>D99+G99-H99</f>
        <v>7958134.8682355033</v>
      </c>
      <c r="D100" s="9">
        <f>C100+(C100*0.1)</f>
        <v>8753948.3550590537</v>
      </c>
      <c r="E100" s="9">
        <f>C100/3000</f>
        <v>2652.7116227451679</v>
      </c>
      <c r="F100" s="18">
        <f>(D100-C100)/E100</f>
        <v>300</v>
      </c>
      <c r="G100" s="16"/>
      <c r="H100" s="32"/>
      <c r="I100" s="11">
        <f>E100*50/C100</f>
        <v>1.6666666666666666E-2</v>
      </c>
      <c r="J100" s="10">
        <f>C100-(E100*1080)</f>
        <v>5093206.3156707222</v>
      </c>
      <c r="K100" s="9"/>
      <c r="L100" s="49"/>
      <c r="M100" s="33"/>
      <c r="N100" s="33"/>
    </row>
    <row r="101" spans="1:14" s="29" customFormat="1">
      <c r="A101" s="63"/>
      <c r="B101" s="21">
        <f>B100+7</f>
        <v>44242</v>
      </c>
      <c r="C101" s="12">
        <f>D100+G100-H100</f>
        <v>8753948.3550590537</v>
      </c>
      <c r="D101" s="9">
        <f>C101+(C101*0.1)</f>
        <v>9629343.1905649584</v>
      </c>
      <c r="E101" s="9">
        <f>C101/3000</f>
        <v>2917.9827850196848</v>
      </c>
      <c r="F101" s="18">
        <f>(D101-C101)/E101</f>
        <v>299.99999999999972</v>
      </c>
      <c r="G101" s="16"/>
      <c r="H101" s="32"/>
      <c r="I101" s="11">
        <f>E101*50/C101</f>
        <v>1.6666666666666666E-2</v>
      </c>
      <c r="J101" s="10">
        <f>C101-(E101*1080)</f>
        <v>5602526.9472377943</v>
      </c>
      <c r="K101" s="9"/>
      <c r="L101" s="49"/>
      <c r="M101" s="33"/>
      <c r="N101" s="33"/>
    </row>
    <row r="102" spans="1:14" s="29" customFormat="1" ht="15.75" thickBot="1">
      <c r="A102" s="64"/>
      <c r="B102" s="34">
        <f>B101+7</f>
        <v>44249</v>
      </c>
      <c r="C102" s="12">
        <f>D101+G101-H101</f>
        <v>9629343.1905649584</v>
      </c>
      <c r="D102" s="9">
        <f>C102+(C102*0.1)</f>
        <v>10592277.509621454</v>
      </c>
      <c r="E102" s="9">
        <f>C102/3000</f>
        <v>3209.7810635216529</v>
      </c>
      <c r="F102" s="18">
        <f>(D102-C102)/E102</f>
        <v>300.00000000000006</v>
      </c>
      <c r="G102" s="35"/>
      <c r="H102" s="32"/>
      <c r="I102" s="11">
        <f>E102*50/C102</f>
        <v>1.6666666666666666E-2</v>
      </c>
      <c r="J102" s="10">
        <f>C102-(E102*1080)</f>
        <v>6162779.6419615727</v>
      </c>
      <c r="K102" s="9"/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62">
        <v>21</v>
      </c>
      <c r="B104" s="21">
        <f>B102+7</f>
        <v>44256</v>
      </c>
      <c r="C104" s="12">
        <f>D102+G102-H102</f>
        <v>10592277.509621454</v>
      </c>
      <c r="D104" s="9">
        <f>C104+(C104*0.1)</f>
        <v>11651505.2605836</v>
      </c>
      <c r="E104" s="9">
        <f>C104/3000</f>
        <v>3530.7591698738183</v>
      </c>
      <c r="F104" s="18">
        <f>(D104-C104)/E104</f>
        <v>300.00000000000006</v>
      </c>
      <c r="G104" s="16"/>
      <c r="H104" s="32"/>
      <c r="I104" s="11">
        <f>E104*50/C104</f>
        <v>1.6666666666666666E-2</v>
      </c>
      <c r="J104" s="10">
        <f>C104-(E104*1080)</f>
        <v>6779057.6061577313</v>
      </c>
      <c r="K104" s="9"/>
      <c r="L104" s="49"/>
    </row>
    <row r="105" spans="1:14" s="29" customFormat="1">
      <c r="A105" s="63"/>
      <c r="B105" s="21">
        <f>B104+7</f>
        <v>44263</v>
      </c>
      <c r="C105" s="12">
        <f>D104+G104-H104</f>
        <v>11651505.2605836</v>
      </c>
      <c r="D105" s="9">
        <f>C105+(C105*0.1)</f>
        <v>12816655.786641959</v>
      </c>
      <c r="E105" s="9">
        <f>C105/3000</f>
        <v>3883.8350868612001</v>
      </c>
      <c r="F105" s="18">
        <f>(D105-C105)/E105</f>
        <v>299.99999999999977</v>
      </c>
      <c r="G105" s="16"/>
      <c r="H105" s="32"/>
      <c r="I105" s="11">
        <f>E105*50/C105</f>
        <v>1.666666666666667E-2</v>
      </c>
      <c r="J105" s="10">
        <f>C105-(E105*1080)</f>
        <v>7456963.3667735038</v>
      </c>
      <c r="K105" s="9"/>
      <c r="L105" s="49"/>
    </row>
    <row r="106" spans="1:14" s="29" customFormat="1">
      <c r="A106" s="63"/>
      <c r="B106" s="21">
        <f>B105+7</f>
        <v>44270</v>
      </c>
      <c r="C106" s="12">
        <f>D105+G105-H105</f>
        <v>12816655.786641959</v>
      </c>
      <c r="D106" s="9">
        <f>C106+(C106*0.1)</f>
        <v>14098321.365306156</v>
      </c>
      <c r="E106" s="9">
        <f>C106/3000</f>
        <v>4272.2185955473196</v>
      </c>
      <c r="F106" s="18">
        <f>(D106-C106)/E106</f>
        <v>300.00000000000017</v>
      </c>
      <c r="G106" s="16"/>
      <c r="H106" s="32"/>
      <c r="I106" s="11">
        <f>E106*50/C106</f>
        <v>1.6666666666666666E-2</v>
      </c>
      <c r="J106" s="10">
        <f>C106-(E106*1080)</f>
        <v>8202659.7034508539</v>
      </c>
      <c r="K106" s="9"/>
      <c r="L106" s="49"/>
    </row>
    <row r="107" spans="1:14" s="29" customFormat="1" ht="15.75" thickBot="1">
      <c r="A107" s="64"/>
      <c r="B107" s="21">
        <f>B106+7</f>
        <v>44277</v>
      </c>
      <c r="C107" s="12">
        <f>D106+G106-H106</f>
        <v>14098321.365306156</v>
      </c>
      <c r="D107" s="9">
        <f>C107+(C107*0.1)</f>
        <v>15508153.501836771</v>
      </c>
      <c r="E107" s="9">
        <f>C107/3000</f>
        <v>4699.4404551020516</v>
      </c>
      <c r="F107" s="18">
        <f>(D107-C107)/E107</f>
        <v>300</v>
      </c>
      <c r="G107" s="16"/>
      <c r="H107" s="32"/>
      <c r="I107" s="11">
        <f>E107*50/C107</f>
        <v>1.6666666666666666E-2</v>
      </c>
      <c r="J107" s="10">
        <f>C107-(E107*1080)</f>
        <v>9022925.6737959404</v>
      </c>
      <c r="K107" s="9"/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62">
        <v>22</v>
      </c>
      <c r="B109" s="21">
        <f>B107+7</f>
        <v>44284</v>
      </c>
      <c r="C109" s="12">
        <f>D107+G107-H107</f>
        <v>15508153.501836771</v>
      </c>
      <c r="D109" s="9">
        <f>C109+(C109*0.1)</f>
        <v>17058968.85202045</v>
      </c>
      <c r="E109" s="9">
        <f>C109/3000</f>
        <v>5169.3845006122574</v>
      </c>
      <c r="F109" s="18">
        <f>(D109-C109)/E109</f>
        <v>300.00000000000028</v>
      </c>
      <c r="G109" s="16"/>
      <c r="H109" s="32"/>
      <c r="I109" s="11">
        <f>E109*50/C109</f>
        <v>1.6666666666666666E-2</v>
      </c>
      <c r="J109" s="10">
        <f>C109-(E109*1080)</f>
        <v>9925218.2411755323</v>
      </c>
      <c r="K109" s="9"/>
      <c r="L109" s="49"/>
    </row>
    <row r="110" spans="1:14" s="29" customFormat="1">
      <c r="A110" s="63"/>
      <c r="B110" s="21">
        <f>B109+7</f>
        <v>44291</v>
      </c>
      <c r="C110" s="12">
        <f>D109+G109-H109</f>
        <v>17058968.85202045</v>
      </c>
      <c r="D110" s="9">
        <f>C110+(C110*0.1)</f>
        <v>18764865.737222496</v>
      </c>
      <c r="E110" s="9">
        <f>C110/3000</f>
        <v>5686.3229506734833</v>
      </c>
      <c r="F110" s="18">
        <f>(D110-C110)/E110</f>
        <v>300.00000000000028</v>
      </c>
      <c r="G110" s="16"/>
      <c r="H110" s="32"/>
      <c r="I110" s="11">
        <f>E110*50/C110</f>
        <v>1.6666666666666666E-2</v>
      </c>
      <c r="J110" s="10">
        <f>C110-(E110*1080)</f>
        <v>10917740.065293089</v>
      </c>
      <c r="K110" s="9"/>
      <c r="L110" s="49"/>
      <c r="M110" s="33"/>
      <c r="N110" s="33"/>
    </row>
    <row r="111" spans="1:14" s="29" customFormat="1">
      <c r="A111" s="63"/>
      <c r="B111" s="21">
        <f>B110+7</f>
        <v>44298</v>
      </c>
      <c r="C111" s="12">
        <f>D110+G110-H110</f>
        <v>18764865.737222496</v>
      </c>
      <c r="D111" s="9">
        <f>C111+(C111*0.1)</f>
        <v>20641352.310944747</v>
      </c>
      <c r="E111" s="9">
        <f>C111/3000</f>
        <v>6254.9552457408317</v>
      </c>
      <c r="F111" s="18">
        <f>(D111-C111)/E111</f>
        <v>300.00000000000017</v>
      </c>
      <c r="G111" s="16"/>
      <c r="H111" s="32"/>
      <c r="I111" s="11">
        <f>E111*50/C111</f>
        <v>1.6666666666666666E-2</v>
      </c>
      <c r="J111" s="10">
        <f>C111-(E111*1080)</f>
        <v>12009514.071822397</v>
      </c>
      <c r="K111" s="9"/>
      <c r="L111" s="49"/>
      <c r="M111" s="33"/>
      <c r="N111" s="33"/>
    </row>
    <row r="112" spans="1:14" s="29" customFormat="1" ht="15.75" thickBot="1">
      <c r="A112" s="64"/>
      <c r="B112" s="34">
        <f>B111+7</f>
        <v>44305</v>
      </c>
      <c r="C112" s="12">
        <f>D111+G111-H111</f>
        <v>20641352.310944747</v>
      </c>
      <c r="D112" s="9">
        <f>C112+(C112*0.1)</f>
        <v>22705487.542039223</v>
      </c>
      <c r="E112" s="9">
        <f>C112/3000</f>
        <v>6880.4507703149156</v>
      </c>
      <c r="F112" s="18">
        <f>(D112-C112)/E112</f>
        <v>300.00000000000017</v>
      </c>
      <c r="G112" s="35"/>
      <c r="H112" s="32"/>
      <c r="I112" s="11">
        <f>E112*50/C112</f>
        <v>1.6666666666666666E-2</v>
      </c>
      <c r="J112" s="10">
        <f>C112-(E112*1080)</f>
        <v>13210465.479004638</v>
      </c>
      <c r="K112" s="9"/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62">
        <v>23</v>
      </c>
      <c r="B114" s="21">
        <f>B112+7</f>
        <v>44312</v>
      </c>
      <c r="C114" s="12">
        <f>D112+G112-H112</f>
        <v>22705487.542039223</v>
      </c>
      <c r="D114" s="9">
        <f>C114+(C114*0.1)</f>
        <v>24976036.296243146</v>
      </c>
      <c r="E114" s="9">
        <f>C114/3000</f>
        <v>7568.4958473464076</v>
      </c>
      <c r="F114" s="18">
        <f>(D114-C114)/E114</f>
        <v>300.00000000000011</v>
      </c>
      <c r="G114" s="16"/>
      <c r="H114" s="32"/>
      <c r="I114" s="11">
        <f>E114*50/C114</f>
        <v>1.6666666666666666E-2</v>
      </c>
      <c r="J114" s="10">
        <f>C114-(E114*1080)</f>
        <v>14531512.026905103</v>
      </c>
      <c r="K114" s="9"/>
      <c r="L114" s="49"/>
    </row>
    <row r="115" spans="1:14" s="29" customFormat="1">
      <c r="A115" s="63"/>
      <c r="B115" s="21">
        <f>B114+7</f>
        <v>44319</v>
      </c>
      <c r="C115" s="12">
        <f>D114+G114-H114</f>
        <v>24976036.296243146</v>
      </c>
      <c r="D115" s="9">
        <f>C115+(C115*0.1)</f>
        <v>27473639.925867461</v>
      </c>
      <c r="E115" s="9">
        <f>C115/3000</f>
        <v>8325.3454320810488</v>
      </c>
      <c r="F115" s="18">
        <f>(D115-C115)/E115</f>
        <v>300</v>
      </c>
      <c r="G115" s="16"/>
      <c r="H115" s="32"/>
      <c r="I115" s="11">
        <f>E115*50/C115</f>
        <v>1.6666666666666666E-2</v>
      </c>
      <c r="J115" s="10">
        <f>C115-(E115*1080)</f>
        <v>15984663.229595613</v>
      </c>
      <c r="K115" s="9"/>
      <c r="L115" s="49"/>
      <c r="M115" s="33"/>
      <c r="N115" s="33"/>
    </row>
    <row r="116" spans="1:14" s="29" customFormat="1">
      <c r="A116" s="63"/>
      <c r="B116" s="21">
        <f>B115+7</f>
        <v>44326</v>
      </c>
      <c r="C116" s="12">
        <f>D115+G115-H115</f>
        <v>27473639.925867461</v>
      </c>
      <c r="D116" s="9">
        <f>C116+(C116*0.1)</f>
        <v>30221003.918454207</v>
      </c>
      <c r="E116" s="9">
        <f>C116/3000</f>
        <v>9157.8799752891537</v>
      </c>
      <c r="F116" s="18">
        <f>(D116-C116)/E116</f>
        <v>300.00000000000006</v>
      </c>
      <c r="G116" s="16"/>
      <c r="H116" s="32"/>
      <c r="I116" s="11">
        <f>E116*50/C116</f>
        <v>1.6666666666666666E-2</v>
      </c>
      <c r="J116" s="10">
        <f>C116-(E116*1080)</f>
        <v>17583129.552555174</v>
      </c>
      <c r="K116" s="9"/>
      <c r="L116" s="49"/>
      <c r="M116" s="33"/>
      <c r="N116" s="33"/>
    </row>
    <row r="117" spans="1:14" s="29" customFormat="1" ht="15.75" thickBot="1">
      <c r="A117" s="64"/>
      <c r="B117" s="34">
        <f>B116+7</f>
        <v>44333</v>
      </c>
      <c r="C117" s="12">
        <f>D116+G116-H116</f>
        <v>30221003.918454207</v>
      </c>
      <c r="D117" s="9">
        <f>C117+(C117*0.1)</f>
        <v>33243104.310299627</v>
      </c>
      <c r="E117" s="9">
        <f>C117/3000</f>
        <v>10073.66797281807</v>
      </c>
      <c r="F117" s="18">
        <f>(D117-C117)/E117</f>
        <v>299.99999999999989</v>
      </c>
      <c r="G117" s="35"/>
      <c r="H117" s="32"/>
      <c r="I117" s="11">
        <f>E117*50/C117</f>
        <v>1.6666666666666666E-2</v>
      </c>
      <c r="J117" s="10">
        <f>C117-(E117*1080)</f>
        <v>19341442.50781069</v>
      </c>
      <c r="K117" s="9"/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62">
        <v>24</v>
      </c>
      <c r="B119" s="21">
        <f>B117+7</f>
        <v>44340</v>
      </c>
      <c r="C119" s="12">
        <f>D117+G117-H117</f>
        <v>33243104.310299627</v>
      </c>
      <c r="D119" s="9">
        <f>C119+(C119*0.1)</f>
        <v>36567414.741329588</v>
      </c>
      <c r="E119" s="9">
        <f>C119/3000</f>
        <v>11081.034770099875</v>
      </c>
      <c r="F119" s="18">
        <f>(D119-C119)/E119</f>
        <v>299.99999999999983</v>
      </c>
      <c r="G119" s="16"/>
      <c r="H119" s="32"/>
      <c r="I119" s="11">
        <f>E119*50/C119</f>
        <v>1.6666666666666666E-2</v>
      </c>
      <c r="J119" s="10">
        <f>C119-(E119*1080)</f>
        <v>21275586.758591764</v>
      </c>
      <c r="K119" s="9"/>
      <c r="L119" s="49"/>
    </row>
    <row r="120" spans="1:14" s="29" customFormat="1">
      <c r="A120" s="63"/>
      <c r="B120" s="21">
        <f>B119+7</f>
        <v>44347</v>
      </c>
      <c r="C120" s="12">
        <f>D119+G119-H119</f>
        <v>36567414.741329588</v>
      </c>
      <c r="D120" s="9">
        <f>C120+(C120*0.1)</f>
        <v>40224156.215462551</v>
      </c>
      <c r="E120" s="9">
        <f>C120/3000</f>
        <v>12189.138247109862</v>
      </c>
      <c r="F120" s="18">
        <f>(D120-C120)/E120</f>
        <v>300.00000000000034</v>
      </c>
      <c r="G120" s="16"/>
      <c r="H120" s="32"/>
      <c r="I120" s="11">
        <f>E120*50/C120</f>
        <v>1.6666666666666663E-2</v>
      </c>
      <c r="J120" s="10">
        <f>C120-(E120*1080)</f>
        <v>23403145.434450939</v>
      </c>
      <c r="K120" s="9"/>
      <c r="L120" s="49"/>
      <c r="M120" s="33"/>
      <c r="N120" s="33"/>
    </row>
    <row r="121" spans="1:14" s="29" customFormat="1">
      <c r="A121" s="63"/>
      <c r="B121" s="21">
        <f>B120+7</f>
        <v>44354</v>
      </c>
      <c r="C121" s="12">
        <f>D120+G120-H120</f>
        <v>40224156.215462551</v>
      </c>
      <c r="D121" s="9">
        <f>C121+(C121*0.1)</f>
        <v>44246571.837008804</v>
      </c>
      <c r="E121" s="9">
        <f>C121/3000</f>
        <v>13408.05207182085</v>
      </c>
      <c r="F121" s="18">
        <f>(D121-C121)/E121</f>
        <v>299.99999999999989</v>
      </c>
      <c r="G121" s="16"/>
      <c r="H121" s="32"/>
      <c r="I121" s="11">
        <f>E121*50/C121</f>
        <v>1.6666666666666666E-2</v>
      </c>
      <c r="J121" s="10">
        <f>C121-(E121*1080)</f>
        <v>25743459.977896035</v>
      </c>
      <c r="K121" s="9"/>
      <c r="L121" s="49"/>
      <c r="M121" s="33"/>
      <c r="N121" s="33"/>
    </row>
    <row r="122" spans="1:14" s="29" customFormat="1" ht="15.75" thickBot="1">
      <c r="A122" s="64"/>
      <c r="B122" s="34">
        <f>B121+7</f>
        <v>44361</v>
      </c>
      <c r="C122" s="12">
        <f>D121+G121-H121</f>
        <v>44246571.837008804</v>
      </c>
      <c r="D122" s="9">
        <f>C122+(C122*0.1)</f>
        <v>48671229.020709686</v>
      </c>
      <c r="E122" s="9">
        <f>C122/3000</f>
        <v>14748.857279002934</v>
      </c>
      <c r="F122" s="18">
        <f>(D122-C122)/E122</f>
        <v>300.00000000000011</v>
      </c>
      <c r="G122" s="35"/>
      <c r="H122" s="32"/>
      <c r="I122" s="11">
        <f>E122*50/C122</f>
        <v>1.6666666666666666E-2</v>
      </c>
      <c r="J122" s="10">
        <f>C122-(E122*1080)</f>
        <v>28317805.975685634</v>
      </c>
      <c r="K122" s="9"/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62">
        <v>25</v>
      </c>
      <c r="B124" s="21">
        <f>B122+7</f>
        <v>44368</v>
      </c>
      <c r="C124" s="12">
        <f>D122+G122-H122</f>
        <v>48671229.020709686</v>
      </c>
      <c r="D124" s="9">
        <f>C124+(C124*0.1)</f>
        <v>53538351.922780655</v>
      </c>
      <c r="E124" s="9">
        <f>C124/3000</f>
        <v>16223.743006903229</v>
      </c>
      <c r="F124" s="18">
        <f>(D124-C124)/E124</f>
        <v>300.00000000000006</v>
      </c>
      <c r="G124" s="16"/>
      <c r="H124" s="32"/>
      <c r="I124" s="11">
        <f>E124*50/C124</f>
        <v>1.6666666666666666E-2</v>
      </c>
      <c r="J124" s="10">
        <f>C124-(E124*1080)</f>
        <v>31149586.573254198</v>
      </c>
      <c r="K124" s="9"/>
      <c r="L124" s="49"/>
    </row>
    <row r="125" spans="1:14" s="29" customFormat="1">
      <c r="A125" s="63"/>
      <c r="B125" s="21">
        <f>B124+7</f>
        <v>44375</v>
      </c>
      <c r="C125" s="12">
        <f>D124+G124-H124</f>
        <v>53538351.922780655</v>
      </c>
      <c r="D125" s="9">
        <f>C125+(C125*0.1)</f>
        <v>58892187.11505872</v>
      </c>
      <c r="E125" s="9">
        <f>C125/3000</f>
        <v>17846.117307593551</v>
      </c>
      <c r="F125" s="18">
        <f>(D125-C125)/E125</f>
        <v>299.99999999999994</v>
      </c>
      <c r="G125" s="16"/>
      <c r="H125" s="32"/>
      <c r="I125" s="11">
        <f>E125*50/C125</f>
        <v>1.6666666666666666E-2</v>
      </c>
      <c r="J125" s="10">
        <f>C125-(E125*1080)</f>
        <v>34264545.230579615</v>
      </c>
      <c r="K125" s="9"/>
      <c r="L125" s="49"/>
      <c r="M125" s="33"/>
      <c r="N125" s="33"/>
    </row>
    <row r="126" spans="1:14" s="29" customFormat="1">
      <c r="A126" s="63"/>
      <c r="B126" s="21">
        <f>B125+7</f>
        <v>44382</v>
      </c>
      <c r="C126" s="12">
        <f>D125+G125-H125</f>
        <v>58892187.11505872</v>
      </c>
      <c r="D126" s="9">
        <f>C126+(C126*0.1)</f>
        <v>64781405.826564595</v>
      </c>
      <c r="E126" s="9">
        <f>C126/3000</f>
        <v>19630.729038352907</v>
      </c>
      <c r="F126" s="18">
        <f>(D126-C126)/E126</f>
        <v>300.00000000000017</v>
      </c>
      <c r="G126" s="16"/>
      <c r="H126" s="32"/>
      <c r="I126" s="11">
        <f>E126*50/C126</f>
        <v>1.6666666666666666E-2</v>
      </c>
      <c r="J126" s="10">
        <f>C126-(E126*1080)</f>
        <v>37690999.753637582</v>
      </c>
      <c r="K126" s="9"/>
      <c r="L126" s="49"/>
      <c r="M126" s="33"/>
      <c r="N126" s="33"/>
    </row>
    <row r="127" spans="1:14" s="29" customFormat="1" ht="15.75" thickBot="1">
      <c r="A127" s="64"/>
      <c r="B127" s="34">
        <f>B126+7</f>
        <v>44389</v>
      </c>
      <c r="C127" s="12">
        <f>D126+G126-H126</f>
        <v>64781405.826564595</v>
      </c>
      <c r="D127" s="9">
        <f>C127+(C127*0.1)</f>
        <v>71259546.409221053</v>
      </c>
      <c r="E127" s="9">
        <f>C127/3000</f>
        <v>21593.801942188198</v>
      </c>
      <c r="F127" s="18">
        <f>(D127-C127)/E127</f>
        <v>299.99999999999994</v>
      </c>
      <c r="G127" s="35"/>
      <c r="H127" s="32"/>
      <c r="I127" s="11">
        <f>E127*50/C127</f>
        <v>1.6666666666666666E-2</v>
      </c>
      <c r="J127" s="10">
        <f>C127-(E127*1080)</f>
        <v>41460099.729001343</v>
      </c>
      <c r="K127" s="9"/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62">
        <v>26</v>
      </c>
      <c r="B129" s="21">
        <f>B127+7</f>
        <v>44396</v>
      </c>
      <c r="C129" s="12">
        <f>D127+G127-H127</f>
        <v>71259546.409221053</v>
      </c>
      <c r="D129" s="9">
        <f>C129+(C129*0.1)</f>
        <v>78385501.050143152</v>
      </c>
      <c r="E129" s="9">
        <f>C129/3000</f>
        <v>23753.182136407017</v>
      </c>
      <c r="F129" s="18">
        <f>(D129-C129)/E129</f>
        <v>299.99999999999977</v>
      </c>
      <c r="G129" s="16"/>
      <c r="H129" s="32"/>
      <c r="I129" s="11">
        <f>E129*50/C129</f>
        <v>1.6666666666666666E-2</v>
      </c>
      <c r="J129" s="10">
        <f>C129-(E129*1080)</f>
        <v>45606109.701901481</v>
      </c>
      <c r="K129" s="9"/>
      <c r="L129" s="49"/>
    </row>
    <row r="130" spans="1:14" s="29" customFormat="1">
      <c r="A130" s="63"/>
      <c r="B130" s="21">
        <f>B129+7</f>
        <v>44403</v>
      </c>
      <c r="C130" s="12">
        <f>D129+G129-H129</f>
        <v>78385501.050143152</v>
      </c>
      <c r="D130" s="9">
        <f>C130+(C130*0.1)</f>
        <v>86224051.155157462</v>
      </c>
      <c r="E130" s="9">
        <f>C130/3000</f>
        <v>26128.500350047718</v>
      </c>
      <c r="F130" s="18">
        <f>(D130-C130)/E130</f>
        <v>299.99999999999977</v>
      </c>
      <c r="G130" s="16"/>
      <c r="H130" s="32"/>
      <c r="I130" s="11">
        <f>E130*50/C130</f>
        <v>1.6666666666666666E-2</v>
      </c>
      <c r="J130" s="10">
        <f>C130-(E130*1080)</f>
        <v>50166720.672091618</v>
      </c>
      <c r="K130" s="9"/>
      <c r="L130" s="49"/>
      <c r="M130" s="33"/>
      <c r="N130" s="33"/>
    </row>
    <row r="131" spans="1:14" s="29" customFormat="1">
      <c r="A131" s="63"/>
      <c r="B131" s="21">
        <f>B130+7</f>
        <v>44410</v>
      </c>
      <c r="C131" s="12">
        <f>D130+G130-H130</f>
        <v>86224051.155157462</v>
      </c>
      <c r="D131" s="9">
        <f>C131+(C131*0.1)</f>
        <v>94846456.270673215</v>
      </c>
      <c r="E131" s="9">
        <f>C131/3000</f>
        <v>28741.350385052487</v>
      </c>
      <c r="F131" s="18">
        <f>(D131-C131)/E131</f>
        <v>300.00000000000028</v>
      </c>
      <c r="G131" s="16"/>
      <c r="H131" s="32"/>
      <c r="I131" s="11">
        <f>E131*50/C131</f>
        <v>1.6666666666666666E-2</v>
      </c>
      <c r="J131" s="10">
        <f>C131-(E131*1080)</f>
        <v>55183392.739300773</v>
      </c>
      <c r="K131" s="9"/>
      <c r="L131" s="49"/>
      <c r="M131" s="33"/>
      <c r="N131" s="33"/>
    </row>
    <row r="132" spans="1:14" s="29" customFormat="1" ht="15.75" thickBot="1">
      <c r="A132" s="64"/>
      <c r="B132" s="34">
        <f>B131+7</f>
        <v>44417</v>
      </c>
      <c r="C132" s="12">
        <f>D131+G131-H131</f>
        <v>94846456.270673215</v>
      </c>
      <c r="D132" s="9">
        <f>C132+(C132*0.1)</f>
        <v>104331101.89774054</v>
      </c>
      <c r="E132" s="9">
        <f>C132/3000</f>
        <v>31615.485423557737</v>
      </c>
      <c r="F132" s="18">
        <f>(D132-C132)/E132</f>
        <v>300.00000000000023</v>
      </c>
      <c r="G132" s="35"/>
      <c r="H132" s="32"/>
      <c r="I132" s="11">
        <f>E132*50/C132</f>
        <v>1.6666666666666666E-2</v>
      </c>
      <c r="J132" s="10">
        <f>C132-(E132*1080)</f>
        <v>60701732.01323086</v>
      </c>
      <c r="K132" s="9"/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62">
        <v>27</v>
      </c>
      <c r="B134" s="21">
        <f>B132+7</f>
        <v>44424</v>
      </c>
      <c r="C134" s="12">
        <f>D132+G132-H132</f>
        <v>104331101.89774054</v>
      </c>
      <c r="D134" s="9">
        <f>C134+(C134*0.1)</f>
        <v>114764212.08751459</v>
      </c>
      <c r="E134" s="9">
        <f>C134/3000</f>
        <v>34777.033965913513</v>
      </c>
      <c r="F134" s="18">
        <f>(D134-C134)/E134</f>
        <v>299.99999999999994</v>
      </c>
      <c r="G134" s="16"/>
      <c r="H134" s="32"/>
      <c r="I134" s="11">
        <f>E134*50/C134</f>
        <v>1.6666666666666666E-2</v>
      </c>
      <c r="J134" s="10">
        <f>C134-(E134*1080)</f>
        <v>66771905.214553945</v>
      </c>
      <c r="K134" s="9"/>
      <c r="L134" s="49"/>
    </row>
    <row r="135" spans="1:14" s="29" customFormat="1">
      <c r="A135" s="63"/>
      <c r="B135" s="21">
        <f>B134+7</f>
        <v>44431</v>
      </c>
      <c r="C135" s="12">
        <f>D134+G134-H134</f>
        <v>114764212.08751459</v>
      </c>
      <c r="D135" s="9">
        <f>C135+(C135*0.1)</f>
        <v>126240633.29626605</v>
      </c>
      <c r="E135" s="9">
        <f>C135/3000</f>
        <v>38254.737362504864</v>
      </c>
      <c r="F135" s="18">
        <f>(D135-C135)/E135</f>
        <v>299.99999999999989</v>
      </c>
      <c r="G135" s="16"/>
      <c r="H135" s="32"/>
      <c r="I135" s="11">
        <f>E135*50/C135</f>
        <v>1.6666666666666666E-2</v>
      </c>
      <c r="J135" s="10">
        <f>C135-(E135*1080)</f>
        <v>73449095.736009344</v>
      </c>
      <c r="K135" s="9"/>
      <c r="L135" s="49"/>
      <c r="M135" s="33"/>
      <c r="N135" s="33"/>
    </row>
    <row r="136" spans="1:14" s="29" customFormat="1">
      <c r="A136" s="63"/>
      <c r="B136" s="21">
        <f>B135+7</f>
        <v>44438</v>
      </c>
      <c r="C136" s="12">
        <f>D135+G135-H135</f>
        <v>126240633.29626605</v>
      </c>
      <c r="D136" s="9">
        <f>C136+(C136*0.1)</f>
        <v>138864696.62589264</v>
      </c>
      <c r="E136" s="9">
        <f>C136/3000</f>
        <v>42080.211098755353</v>
      </c>
      <c r="F136" s="18">
        <f>(D136-C136)/E136</f>
        <v>299.9999999999996</v>
      </c>
      <c r="G136" s="16"/>
      <c r="H136" s="32"/>
      <c r="I136" s="11">
        <f>E136*50/C136</f>
        <v>1.666666666666667E-2</v>
      </c>
      <c r="J136" s="10">
        <f>C136-(E136*1080)</f>
        <v>80794005.309610277</v>
      </c>
      <c r="K136" s="9"/>
      <c r="L136" s="49"/>
      <c r="M136" s="33"/>
      <c r="N136" s="33"/>
    </row>
    <row r="137" spans="1:14" s="29" customFormat="1" ht="15.75" thickBot="1">
      <c r="A137" s="64"/>
      <c r="B137" s="34">
        <f>B136+7</f>
        <v>44445</v>
      </c>
      <c r="C137" s="12">
        <f>D136+G136-H136</f>
        <v>138864696.62589264</v>
      </c>
      <c r="D137" s="9">
        <f>C137+(C137*0.1)</f>
        <v>152751166.28848189</v>
      </c>
      <c r="E137" s="9">
        <f>C137/3000</f>
        <v>46288.232208630878</v>
      </c>
      <c r="F137" s="18">
        <f>(D137-C137)/E137</f>
        <v>299.99999999999977</v>
      </c>
      <c r="G137" s="35"/>
      <c r="H137" s="32"/>
      <c r="I137" s="11">
        <f>E137*50/C137</f>
        <v>1.6666666666666666E-2</v>
      </c>
      <c r="J137" s="10">
        <f>C137-(E137*1080)</f>
        <v>88873405.840571284</v>
      </c>
      <c r="K137" s="9"/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62">
        <v>28</v>
      </c>
      <c r="B139" s="21">
        <f>B137+7</f>
        <v>44452</v>
      </c>
      <c r="C139" s="12">
        <f>D137+G137-H137</f>
        <v>152751166.28848189</v>
      </c>
      <c r="D139" s="9">
        <f>C139+(C139*0.1)</f>
        <v>168026282.91733009</v>
      </c>
      <c r="E139" s="9">
        <f>C139/3000</f>
        <v>50917.055429493965</v>
      </c>
      <c r="F139" s="18">
        <f>(D139-C139)/E139</f>
        <v>300.00000000000011</v>
      </c>
      <c r="G139" s="16"/>
      <c r="H139" s="32"/>
      <c r="I139" s="11">
        <f>E139*50/C139</f>
        <v>1.6666666666666666E-2</v>
      </c>
      <c r="J139" s="10">
        <f>C139-(E139*1080)</f>
        <v>97760746.424628407</v>
      </c>
      <c r="K139" s="9"/>
      <c r="L139" s="49"/>
    </row>
    <row r="140" spans="1:14" s="29" customFormat="1">
      <c r="A140" s="63"/>
      <c r="B140" s="21">
        <f>B139+7</f>
        <v>44459</v>
      </c>
      <c r="C140" s="12">
        <f>D139+G139-H139</f>
        <v>168026282.91733009</v>
      </c>
      <c r="D140" s="9">
        <f>C140+(C140*0.1)</f>
        <v>184828911.20906308</v>
      </c>
      <c r="E140" s="9">
        <f>C140/3000</f>
        <v>56008.760972443364</v>
      </c>
      <c r="F140" s="18">
        <f>(D140-C140)/E140</f>
        <v>299.99999999999977</v>
      </c>
      <c r="G140" s="16"/>
      <c r="H140" s="32"/>
      <c r="I140" s="11">
        <f>E140*50/C140</f>
        <v>1.6666666666666666E-2</v>
      </c>
      <c r="J140" s="10">
        <f>C140-(E140*1080)</f>
        <v>107536821.06709126</v>
      </c>
      <c r="K140" s="9"/>
      <c r="L140" s="49"/>
      <c r="M140" s="33"/>
      <c r="N140" s="33"/>
    </row>
    <row r="141" spans="1:14" s="29" customFormat="1">
      <c r="A141" s="63"/>
      <c r="B141" s="21">
        <f>B140+7</f>
        <v>44466</v>
      </c>
      <c r="C141" s="12">
        <f>D140+G140-H140</f>
        <v>184828911.20906308</v>
      </c>
      <c r="D141" s="9">
        <f>C141+(C141*0.1)</f>
        <v>203311802.32996941</v>
      </c>
      <c r="E141" s="9">
        <f>C141/3000</f>
        <v>61609.637069687691</v>
      </c>
      <c r="F141" s="18">
        <f>(D141-C141)/E141</f>
        <v>300.00000000000028</v>
      </c>
      <c r="G141" s="16"/>
      <c r="H141" s="32"/>
      <c r="I141" s="11">
        <f>E141*50/C141</f>
        <v>1.6666666666666666E-2</v>
      </c>
      <c r="J141" s="10">
        <f>C141-(E141*1080)</f>
        <v>118290503.17380038</v>
      </c>
      <c r="K141" s="9"/>
      <c r="L141" s="49"/>
      <c r="M141" s="33"/>
      <c r="N141" s="33"/>
    </row>
    <row r="142" spans="1:14" s="29" customFormat="1" ht="15.75" thickBot="1">
      <c r="A142" s="64"/>
      <c r="B142" s="34">
        <f>B141+7</f>
        <v>44473</v>
      </c>
      <c r="C142" s="12">
        <f>D141+G141-H141</f>
        <v>203311802.32996941</v>
      </c>
      <c r="D142" s="9">
        <f>C142+(C142*0.1)</f>
        <v>223642982.56296635</v>
      </c>
      <c r="E142" s="9">
        <f>C142/3000</f>
        <v>67770.600776656473</v>
      </c>
      <c r="F142" s="18">
        <f>(D142-C142)/E142</f>
        <v>300</v>
      </c>
      <c r="G142" s="35"/>
      <c r="H142" s="32"/>
      <c r="I142" s="11">
        <f>E142*50/C142</f>
        <v>1.666666666666667E-2</v>
      </c>
      <c r="J142" s="10">
        <f>C142-(E142*1080)</f>
        <v>130119553.49118042</v>
      </c>
      <c r="K142" s="9"/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62">
        <v>29</v>
      </c>
      <c r="B144" s="21">
        <f>B142+7</f>
        <v>44480</v>
      </c>
      <c r="C144" s="12">
        <f>D142+G142-H142</f>
        <v>223642982.56296635</v>
      </c>
      <c r="D144" s="9">
        <f>C144+(C144*0.1)</f>
        <v>246007280.81926298</v>
      </c>
      <c r="E144" s="9">
        <f>C144/3000</f>
        <v>74547.660854322123</v>
      </c>
      <c r="F144" s="18">
        <f>(D144-C144)/E144</f>
        <v>299.99999999999994</v>
      </c>
      <c r="G144" s="16"/>
      <c r="H144" s="32"/>
      <c r="I144" s="11">
        <f>E144*50/C144</f>
        <v>1.6666666666666666E-2</v>
      </c>
      <c r="J144" s="10">
        <f>C144-(E144*1080)</f>
        <v>143131508.84029847</v>
      </c>
      <c r="K144" s="9"/>
      <c r="L144" s="49"/>
    </row>
    <row r="145" spans="1:14" s="29" customFormat="1">
      <c r="A145" s="63"/>
      <c r="B145" s="21">
        <f>B144+7</f>
        <v>44487</v>
      </c>
      <c r="C145" s="12">
        <f>D144+G144-H144</f>
        <v>246007280.81926298</v>
      </c>
      <c r="D145" s="9">
        <f>C145+(C145*0.1)</f>
        <v>270608008.90118927</v>
      </c>
      <c r="E145" s="9">
        <f>C145/3000</f>
        <v>82002.426939754325</v>
      </c>
      <c r="F145" s="18">
        <f>(D145-C145)/E145</f>
        <v>299.99999999999989</v>
      </c>
      <c r="G145" s="16"/>
      <c r="H145" s="32"/>
      <c r="I145" s="11">
        <f>E145*50/C145</f>
        <v>1.6666666666666666E-2</v>
      </c>
      <c r="J145" s="10">
        <f>C145-(E145*1080)</f>
        <v>157444659.72432831</v>
      </c>
      <c r="K145" s="9"/>
      <c r="L145" s="49"/>
      <c r="M145" s="33"/>
      <c r="N145" s="33"/>
    </row>
    <row r="146" spans="1:14" s="29" customFormat="1">
      <c r="A146" s="63"/>
      <c r="B146" s="21">
        <f>B145+7</f>
        <v>44494</v>
      </c>
      <c r="C146" s="12">
        <f>D145+G145-H145</f>
        <v>270608008.90118927</v>
      </c>
      <c r="D146" s="9">
        <f>C146+(C146*0.1)</f>
        <v>297668809.79130816</v>
      </c>
      <c r="E146" s="9">
        <f>C146/3000</f>
        <v>90202.669633729762</v>
      </c>
      <c r="F146" s="18">
        <f>(D146-C146)/E146</f>
        <v>299.99999999999966</v>
      </c>
      <c r="G146" s="16"/>
      <c r="H146" s="32"/>
      <c r="I146" s="11">
        <f>E146*50/C146</f>
        <v>1.6666666666666666E-2</v>
      </c>
      <c r="J146" s="10">
        <f>C146-(E146*1080)</f>
        <v>173189125.69676113</v>
      </c>
      <c r="K146" s="9"/>
      <c r="L146" s="49"/>
      <c r="M146" s="33"/>
      <c r="N146" s="33"/>
    </row>
    <row r="147" spans="1:14" s="29" customFormat="1" ht="15.75" thickBot="1">
      <c r="A147" s="64"/>
      <c r="B147" s="34">
        <f>B146+7</f>
        <v>44501</v>
      </c>
      <c r="C147" s="12">
        <f>D146+G146-H146</f>
        <v>297668809.79130816</v>
      </c>
      <c r="D147" s="9">
        <f>C147+(C147*0.1)</f>
        <v>327435690.77043897</v>
      </c>
      <c r="E147" s="9">
        <f>C147/3000</f>
        <v>99222.936597102715</v>
      </c>
      <c r="F147" s="18">
        <f>(D147-C147)/E147</f>
        <v>299.99999999999989</v>
      </c>
      <c r="G147" s="35"/>
      <c r="H147" s="32"/>
      <c r="I147" s="11">
        <f>E147*50/C147</f>
        <v>1.6666666666666666E-2</v>
      </c>
      <c r="J147" s="10">
        <f>C147-(E147*1080)</f>
        <v>190508038.26643723</v>
      </c>
      <c r="K147" s="9"/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62">
        <v>30</v>
      </c>
      <c r="B149" s="21">
        <f>B147+7</f>
        <v>44508</v>
      </c>
      <c r="C149" s="12">
        <f>D147+G147-H147</f>
        <v>327435690.77043897</v>
      </c>
      <c r="D149" s="9">
        <f>C149+(C149*0.1)</f>
        <v>360179259.84748286</v>
      </c>
      <c r="E149" s="9">
        <f>C149/3000</f>
        <v>109145.230256813</v>
      </c>
      <c r="F149" s="18">
        <f>(D149-C149)/E149</f>
        <v>299.99999999999994</v>
      </c>
      <c r="G149" s="16"/>
      <c r="H149" s="32"/>
      <c r="I149" s="11">
        <f>E149*50/C149</f>
        <v>1.666666666666667E-2</v>
      </c>
      <c r="J149" s="10">
        <f>C149-(E149*1080)</f>
        <v>209558842.09308094</v>
      </c>
      <c r="K149" s="9"/>
      <c r="L149" s="49"/>
    </row>
    <row r="150" spans="1:14" s="29" customFormat="1">
      <c r="A150" s="63"/>
      <c r="B150" s="21">
        <f>B149+7</f>
        <v>44515</v>
      </c>
      <c r="C150" s="12">
        <f>D149+G149-H149</f>
        <v>360179259.84748286</v>
      </c>
      <c r="D150" s="9">
        <f>C150+(C150*0.1)</f>
        <v>396197185.83223116</v>
      </c>
      <c r="E150" s="9">
        <f>C150/3000</f>
        <v>120059.75328249429</v>
      </c>
      <c r="F150" s="18">
        <f>(D150-C150)/E150</f>
        <v>300.00000000000011</v>
      </c>
      <c r="G150" s="16"/>
      <c r="H150" s="32"/>
      <c r="I150" s="11">
        <f>E150*50/C150</f>
        <v>1.6666666666666666E-2</v>
      </c>
      <c r="J150" s="10">
        <f>C150-(E150*1080)</f>
        <v>230514726.30238903</v>
      </c>
      <c r="K150" s="9"/>
      <c r="L150" s="49"/>
      <c r="M150" s="33"/>
      <c r="N150" s="33"/>
    </row>
    <row r="151" spans="1:14" s="29" customFormat="1">
      <c r="A151" s="63"/>
      <c r="B151" s="21">
        <f>B150+7</f>
        <v>44522</v>
      </c>
      <c r="C151" s="12">
        <f>D150+G150-H150</f>
        <v>396197185.83223116</v>
      </c>
      <c r="D151" s="9">
        <f>C151+(C151*0.1)</f>
        <v>435816904.41545427</v>
      </c>
      <c r="E151" s="9">
        <f>C151/3000</f>
        <v>132065.72861074371</v>
      </c>
      <c r="F151" s="18">
        <f>(D151-C151)/E151</f>
        <v>299.99999999999994</v>
      </c>
      <c r="G151" s="16"/>
      <c r="H151" s="32"/>
      <c r="I151" s="11">
        <f>E151*50/C151</f>
        <v>1.6666666666666666E-2</v>
      </c>
      <c r="J151" s="10">
        <f>C151-(E151*1080)</f>
        <v>253566198.93262795</v>
      </c>
      <c r="K151" s="9"/>
      <c r="L151" s="49"/>
      <c r="M151" s="33"/>
      <c r="N151" s="33"/>
    </row>
    <row r="152" spans="1:14" s="29" customFormat="1" ht="15.75" thickBot="1">
      <c r="A152" s="64"/>
      <c r="B152" s="34">
        <f>B151+7</f>
        <v>44529</v>
      </c>
      <c r="C152" s="12">
        <f>D151+G151-H151</f>
        <v>435816904.41545427</v>
      </c>
      <c r="D152" s="9">
        <f>C152+(C152*0.1)</f>
        <v>479398594.8569997</v>
      </c>
      <c r="E152" s="9">
        <f>C152/3000</f>
        <v>145272.30147181809</v>
      </c>
      <c r="F152" s="18">
        <f>(D152-C152)/E152</f>
        <v>300</v>
      </c>
      <c r="G152" s="35"/>
      <c r="H152" s="32"/>
      <c r="I152" s="11">
        <f>E152*50/C152</f>
        <v>1.6666666666666666E-2</v>
      </c>
      <c r="J152" s="10">
        <f>C152-(E152*1080)</f>
        <v>278922818.82589072</v>
      </c>
      <c r="K152" s="9"/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62">
        <v>31</v>
      </c>
      <c r="B154" s="21">
        <f>B152+7</f>
        <v>44536</v>
      </c>
      <c r="C154" s="12">
        <f>D152+G152-H152</f>
        <v>479398594.8569997</v>
      </c>
      <c r="D154" s="9">
        <f>C154+(C154*0.1)</f>
        <v>527338454.34269965</v>
      </c>
      <c r="E154" s="9">
        <f>C154/3000</f>
        <v>159799.5316189999</v>
      </c>
      <c r="F154" s="18">
        <f>(D154-C154)/E154</f>
        <v>299.99999999999989</v>
      </c>
      <c r="G154" s="16"/>
      <c r="H154" s="32"/>
      <c r="I154" s="11">
        <f>E154*50/C154</f>
        <v>1.6666666666666666E-2</v>
      </c>
      <c r="J154" s="10">
        <f>C154-(E154*1080)</f>
        <v>306815100.70847976</v>
      </c>
      <c r="K154" s="9"/>
      <c r="L154" s="49"/>
    </row>
    <row r="155" spans="1:14" s="29" customFormat="1">
      <c r="A155" s="63"/>
      <c r="B155" s="21">
        <f>B154+7</f>
        <v>44543</v>
      </c>
      <c r="C155" s="12">
        <f>D154+G154-H154</f>
        <v>527338454.34269965</v>
      </c>
      <c r="D155" s="9">
        <f>C155+(C155*0.1)</f>
        <v>580072299.77696967</v>
      </c>
      <c r="E155" s="9">
        <f>C155/3000</f>
        <v>175779.48478089989</v>
      </c>
      <c r="F155" s="18">
        <f>(D155-C155)/E155</f>
        <v>300.00000000000034</v>
      </c>
      <c r="G155" s="16"/>
      <c r="H155" s="32"/>
      <c r="I155" s="11">
        <f>E155*50/C155</f>
        <v>1.6666666666666666E-2</v>
      </c>
      <c r="J155" s="10">
        <f>C155-(E155*1080)</f>
        <v>337496610.77932775</v>
      </c>
      <c r="K155" s="9"/>
      <c r="L155" s="49"/>
      <c r="M155" s="33"/>
      <c r="N155" s="33"/>
    </row>
    <row r="156" spans="1:14" s="29" customFormat="1">
      <c r="A156" s="63"/>
      <c r="B156" s="21">
        <f>B155+7</f>
        <v>44550</v>
      </c>
      <c r="C156" s="12">
        <f>D155+G155-H155</f>
        <v>580072299.77696967</v>
      </c>
      <c r="D156" s="9">
        <f>C156+(C156*0.1)</f>
        <v>638079529.75466669</v>
      </c>
      <c r="E156" s="9">
        <f>C156/3000</f>
        <v>193357.43325898988</v>
      </c>
      <c r="F156" s="18">
        <f>(D156-C156)/E156</f>
        <v>300.00000000000028</v>
      </c>
      <c r="G156" s="16"/>
      <c r="H156" s="32"/>
      <c r="I156" s="11">
        <f>E156*50/C156</f>
        <v>1.6666666666666666E-2</v>
      </c>
      <c r="J156" s="10">
        <f>C156-(E156*1080)</f>
        <v>371246271.85726058</v>
      </c>
      <c r="K156" s="9"/>
      <c r="L156" s="49"/>
      <c r="M156" s="33"/>
      <c r="N156" s="33"/>
    </row>
    <row r="157" spans="1:14" s="29" customFormat="1" ht="15.75" thickBot="1">
      <c r="A157" s="64"/>
      <c r="B157" s="34">
        <f>B156+7</f>
        <v>44557</v>
      </c>
      <c r="C157" s="12">
        <f>D156+G156-H156</f>
        <v>638079529.75466669</v>
      </c>
      <c r="D157" s="9">
        <f>C157+(C157*0.1)</f>
        <v>701887482.7301333</v>
      </c>
      <c r="E157" s="9">
        <f>C157/3000</f>
        <v>212693.17658488889</v>
      </c>
      <c r="F157" s="18">
        <f>(D157-C157)/E157</f>
        <v>299.99999999999972</v>
      </c>
      <c r="G157" s="35"/>
      <c r="H157" s="32"/>
      <c r="I157" s="11">
        <f>E157*50/C157</f>
        <v>1.6666666666666666E-2</v>
      </c>
      <c r="J157" s="10">
        <f>C157-(E157*1080)</f>
        <v>408370899.04298669</v>
      </c>
      <c r="K157" s="9"/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62">
        <v>32</v>
      </c>
      <c r="B159" s="21">
        <f>B157+7</f>
        <v>44564</v>
      </c>
      <c r="C159" s="12">
        <f>D157+G157-H157</f>
        <v>701887482.7301333</v>
      </c>
      <c r="D159" s="9">
        <f>C159+(C159*0.1)</f>
        <v>772076231.00314665</v>
      </c>
      <c r="E159" s="9">
        <f>C159/3000</f>
        <v>233962.49424337776</v>
      </c>
      <c r="F159" s="18">
        <f>(D159-C159)/E159</f>
        <v>300.00000000000011</v>
      </c>
      <c r="G159" s="16"/>
      <c r="H159" s="32"/>
      <c r="I159" s="11">
        <f>E159*50/C159</f>
        <v>1.6666666666666666E-2</v>
      </c>
      <c r="J159" s="10">
        <f>C159-(E159*1080)</f>
        <v>449207988.94728529</v>
      </c>
      <c r="K159" s="9"/>
      <c r="L159" s="49"/>
    </row>
    <row r="160" spans="1:14" s="29" customFormat="1">
      <c r="A160" s="63"/>
      <c r="B160" s="21">
        <f>B159+7</f>
        <v>44571</v>
      </c>
      <c r="C160" s="12">
        <f>D159+G159-H159</f>
        <v>772076231.00314665</v>
      </c>
      <c r="D160" s="9">
        <f>C160+(C160*0.1)</f>
        <v>849283854.10346127</v>
      </c>
      <c r="E160" s="9">
        <f>C160/3000</f>
        <v>257358.74366771555</v>
      </c>
      <c r="F160" s="18">
        <f>(D160-C160)/E160</f>
        <v>299.99999999999983</v>
      </c>
      <c r="G160" s="16"/>
      <c r="H160" s="32"/>
      <c r="I160" s="11">
        <f>E160*50/C160</f>
        <v>1.6666666666666666E-2</v>
      </c>
      <c r="J160" s="10">
        <f>C160-(E160*1080)</f>
        <v>494128787.84201384</v>
      </c>
      <c r="K160" s="9"/>
      <c r="L160" s="49"/>
      <c r="M160" s="33"/>
      <c r="N160" s="33"/>
    </row>
    <row r="161" spans="1:14" s="29" customFormat="1">
      <c r="A161" s="63"/>
      <c r="B161" s="21">
        <f>B160+7</f>
        <v>44578</v>
      </c>
      <c r="C161" s="12">
        <f>D160+G160-H160</f>
        <v>849283854.10346127</v>
      </c>
      <c r="D161" s="9">
        <f>C161+(C161*0.1)</f>
        <v>934212239.51380742</v>
      </c>
      <c r="E161" s="9">
        <f>C161/3000</f>
        <v>283094.61803448707</v>
      </c>
      <c r="F161" s="18">
        <f>(D161-C161)/E161</f>
        <v>300.00000000000011</v>
      </c>
      <c r="G161" s="16"/>
      <c r="H161" s="32"/>
      <c r="I161" s="11">
        <f>E161*50/C161</f>
        <v>1.6666666666666666E-2</v>
      </c>
      <c r="J161" s="10">
        <f>C161-(E161*1080)</f>
        <v>543541666.62621522</v>
      </c>
      <c r="K161" s="9"/>
      <c r="L161" s="49"/>
      <c r="M161" s="33"/>
      <c r="N161" s="33"/>
    </row>
    <row r="162" spans="1:14" s="29" customFormat="1" ht="15.75" thickBot="1">
      <c r="A162" s="64"/>
      <c r="B162" s="34">
        <f>B161+7</f>
        <v>44585</v>
      </c>
      <c r="C162" s="12">
        <f>D161+G161-H161</f>
        <v>934212239.51380742</v>
      </c>
      <c r="D162" s="9">
        <f>C162+(C162*0.1)</f>
        <v>1027633463.4651881</v>
      </c>
      <c r="E162" s="9">
        <f>C162/3000</f>
        <v>311404.0798379358</v>
      </c>
      <c r="F162" s="18">
        <f>(D162-C162)/E162</f>
        <v>299.99999999999994</v>
      </c>
      <c r="G162" s="35"/>
      <c r="H162" s="32"/>
      <c r="I162" s="11">
        <f>E162*50/C162</f>
        <v>1.6666666666666666E-2</v>
      </c>
      <c r="J162" s="10">
        <f>C162-(E162*1080)</f>
        <v>597895833.28883672</v>
      </c>
      <c r="K162" s="9"/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62">
        <v>33</v>
      </c>
      <c r="B164" s="21">
        <f>B162+7</f>
        <v>44592</v>
      </c>
      <c r="C164" s="12">
        <f>D162+G162-H162</f>
        <v>1027633463.4651881</v>
      </c>
      <c r="D164" s="9">
        <f>C164+(C164*0.1)</f>
        <v>1130396809.811707</v>
      </c>
      <c r="E164" s="9">
        <f>C164/3000</f>
        <v>342544.48782172939</v>
      </c>
      <c r="F164" s="18">
        <f>(D164-C164)/E164</f>
        <v>300.00000000000017</v>
      </c>
      <c r="G164" s="16"/>
      <c r="H164" s="32"/>
      <c r="I164" s="11">
        <f>E164*50/C164</f>
        <v>1.6666666666666666E-2</v>
      </c>
      <c r="J164" s="10">
        <f>C164-(E164*1080)</f>
        <v>657685416.61772037</v>
      </c>
      <c r="K164" s="9"/>
      <c r="L164" s="49"/>
    </row>
    <row r="165" spans="1:14" s="29" customFormat="1">
      <c r="A165" s="63"/>
      <c r="B165" s="21">
        <f>B164+7</f>
        <v>44599</v>
      </c>
      <c r="C165" s="12">
        <f>D164+G164-H164</f>
        <v>1130396809.811707</v>
      </c>
      <c r="D165" s="9">
        <f>C165+(C165*0.1)</f>
        <v>1243436490.7928777</v>
      </c>
      <c r="E165" s="9">
        <f>C165/3000</f>
        <v>376798.93660390232</v>
      </c>
      <c r="F165" s="18">
        <f>(D165-C165)/E165</f>
        <v>299.99999999999989</v>
      </c>
      <c r="G165" s="16"/>
      <c r="H165" s="32"/>
      <c r="I165" s="11">
        <f>E165*50/C165</f>
        <v>1.6666666666666663E-2</v>
      </c>
      <c r="J165" s="10">
        <f>C165-(E165*1080)</f>
        <v>723453958.2794925</v>
      </c>
      <c r="K165" s="9"/>
      <c r="L165" s="49"/>
      <c r="M165" s="33"/>
      <c r="N165" s="33"/>
    </row>
    <row r="166" spans="1:14" s="29" customFormat="1">
      <c r="A166" s="63"/>
      <c r="B166" s="21">
        <f>B165+7</f>
        <v>44606</v>
      </c>
      <c r="C166" s="12">
        <f>D165+G165-H165</f>
        <v>1243436490.7928777</v>
      </c>
      <c r="D166" s="9">
        <f>C166+(C166*0.1)</f>
        <v>1367780139.8721654</v>
      </c>
      <c r="E166" s="9">
        <f>C166/3000</f>
        <v>414478.83026429254</v>
      </c>
      <c r="F166" s="18">
        <f>(D166-C166)/E166</f>
        <v>300</v>
      </c>
      <c r="G166" s="16"/>
      <c r="H166" s="32"/>
      <c r="I166" s="11">
        <f>E166*50/C166</f>
        <v>1.6666666666666663E-2</v>
      </c>
      <c r="J166" s="10">
        <f>C166-(E166*1080)</f>
        <v>795799354.10744166</v>
      </c>
      <c r="K166" s="9"/>
      <c r="L166" s="49"/>
      <c r="M166" s="33"/>
      <c r="N166" s="33"/>
    </row>
    <row r="167" spans="1:14" s="29" customFormat="1" ht="15.75" thickBot="1">
      <c r="A167" s="64"/>
      <c r="B167" s="34">
        <f>B166+7</f>
        <v>44613</v>
      </c>
      <c r="C167" s="12">
        <f>D166+G166-H166</f>
        <v>1367780139.8721654</v>
      </c>
      <c r="D167" s="9">
        <f>C167+(C167*0.1)</f>
        <v>1504558153.8593819</v>
      </c>
      <c r="E167" s="9">
        <f>C167/3000</f>
        <v>455926.71329072182</v>
      </c>
      <c r="F167" s="18">
        <f>(D167-C167)/E167</f>
        <v>299.99999999999983</v>
      </c>
      <c r="G167" s="35"/>
      <c r="H167" s="32"/>
      <c r="I167" s="11">
        <f>E167*50/C167</f>
        <v>1.6666666666666666E-2</v>
      </c>
      <c r="J167" s="10">
        <f>C167-(E167*1080)</f>
        <v>875379289.51818585</v>
      </c>
      <c r="K167" s="9"/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62">
        <v>34</v>
      </c>
      <c r="B169" s="21">
        <f>B167+7</f>
        <v>44620</v>
      </c>
      <c r="C169" s="12">
        <f>D167+G167-H167</f>
        <v>1504558153.8593819</v>
      </c>
      <c r="D169" s="9">
        <f>C169+(C169*0.1)</f>
        <v>1655013969.2453201</v>
      </c>
      <c r="E169" s="9">
        <f>C169/3000</f>
        <v>501519.38461979397</v>
      </c>
      <c r="F169" s="18">
        <f>(D169-C169)/E169</f>
        <v>299.99999999999994</v>
      </c>
      <c r="G169" s="16"/>
      <c r="H169" s="32"/>
      <c r="I169" s="11">
        <f>E169*50/C169</f>
        <v>1.6666666666666666E-2</v>
      </c>
      <c r="J169" s="10">
        <f>C169-(E169*1080)</f>
        <v>962917218.47000444</v>
      </c>
      <c r="K169" s="9"/>
      <c r="L169" s="49"/>
    </row>
    <row r="170" spans="1:14" s="29" customFormat="1">
      <c r="A170" s="63"/>
      <c r="B170" s="21">
        <f>B169+7</f>
        <v>44627</v>
      </c>
      <c r="C170" s="12">
        <f>D169+G169-H169</f>
        <v>1655013969.2453201</v>
      </c>
      <c r="D170" s="9">
        <f>C170+(C170*0.1)</f>
        <v>1820515366.169852</v>
      </c>
      <c r="E170" s="9">
        <f>C170/3000</f>
        <v>551671.32308177336</v>
      </c>
      <c r="F170" s="18">
        <f>(D170-C170)/E170</f>
        <v>299.99999999999989</v>
      </c>
      <c r="G170" s="16"/>
      <c r="H170" s="32"/>
      <c r="I170" s="11">
        <f>E170*50/C170</f>
        <v>1.6666666666666666E-2</v>
      </c>
      <c r="J170" s="10">
        <f>C170-(E170*1080)</f>
        <v>1059208940.3170048</v>
      </c>
      <c r="K170" s="9"/>
      <c r="L170" s="49"/>
    </row>
    <row r="171" spans="1:14" s="29" customFormat="1">
      <c r="A171" s="63"/>
      <c r="B171" s="21">
        <f>B170+7</f>
        <v>44634</v>
      </c>
      <c r="C171" s="12">
        <f>D170+G170-H170</f>
        <v>1820515366.169852</v>
      </c>
      <c r="D171" s="9">
        <f>C171+(C171*0.1)</f>
        <v>2002566902.7868371</v>
      </c>
      <c r="E171" s="9">
        <f>C171/3000</f>
        <v>606838.45538995066</v>
      </c>
      <c r="F171" s="18">
        <f>(D171-C171)/E171</f>
        <v>299.99999999999983</v>
      </c>
      <c r="G171" s="16"/>
      <c r="H171" s="32"/>
      <c r="I171" s="11">
        <f>E171*50/C171</f>
        <v>1.6666666666666666E-2</v>
      </c>
      <c r="J171" s="10">
        <f>C171-(E171*1080)</f>
        <v>1165129834.3487053</v>
      </c>
      <c r="K171" s="9"/>
      <c r="L171" s="49"/>
    </row>
    <row r="172" spans="1:14" s="29" customFormat="1" ht="15.75" thickBot="1">
      <c r="A172" s="64"/>
      <c r="B172" s="34">
        <f>B171+7</f>
        <v>44641</v>
      </c>
      <c r="C172" s="12">
        <f>D171+G171-H171</f>
        <v>2002566902.7868371</v>
      </c>
      <c r="D172" s="9">
        <f>C172+(C172*0.1)</f>
        <v>2202823593.0655208</v>
      </c>
      <c r="E172" s="9">
        <f>C172/3000</f>
        <v>667522.30092894565</v>
      </c>
      <c r="F172" s="18">
        <f>(D172-C172)/E172</f>
        <v>299.99999999999994</v>
      </c>
      <c r="G172" s="35"/>
      <c r="H172" s="32"/>
      <c r="I172" s="11">
        <f>E172*50/C172</f>
        <v>1.6666666666666666E-2</v>
      </c>
      <c r="J172" s="10">
        <f>C172-(E172*1080)</f>
        <v>1281642817.7835758</v>
      </c>
      <c r="K172" s="9"/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62">
        <v>35</v>
      </c>
      <c r="B174" s="21">
        <f>B172+7</f>
        <v>44648</v>
      </c>
      <c r="C174" s="12">
        <f>D172+G172-H172</f>
        <v>2202823593.0655208</v>
      </c>
      <c r="D174" s="9">
        <f>C174+(C174*0.1)</f>
        <v>2423105952.3720727</v>
      </c>
      <c r="E174" s="9">
        <f>C174/3000</f>
        <v>734274.53102184029</v>
      </c>
      <c r="F174" s="18">
        <f>(D174-C174)/E174</f>
        <v>299.99999999999977</v>
      </c>
      <c r="G174" s="16"/>
      <c r="H174" s="32"/>
      <c r="I174" s="11">
        <f>E174*50/C174</f>
        <v>1.6666666666666666E-2</v>
      </c>
      <c r="J174" s="10">
        <f>C174-(E174*1080)</f>
        <v>1409807099.5619333</v>
      </c>
      <c r="K174" s="9"/>
      <c r="L174" s="49"/>
    </row>
    <row r="175" spans="1:14" s="29" customFormat="1">
      <c r="A175" s="63"/>
      <c r="B175" s="21">
        <f>B174+7</f>
        <v>44655</v>
      </c>
      <c r="C175" s="12">
        <f>D174+G174-H174</f>
        <v>2423105952.3720727</v>
      </c>
      <c r="D175" s="9">
        <f>C175+(C175*0.1)</f>
        <v>2665416547.6092801</v>
      </c>
      <c r="E175" s="9">
        <f>C175/3000</f>
        <v>807701.98412402428</v>
      </c>
      <c r="F175" s="18">
        <f>(D175-C175)/E175</f>
        <v>300.00000000000017</v>
      </c>
      <c r="G175" s="16"/>
      <c r="H175" s="32"/>
      <c r="I175" s="11">
        <f>E175*50/C175</f>
        <v>1.6666666666666666E-2</v>
      </c>
      <c r="J175" s="10">
        <f>C175-(E175*1080)</f>
        <v>1550787809.5181265</v>
      </c>
      <c r="K175" s="9"/>
      <c r="L175" s="49"/>
    </row>
    <row r="176" spans="1:14" s="29" customFormat="1">
      <c r="A176" s="63"/>
      <c r="B176" s="21">
        <f>B175+7</f>
        <v>44662</v>
      </c>
      <c r="C176" s="12">
        <f>D175+G175-H175</f>
        <v>2665416547.6092801</v>
      </c>
      <c r="D176" s="9">
        <f>C176+(C176*0.1)</f>
        <v>2931958202.3702083</v>
      </c>
      <c r="E176" s="9">
        <f>C176/3000</f>
        <v>888472.1825364267</v>
      </c>
      <c r="F176" s="18">
        <f>(D176-C176)/E176</f>
        <v>300.00000000000017</v>
      </c>
      <c r="G176" s="16"/>
      <c r="H176" s="32"/>
      <c r="I176" s="11">
        <f>E176*50/C176</f>
        <v>1.6666666666666666E-2</v>
      </c>
      <c r="J176" s="10">
        <f>C176-(E176*1080)</f>
        <v>1705866590.4699392</v>
      </c>
      <c r="K176" s="9"/>
      <c r="L176" s="49"/>
    </row>
    <row r="177" spans="1:12" s="29" customFormat="1" ht="15.75" thickBot="1">
      <c r="A177" s="64"/>
      <c r="B177" s="34">
        <f>B176+7</f>
        <v>44669</v>
      </c>
      <c r="C177" s="12">
        <f>D176+G176-H176</f>
        <v>2931958202.3702083</v>
      </c>
      <c r="D177" s="9">
        <f>C177+(C177*0.1)</f>
        <v>3225154022.6072292</v>
      </c>
      <c r="E177" s="9">
        <f>C177/3000</f>
        <v>977319.40079006937</v>
      </c>
      <c r="F177" s="18">
        <f>(D177-C177)/E177</f>
        <v>300.00000000000017</v>
      </c>
      <c r="G177" s="35"/>
      <c r="H177" s="32"/>
      <c r="I177" s="11">
        <f>E177*50/C177</f>
        <v>1.6666666666666666E-2</v>
      </c>
      <c r="J177" s="10">
        <f>C177-(E177*1080)</f>
        <v>1876453249.5169334</v>
      </c>
      <c r="K177" s="9"/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62">
        <v>36</v>
      </c>
      <c r="B179" s="21">
        <f>B177+7</f>
        <v>44676</v>
      </c>
      <c r="C179" s="12">
        <f>D177+G177-H177</f>
        <v>3225154022.6072292</v>
      </c>
      <c r="D179" s="9">
        <f>C179+(C179*0.1)</f>
        <v>3547669424.8679523</v>
      </c>
      <c r="E179" s="9">
        <f>C179/3000</f>
        <v>1075051.3408690763</v>
      </c>
      <c r="F179" s="18">
        <f>(D179-C179)/E179</f>
        <v>300.00000000000023</v>
      </c>
      <c r="G179" s="16"/>
      <c r="H179" s="32"/>
      <c r="I179" s="11">
        <f>E179*50/C179</f>
        <v>1.6666666666666663E-2</v>
      </c>
      <c r="J179" s="10">
        <f>C179-(E179*1080)</f>
        <v>2064098574.4686267</v>
      </c>
      <c r="K179" s="9"/>
      <c r="L179" s="49"/>
    </row>
    <row r="180" spans="1:12" s="29" customFormat="1">
      <c r="A180" s="63"/>
      <c r="B180" s="21">
        <f>B179+7</f>
        <v>44683</v>
      </c>
      <c r="C180" s="12">
        <f>D179+G179-H179</f>
        <v>3547669424.8679523</v>
      </c>
      <c r="D180" s="9">
        <f>C180+(C180*0.1)</f>
        <v>3902436367.3547478</v>
      </c>
      <c r="E180" s="9">
        <f>C180/3000</f>
        <v>1182556.4749559842</v>
      </c>
      <c r="F180" s="18">
        <f>(D180-C180)/E180</f>
        <v>300.00000000000017</v>
      </c>
      <c r="G180" s="16"/>
      <c r="H180" s="32"/>
      <c r="I180" s="11">
        <f>E180*50/C180</f>
        <v>1.6666666666666666E-2</v>
      </c>
      <c r="J180" s="10">
        <f>C180-(E180*1080)</f>
        <v>2270508431.9154892</v>
      </c>
      <c r="K180" s="9"/>
      <c r="L180" s="49"/>
    </row>
    <row r="181" spans="1:12" s="29" customFormat="1">
      <c r="A181" s="63"/>
      <c r="B181" s="21">
        <f>B180+7</f>
        <v>44690</v>
      </c>
      <c r="C181" s="12">
        <f>D180+G180-H180</f>
        <v>3902436367.3547478</v>
      </c>
      <c r="D181" s="9">
        <f>C181+(C181*0.1)</f>
        <v>4292680004.0902224</v>
      </c>
      <c r="E181" s="9">
        <f>C181/3000</f>
        <v>1300812.1224515827</v>
      </c>
      <c r="F181" s="18">
        <f>(D181-C181)/E181</f>
        <v>299.99999999999983</v>
      </c>
      <c r="G181" s="16"/>
      <c r="H181" s="32"/>
      <c r="I181" s="11">
        <f>E181*50/C181</f>
        <v>1.6666666666666666E-2</v>
      </c>
      <c r="J181" s="10">
        <f>C181-(E181*1080)</f>
        <v>2497559275.1070385</v>
      </c>
      <c r="K181" s="9"/>
      <c r="L181" s="49"/>
    </row>
    <row r="182" spans="1:12" s="29" customFormat="1" ht="15.75" thickBot="1">
      <c r="A182" s="64"/>
      <c r="B182" s="34">
        <f>B181+7</f>
        <v>44697</v>
      </c>
      <c r="C182" s="12">
        <f>D181+G181-H181</f>
        <v>4292680004.0902224</v>
      </c>
      <c r="D182" s="9">
        <f>C182+(C182*0.1)</f>
        <v>4721948004.4992447</v>
      </c>
      <c r="E182" s="9">
        <f>C182/3000</f>
        <v>1430893.3346967408</v>
      </c>
      <c r="F182" s="18">
        <f>(D182-C182)/E182</f>
        <v>300.00000000000006</v>
      </c>
      <c r="G182" s="35"/>
      <c r="H182" s="32"/>
      <c r="I182" s="11">
        <f>E182*50/C182</f>
        <v>1.6666666666666666E-2</v>
      </c>
      <c r="J182" s="10">
        <f>C182-(E182*1080)</f>
        <v>2747315202.6177425</v>
      </c>
      <c r="K182" s="9"/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62">
        <v>37</v>
      </c>
      <c r="B184" s="21">
        <f>B182+7</f>
        <v>44704</v>
      </c>
      <c r="C184" s="12">
        <f>D182+G182-H182</f>
        <v>4721948004.4992447</v>
      </c>
      <c r="D184" s="9">
        <f>C184+(C184*0.1)</f>
        <v>5194142804.9491692</v>
      </c>
      <c r="E184" s="9">
        <f>C184/3000</f>
        <v>1573982.6681664148</v>
      </c>
      <c r="F184" s="18">
        <f>(D184-C184)/E184</f>
        <v>300</v>
      </c>
      <c r="G184" s="16"/>
      <c r="H184" s="32"/>
      <c r="I184" s="11">
        <f>E184*50/C184</f>
        <v>1.6666666666666666E-2</v>
      </c>
      <c r="J184" s="10">
        <f>C184-(E184*1080)</f>
        <v>3022046722.8795166</v>
      </c>
      <c r="K184" s="9"/>
      <c r="L184" s="49"/>
    </row>
    <row r="185" spans="1:12" s="29" customFormat="1">
      <c r="A185" s="63"/>
      <c r="B185" s="21">
        <f>B184+7</f>
        <v>44711</v>
      </c>
      <c r="C185" s="12">
        <f>D184+G184-H184</f>
        <v>5194142804.9491692</v>
      </c>
      <c r="D185" s="9">
        <f>C185+(C185*0.1)</f>
        <v>5713557085.4440861</v>
      </c>
      <c r="E185" s="9">
        <f>C185/3000</f>
        <v>1731380.9349830563</v>
      </c>
      <c r="F185" s="18">
        <f>(D185-C185)/E185</f>
        <v>300</v>
      </c>
      <c r="G185" s="16"/>
      <c r="H185" s="32"/>
      <c r="I185" s="11">
        <f>E185*50/C185</f>
        <v>1.6666666666666666E-2</v>
      </c>
      <c r="J185" s="10">
        <f>C185-(E185*1080)</f>
        <v>3324251395.1674681</v>
      </c>
      <c r="K185" s="9"/>
      <c r="L185" s="49"/>
    </row>
    <row r="186" spans="1:12" s="29" customFormat="1">
      <c r="A186" s="63"/>
      <c r="B186" s="21">
        <f>B185+7</f>
        <v>44718</v>
      </c>
      <c r="C186" s="12">
        <f>D185+G185-H185</f>
        <v>5713557085.4440861</v>
      </c>
      <c r="D186" s="9">
        <f>C186+(C186*0.1)</f>
        <v>6284912793.9884949</v>
      </c>
      <c r="E186" s="9">
        <f>C186/3000</f>
        <v>1904519.0284813619</v>
      </c>
      <c r="F186" s="18">
        <f>(D186-C186)/E186</f>
        <v>300.00000000000011</v>
      </c>
      <c r="G186" s="16"/>
      <c r="H186" s="32"/>
      <c r="I186" s="11">
        <f>E186*50/C186</f>
        <v>1.6666666666666666E-2</v>
      </c>
      <c r="J186" s="10">
        <f>C186-(E186*1080)</f>
        <v>3656676534.6842155</v>
      </c>
      <c r="K186" s="9"/>
      <c r="L186" s="49"/>
    </row>
    <row r="187" spans="1:12" s="29" customFormat="1" ht="15.75" thickBot="1">
      <c r="A187" s="64"/>
      <c r="B187" s="34">
        <f>B186+7</f>
        <v>44725</v>
      </c>
      <c r="C187" s="12">
        <f>D186+G186-H186</f>
        <v>6284912793.9884949</v>
      </c>
      <c r="D187" s="9">
        <f>C187+(C187*0.1)</f>
        <v>6913404073.3873444</v>
      </c>
      <c r="E187" s="9">
        <f>C187/3000</f>
        <v>2094970.9313294983</v>
      </c>
      <c r="F187" s="18">
        <f>(D187-C187)/E187</f>
        <v>300</v>
      </c>
      <c r="G187" s="35"/>
      <c r="H187" s="32"/>
      <c r="I187" s="11">
        <f>E187*50/C187</f>
        <v>1.6666666666666666E-2</v>
      </c>
      <c r="J187" s="10">
        <f>C187-(E187*1080)</f>
        <v>4022344188.1526365</v>
      </c>
      <c r="K187" s="9"/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62">
        <v>38</v>
      </c>
      <c r="B189" s="21">
        <f>B187+7</f>
        <v>44732</v>
      </c>
      <c r="C189" s="12">
        <f>D187+G187-H187</f>
        <v>6913404073.3873444</v>
      </c>
      <c r="D189" s="9">
        <f>C189+(C189*0.1)</f>
        <v>7604744480.726079</v>
      </c>
      <c r="E189" s="9">
        <f>C189/3000</f>
        <v>2304468.024462448</v>
      </c>
      <c r="F189" s="18">
        <f>(D189-C189)/E189</f>
        <v>300.00000000000011</v>
      </c>
      <c r="G189" s="16"/>
      <c r="H189" s="32"/>
      <c r="I189" s="11">
        <f>E189*50/C189</f>
        <v>1.6666666666666666E-2</v>
      </c>
      <c r="J189" s="10">
        <f>C189-(E189*1080)</f>
        <v>4424578606.9679012</v>
      </c>
      <c r="K189" s="9"/>
      <c r="L189" s="49"/>
    </row>
    <row r="190" spans="1:12" s="29" customFormat="1">
      <c r="A190" s="63"/>
      <c r="B190" s="21">
        <f>B189+7</f>
        <v>44739</v>
      </c>
      <c r="C190" s="12">
        <f>D189+G189-H189</f>
        <v>7604744480.726079</v>
      </c>
      <c r="D190" s="9">
        <f>C190+(C190*0.1)</f>
        <v>8365218928.798687</v>
      </c>
      <c r="E190" s="9">
        <f>C190/3000</f>
        <v>2534914.8269086932</v>
      </c>
      <c r="F190" s="18">
        <f>(D190-C190)/E190</f>
        <v>300</v>
      </c>
      <c r="G190" s="16"/>
      <c r="H190" s="32"/>
      <c r="I190" s="11">
        <f>E190*50/C190</f>
        <v>1.666666666666667E-2</v>
      </c>
      <c r="J190" s="10">
        <f>C190-(E190*1080)</f>
        <v>4867036467.66469</v>
      </c>
      <c r="K190" s="9"/>
      <c r="L190" s="49"/>
    </row>
    <row r="191" spans="1:12" s="29" customFormat="1">
      <c r="A191" s="63"/>
      <c r="B191" s="21">
        <f>B190+7</f>
        <v>44746</v>
      </c>
      <c r="C191" s="12">
        <f>D190+G190-H190</f>
        <v>8365218928.798687</v>
      </c>
      <c r="D191" s="9">
        <f>C191+(C191*0.1)</f>
        <v>9201740821.6785564</v>
      </c>
      <c r="E191" s="9">
        <f>C191/3000</f>
        <v>2788406.3095995625</v>
      </c>
      <c r="F191" s="18">
        <f>(D191-C191)/E191</f>
        <v>300.00000000000023</v>
      </c>
      <c r="G191" s="16"/>
      <c r="H191" s="32"/>
      <c r="I191" s="11">
        <f>E191*50/C191</f>
        <v>1.6666666666666666E-2</v>
      </c>
      <c r="J191" s="10">
        <f>C191-(E191*1080)</f>
        <v>5353740114.43116</v>
      </c>
      <c r="K191" s="9"/>
      <c r="L191" s="49"/>
    </row>
    <row r="192" spans="1:12" s="29" customFormat="1" ht="15.75" thickBot="1">
      <c r="A192" s="64"/>
      <c r="B192" s="34">
        <f>B191+7</f>
        <v>44753</v>
      </c>
      <c r="C192" s="12">
        <f>D191+G191-H191</f>
        <v>9201740821.6785564</v>
      </c>
      <c r="D192" s="9">
        <f>C192+(C192*0.1)</f>
        <v>10121914903.846413</v>
      </c>
      <c r="E192" s="9">
        <f>C192/3000</f>
        <v>3067246.940559519</v>
      </c>
      <c r="F192" s="18">
        <f>(D192-C192)/E192</f>
        <v>300.00000000000017</v>
      </c>
      <c r="G192" s="35"/>
      <c r="H192" s="32"/>
      <c r="I192" s="11">
        <f>E192*50/C192</f>
        <v>1.6666666666666666E-2</v>
      </c>
      <c r="J192" s="10">
        <f>C192-(E192*1080)</f>
        <v>5889114125.8742762</v>
      </c>
      <c r="K192" s="9"/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</sheetData>
  <mergeCells count="40">
    <mergeCell ref="A4:A7"/>
    <mergeCell ref="M7:N7"/>
    <mergeCell ref="A9:A12"/>
    <mergeCell ref="A14:A17"/>
    <mergeCell ref="A19:A22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39:A142"/>
    <mergeCell ref="A84:A87"/>
    <mergeCell ref="A89:A92"/>
    <mergeCell ref="A94:A97"/>
    <mergeCell ref="A99:A102"/>
    <mergeCell ref="A104:A107"/>
    <mergeCell ref="A109:A112"/>
    <mergeCell ref="A174:A177"/>
    <mergeCell ref="A179:A182"/>
    <mergeCell ref="A184:A187"/>
    <mergeCell ref="A189:A192"/>
    <mergeCell ref="A1:L1"/>
    <mergeCell ref="A144:A147"/>
    <mergeCell ref="A149:A152"/>
    <mergeCell ref="A154:A157"/>
    <mergeCell ref="A159:A162"/>
    <mergeCell ref="A164:A167"/>
    <mergeCell ref="A169:A172"/>
    <mergeCell ref="A114:A117"/>
    <mergeCell ref="A119:A122"/>
    <mergeCell ref="A124:A127"/>
    <mergeCell ref="A129:A132"/>
    <mergeCell ref="A134:A1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Actual_Account Perfomance</vt:lpstr>
      <vt:lpstr>Projected_Acc Perfomance_5%</vt:lpstr>
      <vt:lpstr>Projected_Acc Perfomance_10%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2019-09-01T06:28:08Z</dcterms:modified>
</cp:coreProperties>
</file>