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/>
  </bookViews>
  <sheets>
    <sheet name="Account_Perfomance" sheetId="291" r:id="rId1"/>
    <sheet name="4%_Account_Projections" sheetId="290" r:id="rId2"/>
    <sheet name="6%_Account_Projections" sheetId="279" r:id="rId3"/>
    <sheet name="8%_Account_Projections" sheetId="289" r:id="rId4"/>
  </sheets>
  <calcPr calcId="124519"/>
</workbook>
</file>

<file path=xl/calcChain.xml><?xml version="1.0" encoding="utf-8"?>
<calcChain xmlns="http://schemas.openxmlformats.org/spreadsheetml/2006/main">
  <c r="C16" i="291"/>
  <c r="D15"/>
  <c r="F4"/>
  <c r="D14"/>
  <c r="D12"/>
  <c r="D11"/>
  <c r="D10"/>
  <c r="D9"/>
  <c r="D6"/>
  <c r="D5"/>
  <c r="D4"/>
  <c r="C5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I4"/>
  <c r="E4"/>
  <c r="J4"/>
  <c r="D14" i="290"/>
  <c r="D12"/>
  <c r="D11"/>
  <c r="D10"/>
  <c r="D9"/>
  <c r="D7"/>
  <c r="D6"/>
  <c r="D5"/>
  <c r="D4"/>
  <c r="C5" s="1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B5"/>
  <c r="I4"/>
  <c r="E4"/>
  <c r="D14" i="289"/>
  <c r="D12"/>
  <c r="D11"/>
  <c r="D10"/>
  <c r="D9"/>
  <c r="D7"/>
  <c r="D6"/>
  <c r="D5"/>
  <c r="D4"/>
  <c r="F4"/>
  <c r="E4"/>
  <c r="I4" s="1"/>
  <c r="E5" i="290" l="1"/>
  <c r="I5" s="1"/>
  <c r="J4"/>
  <c r="F4"/>
  <c r="J4" i="289"/>
  <c r="D4" i="279"/>
  <c r="B5" i="289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J5" i="291" l="1"/>
  <c r="F5"/>
  <c r="C6"/>
  <c r="C6" i="290"/>
  <c r="F5"/>
  <c r="J5"/>
  <c r="C5" i="289"/>
  <c r="E6" i="291" l="1"/>
  <c r="I6" s="1"/>
  <c r="C7"/>
  <c r="J6"/>
  <c r="E6" i="290"/>
  <c r="I6" s="1"/>
  <c r="E5" i="289"/>
  <c r="I5" s="1"/>
  <c r="J5"/>
  <c r="E4" i="279"/>
  <c r="F6" i="291" l="1"/>
  <c r="E7"/>
  <c r="I7" s="1"/>
  <c r="D7"/>
  <c r="F6" i="290"/>
  <c r="J6"/>
  <c r="C7"/>
  <c r="F5" i="289"/>
  <c r="C6"/>
  <c r="J7" i="291" l="1"/>
  <c r="F7"/>
  <c r="C9"/>
  <c r="E7" i="290"/>
  <c r="I7" s="1"/>
  <c r="E6" i="289"/>
  <c r="I6" s="1"/>
  <c r="C7"/>
  <c r="J6"/>
  <c r="E9" i="291" l="1"/>
  <c r="I9" s="1"/>
  <c r="J7" i="290"/>
  <c r="F7"/>
  <c r="C9"/>
  <c r="F6" i="289"/>
  <c r="E7"/>
  <c r="I7" s="1"/>
  <c r="J9" i="291" l="1"/>
  <c r="F9"/>
  <c r="C10"/>
  <c r="E9" i="290"/>
  <c r="I9" s="1"/>
  <c r="J7" i="289"/>
  <c r="F7"/>
  <c r="C9"/>
  <c r="E10" i="291" l="1"/>
  <c r="I10" s="1"/>
  <c r="C10" i="290"/>
  <c r="F9"/>
  <c r="J9"/>
  <c r="E9" i="289"/>
  <c r="I9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C11" i="291" l="1"/>
  <c r="F10"/>
  <c r="J10"/>
  <c r="E10" i="290"/>
  <c r="I10" s="1"/>
  <c r="J9" i="289"/>
  <c r="F9"/>
  <c r="C10"/>
  <c r="C5" i="279"/>
  <c r="I4"/>
  <c r="E11" i="291" l="1"/>
  <c r="I11" s="1"/>
  <c r="C11" i="290"/>
  <c r="F10"/>
  <c r="J10"/>
  <c r="E5" i="279"/>
  <c r="I5" s="1"/>
  <c r="D5"/>
  <c r="J5" s="1"/>
  <c r="E10" i="289"/>
  <c r="I10" s="1"/>
  <c r="F4" i="279"/>
  <c r="C12" i="291" l="1"/>
  <c r="F11"/>
  <c r="J11"/>
  <c r="E11" i="290"/>
  <c r="I11" s="1"/>
  <c r="C11" i="289"/>
  <c r="F10"/>
  <c r="J10"/>
  <c r="C6" i="279"/>
  <c r="F5"/>
  <c r="E12" i="291" l="1"/>
  <c r="I12" s="1"/>
  <c r="J11" i="290"/>
  <c r="C12"/>
  <c r="F11"/>
  <c r="E6" i="279"/>
  <c r="I6" s="1"/>
  <c r="D6"/>
  <c r="E11" i="289"/>
  <c r="I11" s="1"/>
  <c r="J12" i="291" l="1"/>
  <c r="C14"/>
  <c r="F12"/>
  <c r="E12" i="290"/>
  <c r="I12" s="1"/>
  <c r="C12" i="289"/>
  <c r="F11"/>
  <c r="J11"/>
  <c r="F6" i="279"/>
  <c r="J6"/>
  <c r="C7"/>
  <c r="E14" i="291" l="1"/>
  <c r="I14" s="1"/>
  <c r="J12" i="290"/>
  <c r="F12"/>
  <c r="C14"/>
  <c r="E7" i="279"/>
  <c r="I7" s="1"/>
  <c r="D7"/>
  <c r="E12" i="289"/>
  <c r="I12" s="1"/>
  <c r="J14" i="291" l="1"/>
  <c r="C15"/>
  <c r="F14"/>
  <c r="E14" i="290"/>
  <c r="I14" s="1"/>
  <c r="J12" i="289"/>
  <c r="C14"/>
  <c r="F12"/>
  <c r="J7" i="279"/>
  <c r="C9"/>
  <c r="F7"/>
  <c r="E15" i="291" l="1"/>
  <c r="I15" s="1"/>
  <c r="C15" i="290"/>
  <c r="D15" s="1"/>
  <c r="F14"/>
  <c r="J14"/>
  <c r="E9" i="279"/>
  <c r="I9" s="1"/>
  <c r="D9"/>
  <c r="E14" i="289"/>
  <c r="I14" s="1"/>
  <c r="F15" i="291" l="1"/>
  <c r="J15"/>
  <c r="E15" i="290"/>
  <c r="I15" s="1"/>
  <c r="J14" i="289"/>
  <c r="C15"/>
  <c r="D15" s="1"/>
  <c r="F14"/>
  <c r="J9" i="279"/>
  <c r="C10"/>
  <c r="F9"/>
  <c r="D16" i="291" l="1"/>
  <c r="J16" s="1"/>
  <c r="E16"/>
  <c r="I16" s="1"/>
  <c r="C16" i="290"/>
  <c r="D16" s="1"/>
  <c r="F15"/>
  <c r="J15"/>
  <c r="E10" i="279"/>
  <c r="I10" s="1"/>
  <c r="D10"/>
  <c r="E15" i="289"/>
  <c r="I15" s="1"/>
  <c r="C17" i="291" l="1"/>
  <c r="F16"/>
  <c r="E16" i="290"/>
  <c r="I16" s="1"/>
  <c r="C16" i="289"/>
  <c r="D16" s="1"/>
  <c r="F15"/>
  <c r="J15"/>
  <c r="J10" i="279"/>
  <c r="C11"/>
  <c r="F10"/>
  <c r="D17" i="291" l="1"/>
  <c r="E17"/>
  <c r="I17" s="1"/>
  <c r="J16" i="290"/>
  <c r="C17"/>
  <c r="D17" s="1"/>
  <c r="F16"/>
  <c r="E11" i="279"/>
  <c r="I11" s="1"/>
  <c r="D11"/>
  <c r="E16" i="289"/>
  <c r="I16" s="1"/>
  <c r="J17" i="291" l="1"/>
  <c r="F17"/>
  <c r="C19"/>
  <c r="E17" i="290"/>
  <c r="I17" s="1"/>
  <c r="C17" i="289"/>
  <c r="D17" s="1"/>
  <c r="F16"/>
  <c r="J16"/>
  <c r="J11" i="279"/>
  <c r="C12"/>
  <c r="F11"/>
  <c r="D19" i="291" l="1"/>
  <c r="E19"/>
  <c r="I19" s="1"/>
  <c r="J17" i="290"/>
  <c r="C19"/>
  <c r="D19" s="1"/>
  <c r="F17"/>
  <c r="E12" i="279"/>
  <c r="I12" s="1"/>
  <c r="D12"/>
  <c r="E17" i="289"/>
  <c r="I17" s="1"/>
  <c r="J19" i="291" l="1"/>
  <c r="F19"/>
  <c r="C20"/>
  <c r="E19" i="290"/>
  <c r="I19" s="1"/>
  <c r="J17" i="289"/>
  <c r="F17"/>
  <c r="C19"/>
  <c r="D19" s="1"/>
  <c r="J12" i="279"/>
  <c r="F12"/>
  <c r="C14"/>
  <c r="E20" i="291" l="1"/>
  <c r="I20" s="1"/>
  <c r="D20"/>
  <c r="C20" i="290"/>
  <c r="D20" s="1"/>
  <c r="F19"/>
  <c r="J19"/>
  <c r="E14" i="279"/>
  <c r="I14" s="1"/>
  <c r="D14"/>
  <c r="E19" i="289"/>
  <c r="I19" s="1"/>
  <c r="C21" i="291" l="1"/>
  <c r="F20"/>
  <c r="J20"/>
  <c r="E20" i="290"/>
  <c r="I20" s="1"/>
  <c r="J19" i="289"/>
  <c r="F19"/>
  <c r="C20"/>
  <c r="D20" s="1"/>
  <c r="J14" i="279"/>
  <c r="C15"/>
  <c r="F14"/>
  <c r="D21" i="291" l="1"/>
  <c r="E21"/>
  <c r="I21" s="1"/>
  <c r="C21" i="290"/>
  <c r="D21" s="1"/>
  <c r="F20"/>
  <c r="J20"/>
  <c r="E15" i="279"/>
  <c r="I15" s="1"/>
  <c r="D15"/>
  <c r="E20" i="289"/>
  <c r="I20" s="1"/>
  <c r="C22" i="291" l="1"/>
  <c r="F21"/>
  <c r="J21"/>
  <c r="E21" i="290"/>
  <c r="I21" s="1"/>
  <c r="C21" i="289"/>
  <c r="D21" s="1"/>
  <c r="F20"/>
  <c r="J20"/>
  <c r="J15" i="279"/>
  <c r="C16"/>
  <c r="F15"/>
  <c r="D22" i="291" l="1"/>
  <c r="E22"/>
  <c r="I22" s="1"/>
  <c r="J21" i="290"/>
  <c r="C22"/>
  <c r="D22" s="1"/>
  <c r="F21"/>
  <c r="E16" i="279"/>
  <c r="I16" s="1"/>
  <c r="D16"/>
  <c r="E21" i="289"/>
  <c r="I21" s="1"/>
  <c r="J22" i="291" l="1"/>
  <c r="C24"/>
  <c r="F22"/>
  <c r="E22" i="290"/>
  <c r="I22" s="1"/>
  <c r="C22" i="289"/>
  <c r="D22" s="1"/>
  <c r="F21"/>
  <c r="J21"/>
  <c r="J16" i="279"/>
  <c r="F16"/>
  <c r="C17"/>
  <c r="D24" i="291" l="1"/>
  <c r="E24"/>
  <c r="I24" s="1"/>
  <c r="J22" i="290"/>
  <c r="C24"/>
  <c r="D24" s="1"/>
  <c r="F22"/>
  <c r="E17" i="279"/>
  <c r="I17" s="1"/>
  <c r="D17"/>
  <c r="E22" i="289"/>
  <c r="I22" s="1"/>
  <c r="J24" i="291" l="1"/>
  <c r="C25"/>
  <c r="F24"/>
  <c r="E24" i="290"/>
  <c r="I24" s="1"/>
  <c r="J22" i="289"/>
  <c r="C24"/>
  <c r="D24" s="1"/>
  <c r="F22"/>
  <c r="J17" i="279"/>
  <c r="F17"/>
  <c r="C19"/>
  <c r="E25" i="291" l="1"/>
  <c r="I25" s="1"/>
  <c r="D25"/>
  <c r="C25" i="290"/>
  <c r="D25" s="1"/>
  <c r="F24"/>
  <c r="J24"/>
  <c r="E19" i="279"/>
  <c r="I19" s="1"/>
  <c r="D19"/>
  <c r="E24" i="289"/>
  <c r="I24" s="1"/>
  <c r="C26" i="291" l="1"/>
  <c r="F25"/>
  <c r="J25"/>
  <c r="E25" i="290"/>
  <c r="I25" s="1"/>
  <c r="J24" i="289"/>
  <c r="C25"/>
  <c r="D25" s="1"/>
  <c r="F24"/>
  <c r="J19" i="279"/>
  <c r="C20"/>
  <c r="F19"/>
  <c r="D26" i="291" l="1"/>
  <c r="E26"/>
  <c r="I26" s="1"/>
  <c r="C26" i="290"/>
  <c r="D26" s="1"/>
  <c r="F25"/>
  <c r="J25"/>
  <c r="E20" i="279"/>
  <c r="I20" s="1"/>
  <c r="D20"/>
  <c r="E25" i="289"/>
  <c r="I25" s="1"/>
  <c r="C27" i="291" l="1"/>
  <c r="F26"/>
  <c r="J26"/>
  <c r="E26" i="290"/>
  <c r="I26" s="1"/>
  <c r="C26" i="289"/>
  <c r="D26" s="1"/>
  <c r="F25"/>
  <c r="J25"/>
  <c r="J20" i="279"/>
  <c r="C21"/>
  <c r="F20"/>
  <c r="D27" i="291" l="1"/>
  <c r="E27"/>
  <c r="I27" s="1"/>
  <c r="J26" i="290"/>
  <c r="C27"/>
  <c r="D27" s="1"/>
  <c r="F26"/>
  <c r="E21" i="279"/>
  <c r="I21" s="1"/>
  <c r="D21"/>
  <c r="E26" i="289"/>
  <c r="I26" s="1"/>
  <c r="J27" i="291" l="1"/>
  <c r="F27"/>
  <c r="C29"/>
  <c r="E27" i="290"/>
  <c r="I27" s="1"/>
  <c r="C27" i="289"/>
  <c r="D27" s="1"/>
  <c r="F26"/>
  <c r="J26"/>
  <c r="J21" i="279"/>
  <c r="F21"/>
  <c r="C22"/>
  <c r="D29" i="291" l="1"/>
  <c r="E29"/>
  <c r="I29" s="1"/>
  <c r="J27" i="290"/>
  <c r="F27"/>
  <c r="C29"/>
  <c r="D29" s="1"/>
  <c r="E22" i="279"/>
  <c r="I22" s="1"/>
  <c r="D22"/>
  <c r="E27" i="289"/>
  <c r="I27" s="1"/>
  <c r="J29" i="291" l="1"/>
  <c r="F29"/>
  <c r="C30"/>
  <c r="E29" i="290"/>
  <c r="I29" s="1"/>
  <c r="J27" i="289"/>
  <c r="F27"/>
  <c r="C29"/>
  <c r="D29" s="1"/>
  <c r="J22" i="279"/>
  <c r="C24"/>
  <c r="F22"/>
  <c r="E30" i="291" l="1"/>
  <c r="I30" s="1"/>
  <c r="D30"/>
  <c r="C30" i="290"/>
  <c r="D30" s="1"/>
  <c r="F29"/>
  <c r="J29"/>
  <c r="E24" i="279"/>
  <c r="I24" s="1"/>
  <c r="D24"/>
  <c r="E29" i="289"/>
  <c r="I29" s="1"/>
  <c r="C31" i="291" l="1"/>
  <c r="F30"/>
  <c r="J30"/>
  <c r="E30" i="290"/>
  <c r="I30" s="1"/>
  <c r="J29" i="289"/>
  <c r="F29"/>
  <c r="C30"/>
  <c r="D30" s="1"/>
  <c r="J24" i="279"/>
  <c r="C25"/>
  <c r="F24"/>
  <c r="D31" i="291" l="1"/>
  <c r="E31"/>
  <c r="I31" s="1"/>
  <c r="C31" i="290"/>
  <c r="D31" s="1"/>
  <c r="F30"/>
  <c r="J30"/>
  <c r="E25" i="279"/>
  <c r="I25" s="1"/>
  <c r="D25"/>
  <c r="E30" i="289"/>
  <c r="I30" s="1"/>
  <c r="C32" i="291" l="1"/>
  <c r="F31"/>
  <c r="J31"/>
  <c r="E31" i="290"/>
  <c r="I31" s="1"/>
  <c r="C31" i="289"/>
  <c r="D31" s="1"/>
  <c r="F30"/>
  <c r="J30"/>
  <c r="J25" i="279"/>
  <c r="F25"/>
  <c r="C26"/>
  <c r="D32" i="291" l="1"/>
  <c r="E32"/>
  <c r="I32" s="1"/>
  <c r="J31" i="290"/>
  <c r="C32"/>
  <c r="D32" s="1"/>
  <c r="F31"/>
  <c r="E26" i="279"/>
  <c r="I26" s="1"/>
  <c r="D26"/>
  <c r="E31" i="289"/>
  <c r="I31" s="1"/>
  <c r="J32" i="291" l="1"/>
  <c r="C34"/>
  <c r="F32"/>
  <c r="E32" i="290"/>
  <c r="I32" s="1"/>
  <c r="C32" i="289"/>
  <c r="D32" s="1"/>
  <c r="F31"/>
  <c r="J31"/>
  <c r="J26" i="279"/>
  <c r="C27"/>
  <c r="F26"/>
  <c r="D34" i="291" l="1"/>
  <c r="E34"/>
  <c r="I34" s="1"/>
  <c r="J32" i="290"/>
  <c r="C34"/>
  <c r="D34" s="1"/>
  <c r="F32"/>
  <c r="E27" i="279"/>
  <c r="I27" s="1"/>
  <c r="D27"/>
  <c r="E32" i="289"/>
  <c r="I32" s="1"/>
  <c r="J34" i="291" l="1"/>
  <c r="C35"/>
  <c r="F34"/>
  <c r="E34" i="290"/>
  <c r="I34" s="1"/>
  <c r="J32" i="289"/>
  <c r="C34"/>
  <c r="D34" s="1"/>
  <c r="F32"/>
  <c r="J27" i="279"/>
  <c r="C29"/>
  <c r="F27"/>
  <c r="E35" i="291" l="1"/>
  <c r="I35" s="1"/>
  <c r="D35"/>
  <c r="C35" i="290"/>
  <c r="D35" s="1"/>
  <c r="F34"/>
  <c r="J34"/>
  <c r="E29" i="279"/>
  <c r="I29" s="1"/>
  <c r="D29"/>
  <c r="E34" i="289"/>
  <c r="I34" s="1"/>
  <c r="C36" i="291" l="1"/>
  <c r="F35"/>
  <c r="J35"/>
  <c r="E35" i="290"/>
  <c r="I35" s="1"/>
  <c r="J34" i="289"/>
  <c r="C35"/>
  <c r="D35" s="1"/>
  <c r="F34"/>
  <c r="J29" i="279"/>
  <c r="C30"/>
  <c r="F29"/>
  <c r="D36" i="291" l="1"/>
  <c r="E36"/>
  <c r="I36" s="1"/>
  <c r="C36" i="290"/>
  <c r="D36" s="1"/>
  <c r="F35"/>
  <c r="J35"/>
  <c r="E30" i="279"/>
  <c r="I30" s="1"/>
  <c r="D30"/>
  <c r="E35" i="289"/>
  <c r="I35" s="1"/>
  <c r="C37" i="291" l="1"/>
  <c r="F36"/>
  <c r="J36"/>
  <c r="E36" i="290"/>
  <c r="I36" s="1"/>
  <c r="C36" i="289"/>
  <c r="D36" s="1"/>
  <c r="F35"/>
  <c r="J35"/>
  <c r="J30" i="279"/>
  <c r="C31"/>
  <c r="F30"/>
  <c r="D37" i="291" l="1"/>
  <c r="E37"/>
  <c r="I37" s="1"/>
  <c r="J36" i="290"/>
  <c r="C37"/>
  <c r="D37" s="1"/>
  <c r="F36"/>
  <c r="E31" i="279"/>
  <c r="I31" s="1"/>
  <c r="D31"/>
  <c r="E36" i="289"/>
  <c r="I36" s="1"/>
  <c r="J37" i="291" l="1"/>
  <c r="F37"/>
  <c r="C39"/>
  <c r="E37" i="290"/>
  <c r="I37" s="1"/>
  <c r="C37" i="289"/>
  <c r="D37" s="1"/>
  <c r="F36"/>
  <c r="J36"/>
  <c r="J31" i="279"/>
  <c r="C32"/>
  <c r="F31"/>
  <c r="D39" i="291" l="1"/>
  <c r="E39"/>
  <c r="I39" s="1"/>
  <c r="J37" i="290"/>
  <c r="C39"/>
  <c r="D39" s="1"/>
  <c r="F37"/>
  <c r="E32" i="279"/>
  <c r="I32" s="1"/>
  <c r="D32"/>
  <c r="E37" i="289"/>
  <c r="I37" s="1"/>
  <c r="J39" i="291" l="1"/>
  <c r="F39"/>
  <c r="C40"/>
  <c r="E39" i="290"/>
  <c r="I39" s="1"/>
  <c r="J37" i="289"/>
  <c r="F37"/>
  <c r="C39"/>
  <c r="D39" s="1"/>
  <c r="J32" i="279"/>
  <c r="C34"/>
  <c r="F32"/>
  <c r="E40" i="291" l="1"/>
  <c r="I40" s="1"/>
  <c r="D40"/>
  <c r="C40" i="290"/>
  <c r="D40" s="1"/>
  <c r="F39"/>
  <c r="J39"/>
  <c r="E34" i="279"/>
  <c r="I34" s="1"/>
  <c r="D34"/>
  <c r="E39" i="289"/>
  <c r="I39" s="1"/>
  <c r="C41" i="291" l="1"/>
  <c r="F40"/>
  <c r="J40"/>
  <c r="E40" i="290"/>
  <c r="I40" s="1"/>
  <c r="J39" i="289"/>
  <c r="F39"/>
  <c r="C40"/>
  <c r="D40" s="1"/>
  <c r="J34" i="279"/>
  <c r="C35"/>
  <c r="F34"/>
  <c r="D41" i="291" l="1"/>
  <c r="E41"/>
  <c r="I41" s="1"/>
  <c r="C41" i="290"/>
  <c r="D41" s="1"/>
  <c r="F40"/>
  <c r="J40"/>
  <c r="E35" i="279"/>
  <c r="I35" s="1"/>
  <c r="D35"/>
  <c r="E40" i="289"/>
  <c r="I40" s="1"/>
  <c r="C42" i="291" l="1"/>
  <c r="F41"/>
  <c r="J41"/>
  <c r="E41" i="290"/>
  <c r="I41" s="1"/>
  <c r="C41" i="289"/>
  <c r="D41" s="1"/>
  <c r="F40"/>
  <c r="J40"/>
  <c r="J35" i="279"/>
  <c r="C36"/>
  <c r="F35"/>
  <c r="D42" i="291" l="1"/>
  <c r="E42"/>
  <c r="I42" s="1"/>
  <c r="J41" i="290"/>
  <c r="C42"/>
  <c r="D42" s="1"/>
  <c r="F41"/>
  <c r="E36" i="279"/>
  <c r="I36" s="1"/>
  <c r="D36"/>
  <c r="E41" i="289"/>
  <c r="I41" s="1"/>
  <c r="J42" i="291" l="1"/>
  <c r="C44"/>
  <c r="F42"/>
  <c r="E42" i="290"/>
  <c r="I42" s="1"/>
  <c r="C42" i="289"/>
  <c r="D42" s="1"/>
  <c r="F41"/>
  <c r="J41"/>
  <c r="J36" i="279"/>
  <c r="C37"/>
  <c r="F36"/>
  <c r="D44" i="291" l="1"/>
  <c r="E44"/>
  <c r="I44" s="1"/>
  <c r="J42" i="290"/>
  <c r="C44"/>
  <c r="D44" s="1"/>
  <c r="F42"/>
  <c r="E37" i="279"/>
  <c r="I37" s="1"/>
  <c r="D37"/>
  <c r="E42" i="289"/>
  <c r="I42" s="1"/>
  <c r="J44" i="291" l="1"/>
  <c r="C45"/>
  <c r="F44"/>
  <c r="E44" i="290"/>
  <c r="I44" s="1"/>
  <c r="J42" i="289"/>
  <c r="C44"/>
  <c r="D44" s="1"/>
  <c r="F42"/>
  <c r="J37" i="279"/>
  <c r="C39"/>
  <c r="F37"/>
  <c r="E45" i="291" l="1"/>
  <c r="I45" s="1"/>
  <c r="D45"/>
  <c r="C45" i="290"/>
  <c r="D45" s="1"/>
  <c r="F44"/>
  <c r="J44"/>
  <c r="E39" i="279"/>
  <c r="I39" s="1"/>
  <c r="D39"/>
  <c r="E44" i="289"/>
  <c r="I44" s="1"/>
  <c r="F45" i="291" l="1"/>
  <c r="C46"/>
  <c r="J45"/>
  <c r="E45" i="290"/>
  <c r="I45" s="1"/>
  <c r="J44" i="289"/>
  <c r="F44"/>
  <c r="C45"/>
  <c r="D45" s="1"/>
  <c r="J39" i="279"/>
  <c r="C40"/>
  <c r="F39"/>
  <c r="D46" i="291" l="1"/>
  <c r="E46"/>
  <c r="I46" s="1"/>
  <c r="C46" i="290"/>
  <c r="D46" s="1"/>
  <c r="F45"/>
  <c r="J45"/>
  <c r="E40" i="279"/>
  <c r="I40" s="1"/>
  <c r="D40"/>
  <c r="E45" i="289"/>
  <c r="I45" s="1"/>
  <c r="C47" i="291" l="1"/>
  <c r="F46"/>
  <c r="J46"/>
  <c r="E46" i="290"/>
  <c r="I46" s="1"/>
  <c r="C46" i="289"/>
  <c r="D46" s="1"/>
  <c r="F45"/>
  <c r="J45"/>
  <c r="J40" i="279"/>
  <c r="C41"/>
  <c r="F40"/>
  <c r="D47" i="291" l="1"/>
  <c r="E47"/>
  <c r="I47" s="1"/>
  <c r="J46" i="290"/>
  <c r="C47"/>
  <c r="D47" s="1"/>
  <c r="F46"/>
  <c r="E41" i="279"/>
  <c r="I41" s="1"/>
  <c r="D41"/>
  <c r="E46" i="289"/>
  <c r="I46" s="1"/>
  <c r="J47" i="291" l="1"/>
  <c r="F47"/>
  <c r="C49"/>
  <c r="E47" i="290"/>
  <c r="I47" s="1"/>
  <c r="C47" i="289"/>
  <c r="D47" s="1"/>
  <c r="F46"/>
  <c r="J46"/>
  <c r="J41" i="279"/>
  <c r="C42"/>
  <c r="F41"/>
  <c r="D49" i="291" l="1"/>
  <c r="E49"/>
  <c r="I49" s="1"/>
  <c r="J47" i="290"/>
  <c r="F47"/>
  <c r="C49"/>
  <c r="D49" s="1"/>
  <c r="E42" i="279"/>
  <c r="I42" s="1"/>
  <c r="D42"/>
  <c r="E47" i="289"/>
  <c r="I47" s="1"/>
  <c r="J49" i="291" l="1"/>
  <c r="F49"/>
  <c r="C50"/>
  <c r="E49" i="290"/>
  <c r="I49" s="1"/>
  <c r="J47" i="289"/>
  <c r="F47"/>
  <c r="C49"/>
  <c r="D49" s="1"/>
  <c r="J42" i="279"/>
  <c r="C44"/>
  <c r="F42"/>
  <c r="E50" i="291" l="1"/>
  <c r="I50" s="1"/>
  <c r="D50"/>
  <c r="C50" i="290"/>
  <c r="D50" s="1"/>
  <c r="F49"/>
  <c r="J49"/>
  <c r="E44" i="279"/>
  <c r="I44" s="1"/>
  <c r="D44"/>
  <c r="E49" i="289"/>
  <c r="I49" s="1"/>
  <c r="C51" i="291" l="1"/>
  <c r="F50"/>
  <c r="J50"/>
  <c r="E50" i="290"/>
  <c r="I50" s="1"/>
  <c r="J49" i="289"/>
  <c r="C50"/>
  <c r="D50" s="1"/>
  <c r="F49"/>
  <c r="J44" i="279"/>
  <c r="F44"/>
  <c r="C45"/>
  <c r="D45" s="1"/>
  <c r="D51" i="291" l="1"/>
  <c r="E51"/>
  <c r="I51" s="1"/>
  <c r="C51" i="290"/>
  <c r="D51" s="1"/>
  <c r="F50"/>
  <c r="J50"/>
  <c r="E45" i="279"/>
  <c r="I45" s="1"/>
  <c r="E50" i="289"/>
  <c r="I50" s="1"/>
  <c r="C52" i="291" l="1"/>
  <c r="F51"/>
  <c r="J51"/>
  <c r="E51" i="290"/>
  <c r="I51" s="1"/>
  <c r="C51" i="289"/>
  <c r="D51" s="1"/>
  <c r="F50"/>
  <c r="J50"/>
  <c r="J45" i="279"/>
  <c r="F45"/>
  <c r="C46"/>
  <c r="D46" s="1"/>
  <c r="D52" i="291" l="1"/>
  <c r="E52"/>
  <c r="I52" s="1"/>
  <c r="J51" i="290"/>
  <c r="C52"/>
  <c r="D52" s="1"/>
  <c r="F51"/>
  <c r="E46" i="279"/>
  <c r="I46" s="1"/>
  <c r="E51" i="289"/>
  <c r="I51" s="1"/>
  <c r="J52" i="291" l="1"/>
  <c r="C54"/>
  <c r="F52"/>
  <c r="E52" i="290"/>
  <c r="I52" s="1"/>
  <c r="C52" i="289"/>
  <c r="D52" s="1"/>
  <c r="F51"/>
  <c r="J51"/>
  <c r="J46" i="279"/>
  <c r="C47"/>
  <c r="D47" s="1"/>
  <c r="F46"/>
  <c r="D54" i="291" l="1"/>
  <c r="E54"/>
  <c r="I54" s="1"/>
  <c r="J52" i="290"/>
  <c r="C54"/>
  <c r="D54" s="1"/>
  <c r="F52"/>
  <c r="E47" i="279"/>
  <c r="I47" s="1"/>
  <c r="E52" i="289"/>
  <c r="I52" s="1"/>
  <c r="C55" i="291" l="1"/>
  <c r="F54"/>
  <c r="J54"/>
  <c r="E54" i="290"/>
  <c r="I54" s="1"/>
  <c r="J52" i="289"/>
  <c r="C54"/>
  <c r="D54" s="1"/>
  <c r="F52"/>
  <c r="J47" i="279"/>
  <c r="C49"/>
  <c r="D49" s="1"/>
  <c r="F47"/>
  <c r="E55" i="291" l="1"/>
  <c r="I55" s="1"/>
  <c r="D55"/>
  <c r="C55" i="290"/>
  <c r="D55" s="1"/>
  <c r="F54"/>
  <c r="J54"/>
  <c r="E49" i="279"/>
  <c r="I49" s="1"/>
  <c r="E54" i="289"/>
  <c r="I54" s="1"/>
  <c r="C56" i="291" l="1"/>
  <c r="F55"/>
  <c r="J55"/>
  <c r="E55" i="290"/>
  <c r="I55" s="1"/>
  <c r="J54" i="289"/>
  <c r="F54"/>
  <c r="C55"/>
  <c r="D55" s="1"/>
  <c r="J49" i="279"/>
  <c r="C50"/>
  <c r="D50" s="1"/>
  <c r="F49"/>
  <c r="D56" i="291" l="1"/>
  <c r="E56"/>
  <c r="I56" s="1"/>
  <c r="C56" i="290"/>
  <c r="D56" s="1"/>
  <c r="F55"/>
  <c r="J55"/>
  <c r="E50" i="279"/>
  <c r="I50" s="1"/>
  <c r="E55" i="289"/>
  <c r="I55" s="1"/>
  <c r="J56" i="291" l="1"/>
  <c r="C57"/>
  <c r="F56"/>
  <c r="E56" i="290"/>
  <c r="I56" s="1"/>
  <c r="C56" i="289"/>
  <c r="D56" s="1"/>
  <c r="F55"/>
  <c r="J55"/>
  <c r="J50" i="279"/>
  <c r="F50"/>
  <c r="C51"/>
  <c r="D51" s="1"/>
  <c r="E57" i="291" l="1"/>
  <c r="I57" s="1"/>
  <c r="D57"/>
  <c r="J56" i="290"/>
  <c r="C57"/>
  <c r="D57" s="1"/>
  <c r="F56"/>
  <c r="E51" i="279"/>
  <c r="I51" s="1"/>
  <c r="E56" i="289"/>
  <c r="I56" s="1"/>
  <c r="J57" i="291" l="1"/>
  <c r="C59"/>
  <c r="F57"/>
  <c r="E57" i="290"/>
  <c r="I57" s="1"/>
  <c r="C57" i="289"/>
  <c r="D57" s="1"/>
  <c r="F56"/>
  <c r="J56"/>
  <c r="J51" i="279"/>
  <c r="C52"/>
  <c r="D52" s="1"/>
  <c r="F51"/>
  <c r="D59" i="291" l="1"/>
  <c r="E59"/>
  <c r="I59" s="1"/>
  <c r="J57" i="290"/>
  <c r="F57"/>
  <c r="C59"/>
  <c r="D59" s="1"/>
  <c r="E52" i="279"/>
  <c r="I52" s="1"/>
  <c r="E57" i="289"/>
  <c r="I57" s="1"/>
  <c r="C60" i="291" l="1"/>
  <c r="F59"/>
  <c r="J59"/>
  <c r="E59" i="290"/>
  <c r="I59" s="1"/>
  <c r="J57" i="289"/>
  <c r="F57"/>
  <c r="C59"/>
  <c r="D59" s="1"/>
  <c r="J52" i="279"/>
  <c r="C54"/>
  <c r="D54" s="1"/>
  <c r="F52"/>
  <c r="D60" i="291" l="1"/>
  <c r="E60"/>
  <c r="I60" s="1"/>
  <c r="C60" i="290"/>
  <c r="D60" s="1"/>
  <c r="F59"/>
  <c r="J59"/>
  <c r="E54" i="279"/>
  <c r="I54" s="1"/>
  <c r="E59" i="289"/>
  <c r="I59" s="1"/>
  <c r="F60" i="291" l="1"/>
  <c r="J60"/>
  <c r="C61"/>
  <c r="E60" i="290"/>
  <c r="I60" s="1"/>
  <c r="J59" i="289"/>
  <c r="C60"/>
  <c r="D60" s="1"/>
  <c r="F59"/>
  <c r="J54" i="279"/>
  <c r="F54"/>
  <c r="C55"/>
  <c r="D55" s="1"/>
  <c r="D61" i="291" l="1"/>
  <c r="E61"/>
  <c r="I61" s="1"/>
  <c r="C61" i="290"/>
  <c r="D61" s="1"/>
  <c r="F60"/>
  <c r="J60"/>
  <c r="E55" i="279"/>
  <c r="I55" s="1"/>
  <c r="E60" i="289"/>
  <c r="I60" s="1"/>
  <c r="J61" i="291" l="1"/>
  <c r="C62"/>
  <c r="F61"/>
  <c r="E61" i="290"/>
  <c r="I61" s="1"/>
  <c r="C61" i="289"/>
  <c r="D61" s="1"/>
  <c r="F60"/>
  <c r="J60"/>
  <c r="J55" i="279"/>
  <c r="F55"/>
  <c r="C56"/>
  <c r="D56" s="1"/>
  <c r="E62" i="291" l="1"/>
  <c r="I62" s="1"/>
  <c r="D62"/>
  <c r="J61" i="290"/>
  <c r="C62"/>
  <c r="D62" s="1"/>
  <c r="F61"/>
  <c r="E56" i="279"/>
  <c r="I56" s="1"/>
  <c r="E61" i="289"/>
  <c r="I61" s="1"/>
  <c r="J62" i="291" l="1"/>
  <c r="C64"/>
  <c r="F62"/>
  <c r="E62" i="290"/>
  <c r="I62" s="1"/>
  <c r="C62" i="289"/>
  <c r="D62" s="1"/>
  <c r="F61"/>
  <c r="J61"/>
  <c r="J56" i="279"/>
  <c r="C57"/>
  <c r="D57" s="1"/>
  <c r="F56"/>
  <c r="E64" i="291" l="1"/>
  <c r="I64" s="1"/>
  <c r="D64"/>
  <c r="J62" i="290"/>
  <c r="F62"/>
  <c r="C64"/>
  <c r="D64" s="1"/>
  <c r="E57" i="279"/>
  <c r="I57" s="1"/>
  <c r="E62" i="289"/>
  <c r="I62" s="1"/>
  <c r="C65" i="291" l="1"/>
  <c r="F64"/>
  <c r="J64"/>
  <c r="E64" i="290"/>
  <c r="I64" s="1"/>
  <c r="J62" i="289"/>
  <c r="C64"/>
  <c r="D64" s="1"/>
  <c r="F62"/>
  <c r="J57" i="279"/>
  <c r="C59"/>
  <c r="D59" s="1"/>
  <c r="F57"/>
  <c r="D65" i="291" l="1"/>
  <c r="E65"/>
  <c r="I65" s="1"/>
  <c r="C65" i="290"/>
  <c r="D65" s="1"/>
  <c r="F64"/>
  <c r="J64"/>
  <c r="E59" i="279"/>
  <c r="I59" s="1"/>
  <c r="E64" i="289"/>
  <c r="I64" s="1"/>
  <c r="C66" i="291" l="1"/>
  <c r="F65"/>
  <c r="J65"/>
  <c r="E65" i="290"/>
  <c r="I65" s="1"/>
  <c r="J64" i="289"/>
  <c r="C65"/>
  <c r="D65" s="1"/>
  <c r="F64"/>
  <c r="J59" i="279"/>
  <c r="C60"/>
  <c r="D60" s="1"/>
  <c r="F59"/>
  <c r="D66" i="291" l="1"/>
  <c r="E66"/>
  <c r="I66" s="1"/>
  <c r="C66" i="290"/>
  <c r="D66" s="1"/>
  <c r="F65"/>
  <c r="J65"/>
  <c r="E60" i="279"/>
  <c r="I60" s="1"/>
  <c r="E65" i="289"/>
  <c r="I65" s="1"/>
  <c r="J66" i="291" l="1"/>
  <c r="C67"/>
  <c r="F66"/>
  <c r="E66" i="290"/>
  <c r="I66" s="1"/>
  <c r="C66" i="289"/>
  <c r="D66" s="1"/>
  <c r="F65"/>
  <c r="J65"/>
  <c r="J60" i="279"/>
  <c r="C61"/>
  <c r="D61" s="1"/>
  <c r="F60"/>
  <c r="D67" i="291" l="1"/>
  <c r="E67"/>
  <c r="I67" s="1"/>
  <c r="J66" i="290"/>
  <c r="C67"/>
  <c r="D67" s="1"/>
  <c r="F66"/>
  <c r="E61" i="279"/>
  <c r="I61" s="1"/>
  <c r="E66" i="289"/>
  <c r="I66" s="1"/>
  <c r="C69" i="291" l="1"/>
  <c r="F67"/>
  <c r="J67"/>
  <c r="E67" i="290"/>
  <c r="I67" s="1"/>
  <c r="C67" i="289"/>
  <c r="D67" s="1"/>
  <c r="F66"/>
  <c r="J66"/>
  <c r="J61" i="279"/>
  <c r="C62"/>
  <c r="D62" s="1"/>
  <c r="F61"/>
  <c r="E69" i="291" l="1"/>
  <c r="I69" s="1"/>
  <c r="D69"/>
  <c r="J67" i="290"/>
  <c r="F67"/>
  <c r="C69"/>
  <c r="D69" s="1"/>
  <c r="E62" i="279"/>
  <c r="I62" s="1"/>
  <c r="E67" i="289"/>
  <c r="I67" s="1"/>
  <c r="C70" i="291" l="1"/>
  <c r="F69"/>
  <c r="J69"/>
  <c r="E69" i="290"/>
  <c r="I69" s="1"/>
  <c r="J67" i="289"/>
  <c r="F67"/>
  <c r="C69"/>
  <c r="D69" s="1"/>
  <c r="J62" i="279"/>
  <c r="C64"/>
  <c r="E64" s="1"/>
  <c r="F62"/>
  <c r="D70" i="291" l="1"/>
  <c r="E70"/>
  <c r="I70" s="1"/>
  <c r="C70" i="290"/>
  <c r="D70" s="1"/>
  <c r="F69"/>
  <c r="J69"/>
  <c r="E69" i="289"/>
  <c r="I69" s="1"/>
  <c r="D64" i="279"/>
  <c r="I64"/>
  <c r="C71" i="291" l="1"/>
  <c r="F70"/>
  <c r="J70"/>
  <c r="E70" i="290"/>
  <c r="I70" s="1"/>
  <c r="J69" i="289"/>
  <c r="F69"/>
  <c r="C70"/>
  <c r="D70" s="1"/>
  <c r="J64" i="279"/>
  <c r="C65"/>
  <c r="E65" s="1"/>
  <c r="F64"/>
  <c r="D71" i="291" l="1"/>
  <c r="E71"/>
  <c r="I71" s="1"/>
  <c r="C71" i="290"/>
  <c r="D71" s="1"/>
  <c r="F70"/>
  <c r="J70"/>
  <c r="E70" i="289"/>
  <c r="I70" s="1"/>
  <c r="D65" i="279"/>
  <c r="I65"/>
  <c r="J71" i="291" l="1"/>
  <c r="C72"/>
  <c r="F71"/>
  <c r="E71" i="290"/>
  <c r="I71" s="1"/>
  <c r="C71" i="289"/>
  <c r="D71" s="1"/>
  <c r="F70"/>
  <c r="J70"/>
  <c r="J65" i="279"/>
  <c r="C66"/>
  <c r="E66" s="1"/>
  <c r="F65"/>
  <c r="D72" i="291" l="1"/>
  <c r="E72"/>
  <c r="I72" s="1"/>
  <c r="J71" i="290"/>
  <c r="C72"/>
  <c r="D72" s="1"/>
  <c r="F71"/>
  <c r="E71" i="289"/>
  <c r="I71" s="1"/>
  <c r="I66" i="279"/>
  <c r="D66"/>
  <c r="J72" i="291" l="1"/>
  <c r="C74"/>
  <c r="F72"/>
  <c r="E72" i="290"/>
  <c r="I72" s="1"/>
  <c r="C72" i="289"/>
  <c r="D72" s="1"/>
  <c r="F71"/>
  <c r="J71"/>
  <c r="J66" i="279"/>
  <c r="C67"/>
  <c r="E67" s="1"/>
  <c r="F66"/>
  <c r="E74" i="291" l="1"/>
  <c r="I74" s="1"/>
  <c r="D74"/>
  <c r="J72" i="290"/>
  <c r="C74"/>
  <c r="D74" s="1"/>
  <c r="F72"/>
  <c r="E72" i="289"/>
  <c r="I72" s="1"/>
  <c r="D67" i="279"/>
  <c r="I67"/>
  <c r="C75" i="291" l="1"/>
  <c r="F74"/>
  <c r="J74"/>
  <c r="E74" i="290"/>
  <c r="I74" s="1"/>
  <c r="J72" i="289"/>
  <c r="C74"/>
  <c r="D74" s="1"/>
  <c r="F72"/>
  <c r="J67" i="279"/>
  <c r="C69"/>
  <c r="E69" s="1"/>
  <c r="F67"/>
  <c r="D75" i="291" l="1"/>
  <c r="E75"/>
  <c r="I75" s="1"/>
  <c r="C75" i="290"/>
  <c r="D75" s="1"/>
  <c r="F74"/>
  <c r="J74"/>
  <c r="E74" i="289"/>
  <c r="I74" s="1"/>
  <c r="D69" i="279"/>
  <c r="I69"/>
  <c r="C76" i="291" l="1"/>
  <c r="F75"/>
  <c r="J75"/>
  <c r="E75" i="290"/>
  <c r="I75" s="1"/>
  <c r="J74" i="289"/>
  <c r="F74"/>
  <c r="C75"/>
  <c r="D75" s="1"/>
  <c r="J69" i="279"/>
  <c r="C70"/>
  <c r="E70" s="1"/>
  <c r="F69"/>
  <c r="D76" i="291" l="1"/>
  <c r="E76"/>
  <c r="I76" s="1"/>
  <c r="C76" i="290"/>
  <c r="D76" s="1"/>
  <c r="F75"/>
  <c r="J75"/>
  <c r="E75" i="289"/>
  <c r="I75" s="1"/>
  <c r="D70" i="279"/>
  <c r="I70"/>
  <c r="J76" i="291" l="1"/>
  <c r="C77"/>
  <c r="F76"/>
  <c r="E76" i="290"/>
  <c r="I76" s="1"/>
  <c r="C76" i="289"/>
  <c r="D76" s="1"/>
  <c r="F75"/>
  <c r="J75"/>
  <c r="J70" i="279"/>
  <c r="C71"/>
  <c r="E71" s="1"/>
  <c r="F70"/>
  <c r="D77" i="291" l="1"/>
  <c r="E77"/>
  <c r="I77" s="1"/>
  <c r="J76" i="290"/>
  <c r="C77"/>
  <c r="D77" s="1"/>
  <c r="F76"/>
  <c r="E76" i="289"/>
  <c r="I76" s="1"/>
  <c r="D71" i="279"/>
  <c r="I71"/>
  <c r="J77" i="291" l="1"/>
  <c r="C79"/>
  <c r="F77"/>
  <c r="E77" i="290"/>
  <c r="I77" s="1"/>
  <c r="C77" i="289"/>
  <c r="D77" s="1"/>
  <c r="F76"/>
  <c r="J76"/>
  <c r="J71" i="279"/>
  <c r="C72"/>
  <c r="E72" s="1"/>
  <c r="F71"/>
  <c r="E79" i="291" l="1"/>
  <c r="I79" s="1"/>
  <c r="D79"/>
  <c r="J77" i="290"/>
  <c r="C79"/>
  <c r="D79" s="1"/>
  <c r="F77"/>
  <c r="E77" i="289"/>
  <c r="I77" s="1"/>
  <c r="D72" i="279"/>
  <c r="I72"/>
  <c r="C80" i="291" l="1"/>
  <c r="F79"/>
  <c r="J79"/>
  <c r="E79" i="290"/>
  <c r="I79" s="1"/>
  <c r="J77" i="289"/>
  <c r="F77"/>
  <c r="C79"/>
  <c r="D79" s="1"/>
  <c r="J72" i="279"/>
  <c r="F72"/>
  <c r="C74"/>
  <c r="E74" s="1"/>
  <c r="D80" i="291" l="1"/>
  <c r="E80"/>
  <c r="I80" s="1"/>
  <c r="C80" i="290"/>
  <c r="D80" s="1"/>
  <c r="F79"/>
  <c r="J79"/>
  <c r="E79" i="289"/>
  <c r="I79" s="1"/>
  <c r="D74" i="279"/>
  <c r="I74"/>
  <c r="C81" i="291" l="1"/>
  <c r="F80"/>
  <c r="J80"/>
  <c r="E80" i="290"/>
  <c r="I80" s="1"/>
  <c r="J79" i="289"/>
  <c r="C80"/>
  <c r="D80" s="1"/>
  <c r="F79"/>
  <c r="J74" i="279"/>
  <c r="F74"/>
  <c r="C75"/>
  <c r="E75" s="1"/>
  <c r="D81" i="291" l="1"/>
  <c r="E81"/>
  <c r="I81" s="1"/>
  <c r="C81" i="290"/>
  <c r="D81" s="1"/>
  <c r="F80"/>
  <c r="J80"/>
  <c r="E80" i="289"/>
  <c r="I80" s="1"/>
  <c r="D75" i="279"/>
  <c r="I75"/>
  <c r="J81" i="291" l="1"/>
  <c r="C82"/>
  <c r="F81"/>
  <c r="E81" i="290"/>
  <c r="I81" s="1"/>
  <c r="C81" i="289"/>
  <c r="D81" s="1"/>
  <c r="F80"/>
  <c r="J80"/>
  <c r="J75" i="279"/>
  <c r="F75"/>
  <c r="C76"/>
  <c r="E76" s="1"/>
  <c r="D82" i="291" l="1"/>
  <c r="E82"/>
  <c r="I82" s="1"/>
  <c r="J81" i="290"/>
  <c r="C82"/>
  <c r="D82" s="1"/>
  <c r="F81"/>
  <c r="E81" i="289"/>
  <c r="I81" s="1"/>
  <c r="D76" i="279"/>
  <c r="I76"/>
  <c r="J82" i="291" l="1"/>
  <c r="C84"/>
  <c r="F82"/>
  <c r="E82" i="290"/>
  <c r="I82" s="1"/>
  <c r="C82" i="289"/>
  <c r="D82" s="1"/>
  <c r="F81"/>
  <c r="J81"/>
  <c r="J76" i="279"/>
  <c r="C77"/>
  <c r="E77" s="1"/>
  <c r="F76"/>
  <c r="E84" i="291" l="1"/>
  <c r="I84" s="1"/>
  <c r="D84"/>
  <c r="J82" i="290"/>
  <c r="C84"/>
  <c r="D84" s="1"/>
  <c r="F82"/>
  <c r="E82" i="289"/>
  <c r="I82" s="1"/>
  <c r="D77" i="279"/>
  <c r="I77"/>
  <c r="C85" i="291" l="1"/>
  <c r="F84"/>
  <c r="J84"/>
  <c r="E84" i="290"/>
  <c r="I84" s="1"/>
  <c r="J82" i="289"/>
  <c r="C84"/>
  <c r="D84" s="1"/>
  <c r="F82"/>
  <c r="J77" i="279"/>
  <c r="C79"/>
  <c r="E79" s="1"/>
  <c r="F77"/>
  <c r="D85" i="291" l="1"/>
  <c r="E85"/>
  <c r="I85" s="1"/>
  <c r="C85" i="290"/>
  <c r="D85" s="1"/>
  <c r="F84"/>
  <c r="J84"/>
  <c r="E84" i="289"/>
  <c r="I84" s="1"/>
  <c r="I79" i="279"/>
  <c r="D79"/>
  <c r="C86" i="291" l="1"/>
  <c r="F85"/>
  <c r="J85"/>
  <c r="E85" i="290"/>
  <c r="I85" s="1"/>
  <c r="J84" i="289"/>
  <c r="C85"/>
  <c r="D85" s="1"/>
  <c r="F84"/>
  <c r="J79" i="279"/>
  <c r="C80"/>
  <c r="E80" s="1"/>
  <c r="F79"/>
  <c r="D86" i="291" l="1"/>
  <c r="E86"/>
  <c r="I86" s="1"/>
  <c r="C86" i="290"/>
  <c r="D86" s="1"/>
  <c r="F85"/>
  <c r="J85"/>
  <c r="E85" i="289"/>
  <c r="I85" s="1"/>
  <c r="D80" i="279"/>
  <c r="I80"/>
  <c r="J86" i="291" l="1"/>
  <c r="C87"/>
  <c r="F86"/>
  <c r="E86" i="290"/>
  <c r="I86" s="1"/>
  <c r="C86" i="289"/>
  <c r="D86" s="1"/>
  <c r="F85"/>
  <c r="J85"/>
  <c r="J80" i="279"/>
  <c r="C81"/>
  <c r="E81" s="1"/>
  <c r="F80"/>
  <c r="D87" i="291" l="1"/>
  <c r="E87"/>
  <c r="I87" s="1"/>
  <c r="J86" i="290"/>
  <c r="C87"/>
  <c r="D87" s="1"/>
  <c r="F86"/>
  <c r="E86" i="289"/>
  <c r="I86" s="1"/>
  <c r="D81" i="279"/>
  <c r="I81"/>
  <c r="J87" i="291" l="1"/>
  <c r="C89"/>
  <c r="F87"/>
  <c r="E87" i="290"/>
  <c r="I87" s="1"/>
  <c r="C87" i="289"/>
  <c r="D87" s="1"/>
  <c r="F86"/>
  <c r="J86"/>
  <c r="J81" i="279"/>
  <c r="C82"/>
  <c r="E82" s="1"/>
  <c r="F81"/>
  <c r="E89" i="291" l="1"/>
  <c r="I89" s="1"/>
  <c r="D89"/>
  <c r="J87" i="290"/>
  <c r="C89"/>
  <c r="D89" s="1"/>
  <c r="F87"/>
  <c r="E87" i="289"/>
  <c r="I87" s="1"/>
  <c r="D82" i="279"/>
  <c r="I82"/>
  <c r="C90" i="291" l="1"/>
  <c r="F89"/>
  <c r="J89"/>
  <c r="E89" i="290"/>
  <c r="I89" s="1"/>
  <c r="J87" i="289"/>
  <c r="C89"/>
  <c r="D89" s="1"/>
  <c r="F87"/>
  <c r="J82" i="279"/>
  <c r="C84"/>
  <c r="E84" s="1"/>
  <c r="F82"/>
  <c r="D90" i="291" l="1"/>
  <c r="E90"/>
  <c r="I90" s="1"/>
  <c r="C90" i="290"/>
  <c r="D90" s="1"/>
  <c r="F89"/>
  <c r="J89"/>
  <c r="E89" i="289"/>
  <c r="I89" s="1"/>
  <c r="I84" i="279"/>
  <c r="D84"/>
  <c r="C91" i="291" l="1"/>
  <c r="F90"/>
  <c r="J90"/>
  <c r="E90" i="290"/>
  <c r="I90" s="1"/>
  <c r="C90" i="289"/>
  <c r="D90" s="1"/>
  <c r="F89"/>
  <c r="J89"/>
  <c r="J84" i="279"/>
  <c r="C85"/>
  <c r="E85" s="1"/>
  <c r="F84"/>
  <c r="D91" i="291" l="1"/>
  <c r="E91"/>
  <c r="I91" s="1"/>
  <c r="C91" i="290"/>
  <c r="D91" s="1"/>
  <c r="F90"/>
  <c r="J90"/>
  <c r="E90" i="289"/>
  <c r="I90" s="1"/>
  <c r="I85" i="279"/>
  <c r="D85"/>
  <c r="J91" i="291" l="1"/>
  <c r="C92"/>
  <c r="F91"/>
  <c r="E91" i="290"/>
  <c r="I91" s="1"/>
  <c r="C91" i="289"/>
  <c r="D91" s="1"/>
  <c r="F90"/>
  <c r="J90"/>
  <c r="J85" i="279"/>
  <c r="C86"/>
  <c r="E86" s="1"/>
  <c r="F85"/>
  <c r="D92" i="291" l="1"/>
  <c r="E92"/>
  <c r="I92" s="1"/>
  <c r="J91" i="290"/>
  <c r="C92"/>
  <c r="D92" s="1"/>
  <c r="F91"/>
  <c r="E91" i="289"/>
  <c r="I91" s="1"/>
  <c r="I86" i="279"/>
  <c r="D86"/>
  <c r="J92" i="291" l="1"/>
  <c r="C94"/>
  <c r="F92"/>
  <c r="E92" i="290"/>
  <c r="I92" s="1"/>
  <c r="J91" i="289"/>
  <c r="C92"/>
  <c r="D92" s="1"/>
  <c r="F91"/>
  <c r="J86" i="279"/>
  <c r="C87"/>
  <c r="E87" s="1"/>
  <c r="F86"/>
  <c r="E94" i="291" l="1"/>
  <c r="I94" s="1"/>
  <c r="D94"/>
  <c r="J92" i="290"/>
  <c r="C94"/>
  <c r="D94" s="1"/>
  <c r="F92"/>
  <c r="E92" i="289"/>
  <c r="I92" s="1"/>
  <c r="I87" i="279"/>
  <c r="D87"/>
  <c r="C95" i="291" l="1"/>
  <c r="F94"/>
  <c r="J94"/>
  <c r="E94" i="290"/>
  <c r="I94" s="1"/>
  <c r="J92" i="289"/>
  <c r="C94"/>
  <c r="D94" s="1"/>
  <c r="F92"/>
  <c r="J87" i="279"/>
  <c r="C89"/>
  <c r="E89" s="1"/>
  <c r="F87"/>
  <c r="D95" i="291" l="1"/>
  <c r="E95"/>
  <c r="I95" s="1"/>
  <c r="C95" i="290"/>
  <c r="D95" s="1"/>
  <c r="F94"/>
  <c r="J94"/>
  <c r="E94" i="289"/>
  <c r="I94" s="1"/>
  <c r="I89" i="279"/>
  <c r="D89"/>
  <c r="C96" i="291" l="1"/>
  <c r="F95"/>
  <c r="J95"/>
  <c r="E95" i="290"/>
  <c r="I95" s="1"/>
  <c r="C95" i="289"/>
  <c r="D95" s="1"/>
  <c r="F94"/>
  <c r="J94"/>
  <c r="J89" i="279"/>
  <c r="C90"/>
  <c r="E90" s="1"/>
  <c r="F89"/>
  <c r="D96" i="291" l="1"/>
  <c r="E96"/>
  <c r="I96" s="1"/>
  <c r="C96" i="290"/>
  <c r="D96" s="1"/>
  <c r="F95"/>
  <c r="J95"/>
  <c r="E95" i="289"/>
  <c r="I95" s="1"/>
  <c r="I90" i="279"/>
  <c r="D90"/>
  <c r="J96" i="291" l="1"/>
  <c r="C97"/>
  <c r="F96"/>
  <c r="E96" i="290"/>
  <c r="I96" s="1"/>
  <c r="C96" i="289"/>
  <c r="D96" s="1"/>
  <c r="F95"/>
  <c r="J95"/>
  <c r="J90" i="279"/>
  <c r="C91"/>
  <c r="E91" s="1"/>
  <c r="F90"/>
  <c r="D97" i="291" l="1"/>
  <c r="E97"/>
  <c r="I97" s="1"/>
  <c r="J96" i="290"/>
  <c r="C97"/>
  <c r="D97" s="1"/>
  <c r="F96"/>
  <c r="E96" i="289"/>
  <c r="I96" s="1"/>
  <c r="I91" i="279"/>
  <c r="D91"/>
  <c r="J97" i="291" l="1"/>
  <c r="C99"/>
  <c r="F97"/>
  <c r="E97" i="290"/>
  <c r="I97" s="1"/>
  <c r="J96" i="289"/>
  <c r="C97"/>
  <c r="D97" s="1"/>
  <c r="F96"/>
  <c r="J91" i="279"/>
  <c r="C92"/>
  <c r="E92" s="1"/>
  <c r="F91"/>
  <c r="E99" i="291" l="1"/>
  <c r="I99" s="1"/>
  <c r="D99"/>
  <c r="J97" i="290"/>
  <c r="C99"/>
  <c r="D99" s="1"/>
  <c r="F97"/>
  <c r="E97" i="289"/>
  <c r="I97" s="1"/>
  <c r="I92" i="279"/>
  <c r="D92"/>
  <c r="C100" i="291" l="1"/>
  <c r="F99"/>
  <c r="J99"/>
  <c r="E99" i="290"/>
  <c r="I99" s="1"/>
  <c r="J97" i="289"/>
  <c r="F97"/>
  <c r="C99"/>
  <c r="D99" s="1"/>
  <c r="J92" i="279"/>
  <c r="C94"/>
  <c r="E94" s="1"/>
  <c r="F92"/>
  <c r="D100" i="291" l="1"/>
  <c r="E100"/>
  <c r="I100" s="1"/>
  <c r="C100" i="290"/>
  <c r="D100" s="1"/>
  <c r="F99"/>
  <c r="J99"/>
  <c r="E99" i="289"/>
  <c r="I99" s="1"/>
  <c r="I94" i="279"/>
  <c r="D94"/>
  <c r="C101" i="291" l="1"/>
  <c r="F100"/>
  <c r="J100"/>
  <c r="E100" i="290"/>
  <c r="I100" s="1"/>
  <c r="C100" i="289"/>
  <c r="D100" s="1"/>
  <c r="F99"/>
  <c r="J99"/>
  <c r="J94" i="279"/>
  <c r="C95"/>
  <c r="E95" s="1"/>
  <c r="F94"/>
  <c r="D101" i="291" l="1"/>
  <c r="E101"/>
  <c r="I101" s="1"/>
  <c r="C101" i="290"/>
  <c r="D101" s="1"/>
  <c r="F100"/>
  <c r="J100"/>
  <c r="E100" i="289"/>
  <c r="I100" s="1"/>
  <c r="I95" i="279"/>
  <c r="D95"/>
  <c r="J101" i="291" l="1"/>
  <c r="C102"/>
  <c r="F101"/>
  <c r="E101" i="290"/>
  <c r="I101" s="1"/>
  <c r="C101" i="289"/>
  <c r="D101" s="1"/>
  <c r="F100"/>
  <c r="J100"/>
  <c r="J95" i="279"/>
  <c r="C96"/>
  <c r="E96" s="1"/>
  <c r="F95"/>
  <c r="D102" i="291" l="1"/>
  <c r="E102"/>
  <c r="I102" s="1"/>
  <c r="J101" i="290"/>
  <c r="C102"/>
  <c r="D102" s="1"/>
  <c r="F101"/>
  <c r="E101" i="289"/>
  <c r="I101" s="1"/>
  <c r="D96" i="279"/>
  <c r="I96"/>
  <c r="J102" i="291" l="1"/>
  <c r="C104"/>
  <c r="F102"/>
  <c r="E102" i="290"/>
  <c r="I102" s="1"/>
  <c r="J101" i="289"/>
  <c r="C102"/>
  <c r="D102" s="1"/>
  <c r="F101"/>
  <c r="J96" i="279"/>
  <c r="C97"/>
  <c r="E97" s="1"/>
  <c r="F96"/>
  <c r="E104" i="291" l="1"/>
  <c r="I104" s="1"/>
  <c r="D104"/>
  <c r="J102" i="290"/>
  <c r="C104"/>
  <c r="D104" s="1"/>
  <c r="F102"/>
  <c r="E102" i="289"/>
  <c r="I102" s="1"/>
  <c r="I97" i="279"/>
  <c r="D97"/>
  <c r="C105" i="291" l="1"/>
  <c r="F104"/>
  <c r="J104"/>
  <c r="E104" i="290"/>
  <c r="I104" s="1"/>
  <c r="J102" i="289"/>
  <c r="F102"/>
  <c r="C104"/>
  <c r="D104" s="1"/>
  <c r="J97" i="279"/>
  <c r="C99"/>
  <c r="E99" s="1"/>
  <c r="F97"/>
  <c r="D105" i="291" l="1"/>
  <c r="E105"/>
  <c r="I105" s="1"/>
  <c r="C105" i="290"/>
  <c r="D105" s="1"/>
  <c r="F104"/>
  <c r="J104"/>
  <c r="E104" i="289"/>
  <c r="I104" s="1"/>
  <c r="I99" i="279"/>
  <c r="D99"/>
  <c r="C106" i="291" l="1"/>
  <c r="F105"/>
  <c r="J105"/>
  <c r="E105" i="290"/>
  <c r="I105" s="1"/>
  <c r="F104" i="289"/>
  <c r="J104"/>
  <c r="C105"/>
  <c r="D105" s="1"/>
  <c r="J99" i="279"/>
  <c r="C100"/>
  <c r="E100" s="1"/>
  <c r="F99"/>
  <c r="D106" i="291" l="1"/>
  <c r="E106"/>
  <c r="I106" s="1"/>
  <c r="C106" i="290"/>
  <c r="D106" s="1"/>
  <c r="F105"/>
  <c r="J105"/>
  <c r="E105" i="289"/>
  <c r="I105" s="1"/>
  <c r="D100" i="279"/>
  <c r="I100"/>
  <c r="J106" i="291" l="1"/>
  <c r="C107"/>
  <c r="F106"/>
  <c r="E106" i="290"/>
  <c r="I106" s="1"/>
  <c r="C106" i="289"/>
  <c r="D106" s="1"/>
  <c r="F105"/>
  <c r="J105"/>
  <c r="J100" i="279"/>
  <c r="F100"/>
  <c r="C101"/>
  <c r="E101" s="1"/>
  <c r="D107" i="291" l="1"/>
  <c r="E107"/>
  <c r="I107" s="1"/>
  <c r="J106" i="290"/>
  <c r="C107"/>
  <c r="D107" s="1"/>
  <c r="F106"/>
  <c r="E106" i="289"/>
  <c r="I106" s="1"/>
  <c r="D101" i="279"/>
  <c r="I101"/>
  <c r="J107" i="291" l="1"/>
  <c r="C109"/>
  <c r="F107"/>
  <c r="E107" i="290"/>
  <c r="I107" s="1"/>
  <c r="J106" i="289"/>
  <c r="C107"/>
  <c r="D107" s="1"/>
  <c r="F106"/>
  <c r="J101" i="279"/>
  <c r="C102"/>
  <c r="E102" s="1"/>
  <c r="F101"/>
  <c r="E109" i="291" l="1"/>
  <c r="I109" s="1"/>
  <c r="D109"/>
  <c r="J107" i="290"/>
  <c r="C109"/>
  <c r="D109" s="1"/>
  <c r="F107"/>
  <c r="E107" i="289"/>
  <c r="I107" s="1"/>
  <c r="D102" i="279"/>
  <c r="I102"/>
  <c r="C110" i="291" l="1"/>
  <c r="F109"/>
  <c r="J109"/>
  <c r="E109" i="290"/>
  <c r="I109" s="1"/>
  <c r="J107" i="289"/>
  <c r="F107"/>
  <c r="C109"/>
  <c r="D109" s="1"/>
  <c r="J102" i="279"/>
  <c r="C104"/>
  <c r="E104" s="1"/>
  <c r="F102"/>
  <c r="D110" i="291" l="1"/>
  <c r="E110"/>
  <c r="I110" s="1"/>
  <c r="C110" i="290"/>
  <c r="D110" s="1"/>
  <c r="F109"/>
  <c r="J109"/>
  <c r="E109" i="289"/>
  <c r="I109" s="1"/>
  <c r="I104" i="279"/>
  <c r="D104"/>
  <c r="C111" i="291" l="1"/>
  <c r="F110"/>
  <c r="J110"/>
  <c r="E110" i="290"/>
  <c r="I110" s="1"/>
  <c r="C110" i="289"/>
  <c r="D110" s="1"/>
  <c r="F109"/>
  <c r="J109"/>
  <c r="J104" i="279"/>
  <c r="C105"/>
  <c r="E105" s="1"/>
  <c r="F104"/>
  <c r="D111" i="291" l="1"/>
  <c r="E111"/>
  <c r="I111" s="1"/>
  <c r="C111" i="290"/>
  <c r="D111" s="1"/>
  <c r="F110"/>
  <c r="J110"/>
  <c r="E110" i="289"/>
  <c r="I110" s="1"/>
  <c r="D105" i="279"/>
  <c r="I105"/>
  <c r="J111" i="291" l="1"/>
  <c r="C112"/>
  <c r="F111"/>
  <c r="E111" i="290"/>
  <c r="I111" s="1"/>
  <c r="C111" i="289"/>
  <c r="D111" s="1"/>
  <c r="F110"/>
  <c r="J110"/>
  <c r="J105" i="279"/>
  <c r="C106"/>
  <c r="E106" s="1"/>
  <c r="F105"/>
  <c r="D112" i="291" l="1"/>
  <c r="E112"/>
  <c r="I112" s="1"/>
  <c r="J111" i="290"/>
  <c r="C112"/>
  <c r="D112" s="1"/>
  <c r="F111"/>
  <c r="E111" i="289"/>
  <c r="I111" s="1"/>
  <c r="D106" i="279"/>
  <c r="I106"/>
  <c r="J112" i="291" l="1"/>
  <c r="C114"/>
  <c r="F112"/>
  <c r="E112" i="290"/>
  <c r="I112" s="1"/>
  <c r="J111" i="289"/>
  <c r="C112"/>
  <c r="D112" s="1"/>
  <c r="F111"/>
  <c r="J106" i="279"/>
  <c r="C107"/>
  <c r="E107" s="1"/>
  <c r="F106"/>
  <c r="E114" i="291" l="1"/>
  <c r="I114" s="1"/>
  <c r="D114"/>
  <c r="J112" i="290"/>
  <c r="C114"/>
  <c r="D114" s="1"/>
  <c r="F112"/>
  <c r="E112" i="289"/>
  <c r="I112" s="1"/>
  <c r="D107" i="279"/>
  <c r="I107"/>
  <c r="C115" i="291" l="1"/>
  <c r="F114"/>
  <c r="J114"/>
  <c r="E114" i="290"/>
  <c r="I114" s="1"/>
  <c r="J112" i="289"/>
  <c r="F112"/>
  <c r="C114"/>
  <c r="D114" s="1"/>
  <c r="J107" i="279"/>
  <c r="C109"/>
  <c r="E109" s="1"/>
  <c r="F107"/>
  <c r="D115" i="291" l="1"/>
  <c r="E115"/>
  <c r="I115" s="1"/>
  <c r="C115" i="290"/>
  <c r="D115" s="1"/>
  <c r="F114"/>
  <c r="J114"/>
  <c r="E114" i="289"/>
  <c r="I114" s="1"/>
  <c r="D109" i="279"/>
  <c r="I109"/>
  <c r="C116" i="291" l="1"/>
  <c r="F115"/>
  <c r="J115"/>
  <c r="E115" i="290"/>
  <c r="I115" s="1"/>
  <c r="C115" i="289"/>
  <c r="D115" s="1"/>
  <c r="F114"/>
  <c r="J114"/>
  <c r="J109" i="279"/>
  <c r="C110"/>
  <c r="E110" s="1"/>
  <c r="F109"/>
  <c r="D116" i="291" l="1"/>
  <c r="E116"/>
  <c r="I116" s="1"/>
  <c r="C116" i="290"/>
  <c r="D116" s="1"/>
  <c r="F115"/>
  <c r="J115"/>
  <c r="E115" i="289"/>
  <c r="I115" s="1"/>
  <c r="D110" i="279"/>
  <c r="I110"/>
  <c r="J116" i="291" l="1"/>
  <c r="C117"/>
  <c r="F116"/>
  <c r="E116" i="290"/>
  <c r="I116" s="1"/>
  <c r="C116" i="289"/>
  <c r="D116" s="1"/>
  <c r="F115"/>
  <c r="J115"/>
  <c r="J110" i="279"/>
  <c r="C111"/>
  <c r="E111" s="1"/>
  <c r="F110"/>
  <c r="D117" i="291" l="1"/>
  <c r="E117"/>
  <c r="I117" s="1"/>
  <c r="J116" i="290"/>
  <c r="C117"/>
  <c r="D117" s="1"/>
  <c r="F116"/>
  <c r="E116" i="289"/>
  <c r="I116" s="1"/>
  <c r="I111" i="279"/>
  <c r="D111"/>
  <c r="J117" i="291" l="1"/>
  <c r="C119"/>
  <c r="F117"/>
  <c r="E117" i="290"/>
  <c r="I117" s="1"/>
  <c r="J116" i="289"/>
  <c r="C117"/>
  <c r="D117" s="1"/>
  <c r="F116"/>
  <c r="J111" i="279"/>
  <c r="C112"/>
  <c r="E112" s="1"/>
  <c r="F111"/>
  <c r="E119" i="291" l="1"/>
  <c r="I119" s="1"/>
  <c r="D119"/>
  <c r="J117" i="290"/>
  <c r="C119"/>
  <c r="D119" s="1"/>
  <c r="F117"/>
  <c r="E117" i="289"/>
  <c r="I117" s="1"/>
  <c r="D112" i="279"/>
  <c r="I112"/>
  <c r="C120" i="291" l="1"/>
  <c r="F119"/>
  <c r="J119"/>
  <c r="E119" i="290"/>
  <c r="I119" s="1"/>
  <c r="J117" i="289"/>
  <c r="C119"/>
  <c r="D119" s="1"/>
  <c r="F117"/>
  <c r="J112" i="279"/>
  <c r="F112"/>
  <c r="C114"/>
  <c r="E114" s="1"/>
  <c r="D120" i="291" l="1"/>
  <c r="E120"/>
  <c r="I120" s="1"/>
  <c r="C120" i="290"/>
  <c r="D120" s="1"/>
  <c r="F119"/>
  <c r="J119"/>
  <c r="E119" i="289"/>
  <c r="I119" s="1"/>
  <c r="D114" i="279"/>
  <c r="I114"/>
  <c r="C121" i="291" l="1"/>
  <c r="F120"/>
  <c r="J120"/>
  <c r="E120" i="290"/>
  <c r="I120" s="1"/>
  <c r="C120" i="289"/>
  <c r="D120" s="1"/>
  <c r="F119"/>
  <c r="J119"/>
  <c r="J114" i="279"/>
  <c r="F114"/>
  <c r="C115"/>
  <c r="E115" s="1"/>
  <c r="D121" i="291" l="1"/>
  <c r="E121"/>
  <c r="I121" s="1"/>
  <c r="C121" i="290"/>
  <c r="D121" s="1"/>
  <c r="F120"/>
  <c r="J120"/>
  <c r="E120" i="289"/>
  <c r="I120" s="1"/>
  <c r="D115" i="279"/>
  <c r="I115"/>
  <c r="J121" i="291" l="1"/>
  <c r="C122"/>
  <c r="F121"/>
  <c r="E121" i="290"/>
  <c r="I121" s="1"/>
  <c r="C121" i="289"/>
  <c r="D121" s="1"/>
  <c r="F120"/>
  <c r="J120"/>
  <c r="J115" i="279"/>
  <c r="C116"/>
  <c r="E116" s="1"/>
  <c r="F115"/>
  <c r="D122" i="291" l="1"/>
  <c r="E122"/>
  <c r="I122" s="1"/>
  <c r="J121" i="290"/>
  <c r="C122"/>
  <c r="D122" s="1"/>
  <c r="F121"/>
  <c r="E121" i="289"/>
  <c r="I121" s="1"/>
  <c r="D116" i="279"/>
  <c r="I116"/>
  <c r="J122" i="291" l="1"/>
  <c r="C124"/>
  <c r="F122"/>
  <c r="E122" i="290"/>
  <c r="I122" s="1"/>
  <c r="J121" i="289"/>
  <c r="C122"/>
  <c r="D122" s="1"/>
  <c r="F121"/>
  <c r="J116" i="279"/>
  <c r="F116"/>
  <c r="C117"/>
  <c r="E117" s="1"/>
  <c r="E124" i="291" l="1"/>
  <c r="I124" s="1"/>
  <c r="D124"/>
  <c r="J122" i="290"/>
  <c r="C124"/>
  <c r="D124" s="1"/>
  <c r="F122"/>
  <c r="E122" i="289"/>
  <c r="I122" s="1"/>
  <c r="D117" i="279"/>
  <c r="I117"/>
  <c r="C125" i="291" l="1"/>
  <c r="F124"/>
  <c r="J124"/>
  <c r="E124" i="290"/>
  <c r="I124" s="1"/>
  <c r="J122" i="289"/>
  <c r="C124"/>
  <c r="D124" s="1"/>
  <c r="F122"/>
  <c r="J117" i="279"/>
  <c r="C119"/>
  <c r="E119" s="1"/>
  <c r="F117"/>
  <c r="D125" i="291" l="1"/>
  <c r="E125"/>
  <c r="I125" s="1"/>
  <c r="C125" i="290"/>
  <c r="D125" s="1"/>
  <c r="F124"/>
  <c r="J124"/>
  <c r="E124" i="289"/>
  <c r="I124" s="1"/>
  <c r="D119" i="279"/>
  <c r="I119"/>
  <c r="C126" i="291" l="1"/>
  <c r="F125"/>
  <c r="J125"/>
  <c r="E125" i="290"/>
  <c r="I125" s="1"/>
  <c r="C125" i="289"/>
  <c r="D125" s="1"/>
  <c r="F124"/>
  <c r="J124"/>
  <c r="J119" i="279"/>
  <c r="C120"/>
  <c r="E120" s="1"/>
  <c r="F119"/>
  <c r="D126" i="291" l="1"/>
  <c r="E126"/>
  <c r="I126" s="1"/>
  <c r="C126" i="290"/>
  <c r="D126" s="1"/>
  <c r="F125"/>
  <c r="J125"/>
  <c r="E125" i="289"/>
  <c r="I125" s="1"/>
  <c r="D120" i="279"/>
  <c r="I120"/>
  <c r="J126" i="291" l="1"/>
  <c r="C127"/>
  <c r="F126"/>
  <c r="E126" i="290"/>
  <c r="I126" s="1"/>
  <c r="C126" i="289"/>
  <c r="D126" s="1"/>
  <c r="F125"/>
  <c r="J125"/>
  <c r="J120" i="279"/>
  <c r="C121"/>
  <c r="E121" s="1"/>
  <c r="F120"/>
  <c r="D127" i="291" l="1"/>
  <c r="E127"/>
  <c r="I127" s="1"/>
  <c r="J126" i="290"/>
  <c r="C127"/>
  <c r="D127" s="1"/>
  <c r="F126"/>
  <c r="E126" i="289"/>
  <c r="I126" s="1"/>
  <c r="D121" i="279"/>
  <c r="I121"/>
  <c r="J127" i="291" l="1"/>
  <c r="C129"/>
  <c r="F127"/>
  <c r="E127" i="290"/>
  <c r="I127" s="1"/>
  <c r="J126" i="289"/>
  <c r="C127"/>
  <c r="D127" s="1"/>
  <c r="F126"/>
  <c r="J121" i="279"/>
  <c r="C122"/>
  <c r="E122" s="1"/>
  <c r="F121"/>
  <c r="E129" i="291" l="1"/>
  <c r="I129" s="1"/>
  <c r="D129"/>
  <c r="J127" i="290"/>
  <c r="C129"/>
  <c r="D129" s="1"/>
  <c r="F127"/>
  <c r="E127" i="289"/>
  <c r="I127" s="1"/>
  <c r="D122" i="279"/>
  <c r="I122"/>
  <c r="C130" i="291" l="1"/>
  <c r="F129"/>
  <c r="J129"/>
  <c r="E129" i="290"/>
  <c r="I129" s="1"/>
  <c r="J127" i="289"/>
  <c r="F127"/>
  <c r="C129"/>
  <c r="D129" s="1"/>
  <c r="J122" i="279"/>
  <c r="C124"/>
  <c r="E124" s="1"/>
  <c r="F122"/>
  <c r="D130" i="291" l="1"/>
  <c r="E130"/>
  <c r="I130" s="1"/>
  <c r="C130" i="290"/>
  <c r="D130" s="1"/>
  <c r="F129"/>
  <c r="J129"/>
  <c r="E129" i="289"/>
  <c r="I129" s="1"/>
  <c r="D124" i="279"/>
  <c r="I124"/>
  <c r="C131" i="291" l="1"/>
  <c r="F130"/>
  <c r="J130"/>
  <c r="E130" i="290"/>
  <c r="I130" s="1"/>
  <c r="C130" i="289"/>
  <c r="D130" s="1"/>
  <c r="F129"/>
  <c r="J129"/>
  <c r="J124" i="279"/>
  <c r="C125"/>
  <c r="E125" s="1"/>
  <c r="F124"/>
  <c r="D131" i="291" l="1"/>
  <c r="E131"/>
  <c r="I131" s="1"/>
  <c r="C131" i="290"/>
  <c r="D131" s="1"/>
  <c r="F130"/>
  <c r="J130"/>
  <c r="E130" i="289"/>
  <c r="I130" s="1"/>
  <c r="D125" i="279"/>
  <c r="I125"/>
  <c r="J131" i="291" l="1"/>
  <c r="C132"/>
  <c r="F131"/>
  <c r="E131" i="290"/>
  <c r="I131" s="1"/>
  <c r="C131" i="289"/>
  <c r="D131" s="1"/>
  <c r="F130"/>
  <c r="J130"/>
  <c r="J125" i="279"/>
  <c r="C126"/>
  <c r="E126" s="1"/>
  <c r="F125"/>
  <c r="D132" i="291" l="1"/>
  <c r="E132"/>
  <c r="I132" s="1"/>
  <c r="J131" i="290"/>
  <c r="C132"/>
  <c r="D132" s="1"/>
  <c r="F131"/>
  <c r="E131" i="289"/>
  <c r="I131" s="1"/>
  <c r="D126" i="279"/>
  <c r="I126"/>
  <c r="J132" i="291" l="1"/>
  <c r="C134"/>
  <c r="F132"/>
  <c r="E132" i="290"/>
  <c r="I132" s="1"/>
  <c r="J131" i="289"/>
  <c r="C132"/>
  <c r="D132" s="1"/>
  <c r="F131"/>
  <c r="J126" i="279"/>
  <c r="F126"/>
  <c r="C127"/>
  <c r="E127" s="1"/>
  <c r="E134" i="291" l="1"/>
  <c r="I134" s="1"/>
  <c r="D134"/>
  <c r="J132" i="290"/>
  <c r="C134"/>
  <c r="D134" s="1"/>
  <c r="F132"/>
  <c r="E132" i="289"/>
  <c r="I132" s="1"/>
  <c r="D127" i="279"/>
  <c r="I127"/>
  <c r="C135" i="291" l="1"/>
  <c r="F134"/>
  <c r="J134"/>
  <c r="E134" i="290"/>
  <c r="I134" s="1"/>
  <c r="J132" i="289"/>
  <c r="F132"/>
  <c r="C134"/>
  <c r="D134" s="1"/>
  <c r="J127" i="279"/>
  <c r="C129"/>
  <c r="E129" s="1"/>
  <c r="F127"/>
  <c r="D135" i="291" l="1"/>
  <c r="E135"/>
  <c r="I135" s="1"/>
  <c r="C135" i="290"/>
  <c r="D135" s="1"/>
  <c r="F134"/>
  <c r="J134"/>
  <c r="E134" i="289"/>
  <c r="I134" s="1"/>
  <c r="I129" i="279"/>
  <c r="D129"/>
  <c r="C136" i="291" l="1"/>
  <c r="F135"/>
  <c r="J135"/>
  <c r="E135" i="290"/>
  <c r="I135" s="1"/>
  <c r="C135" i="289"/>
  <c r="D135" s="1"/>
  <c r="F134"/>
  <c r="J134"/>
  <c r="J129" i="279"/>
  <c r="C130"/>
  <c r="E130" s="1"/>
  <c r="F129"/>
  <c r="D136" i="291" l="1"/>
  <c r="E136"/>
  <c r="I136" s="1"/>
  <c r="C136" i="290"/>
  <c r="D136" s="1"/>
  <c r="F135"/>
  <c r="J135"/>
  <c r="E135" i="289"/>
  <c r="I135" s="1"/>
  <c r="D130" i="279"/>
  <c r="I130"/>
  <c r="J136" i="291" l="1"/>
  <c r="C137"/>
  <c r="F136"/>
  <c r="E136" i="290"/>
  <c r="I136" s="1"/>
  <c r="C136" i="289"/>
  <c r="D136" s="1"/>
  <c r="F135"/>
  <c r="J135"/>
  <c r="J130" i="279"/>
  <c r="C131"/>
  <c r="E131" s="1"/>
  <c r="F130"/>
  <c r="D137" i="291" l="1"/>
  <c r="E137"/>
  <c r="I137" s="1"/>
  <c r="J136" i="290"/>
  <c r="C137"/>
  <c r="D137" s="1"/>
  <c r="F136"/>
  <c r="E136" i="289"/>
  <c r="I136" s="1"/>
  <c r="D131" i="279"/>
  <c r="I131"/>
  <c r="J137" i="291" l="1"/>
  <c r="C138"/>
  <c r="F137"/>
  <c r="E137" i="290"/>
  <c r="I137" s="1"/>
  <c r="J136" i="289"/>
  <c r="C137"/>
  <c r="D137" s="1"/>
  <c r="F136"/>
  <c r="J131" i="279"/>
  <c r="C132"/>
  <c r="E132" s="1"/>
  <c r="F131"/>
  <c r="E138" i="291" l="1"/>
  <c r="I138" s="1"/>
  <c r="D138"/>
  <c r="J137" i="290"/>
  <c r="C138"/>
  <c r="D138" s="1"/>
  <c r="F137"/>
  <c r="E137" i="289"/>
  <c r="I137" s="1"/>
  <c r="D132" i="279"/>
  <c r="I132"/>
  <c r="F138" i="291" l="1"/>
  <c r="J138"/>
  <c r="E138" i="290"/>
  <c r="I138" s="1"/>
  <c r="J137" i="289"/>
  <c r="C138"/>
  <c r="D138" s="1"/>
  <c r="F137"/>
  <c r="J132" i="279"/>
  <c r="C134"/>
  <c r="E134" s="1"/>
  <c r="F132"/>
  <c r="F138" i="290" l="1"/>
  <c r="J138"/>
  <c r="E138" i="289"/>
  <c r="I138" s="1"/>
  <c r="D134" i="279"/>
  <c r="I134"/>
  <c r="F138" i="289" l="1"/>
  <c r="J138"/>
  <c r="J134" i="279"/>
  <c r="C135"/>
  <c r="E135" s="1"/>
  <c r="F134"/>
  <c r="D135" l="1"/>
  <c r="I135"/>
  <c r="J135" l="1"/>
  <c r="C136"/>
  <c r="E136" s="1"/>
  <c r="F135"/>
  <c r="D136" l="1"/>
  <c r="I136"/>
  <c r="J136" l="1"/>
  <c r="C137"/>
  <c r="E137" s="1"/>
  <c r="F136"/>
  <c r="D137" l="1"/>
  <c r="I137"/>
  <c r="J137" l="1"/>
  <c r="C138"/>
  <c r="F137"/>
  <c r="D138" l="1"/>
  <c r="E138"/>
  <c r="I138" s="1"/>
  <c r="J138" l="1"/>
  <c r="F138"/>
</calcChain>
</file>

<file path=xl/sharedStrings.xml><?xml version="1.0" encoding="utf-8"?>
<sst xmlns="http://schemas.openxmlformats.org/spreadsheetml/2006/main" count="80" uniqueCount="19">
  <si>
    <t>Actual</t>
  </si>
  <si>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</si>
  <si>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</si>
  <si>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</si>
  <si>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</si>
  <si>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</si>
  <si>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</si>
  <si>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</si>
  <si>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</si>
  <si>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</si>
  <si>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 xml:space="preserve">Ave Risk </t>
  </si>
  <si>
    <t>Per Pip</t>
  </si>
  <si>
    <t>Of Pips</t>
  </si>
  <si>
    <t xml:space="preserve"> % Per Trade</t>
  </si>
  <si>
    <t>Month</t>
  </si>
  <si>
    <t>Typical</t>
  </si>
  <si>
    <t>% ROI</t>
  </si>
  <si>
    <t>Equity</t>
  </si>
  <si>
    <t>Start of the New Forex Robot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</si>
</sst>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19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sz val="8"/>
      <color theme="0"/>
      <name val="Calibri"/>
      <family val="2"/>
    </font>
    <font>
      <sz val="8"/>
      <color rgb="FFFF0000"/>
      <name val="Calibri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" fillId="0" borderId="0"/>
  </cellStyleXfs>
  <cellXfs count="57">
    <xf numFmtId="0" fontId="0" fillId="0" borderId="0" xfId="0"/>
    <xf numFmtId="0" fontId="0" fillId="0" borderId="0" xfId="0" applyFill="1"/>
    <xf numFmtId="165" fontId="3" fillId="2" borderId="1" xfId="3" applyNumberFormat="1" applyFont="1" applyFill="1" applyBorder="1" applyAlignment="1">
      <alignment horizontal="center"/>
    </xf>
    <xf numFmtId="165" fontId="3" fillId="2" borderId="2" xfId="3" applyNumberFormat="1" applyFont="1" applyFill="1" applyBorder="1" applyAlignment="1">
      <alignment horizontal="center"/>
    </xf>
    <xf numFmtId="0" fontId="3" fillId="2" borderId="2" xfId="3" applyFont="1" applyFill="1" applyBorder="1" applyAlignment="1">
      <alignment horizontal="center"/>
    </xf>
    <xf numFmtId="0" fontId="3" fillId="2" borderId="1" xfId="3" applyFont="1" applyFill="1" applyBorder="1" applyAlignment="1">
      <alignment horizontal="center"/>
    </xf>
    <xf numFmtId="9" fontId="3" fillId="2" borderId="1" xfId="3" applyNumberFormat="1" applyFont="1" applyFill="1" applyBorder="1" applyAlignment="1">
      <alignment horizontal="center"/>
    </xf>
    <xf numFmtId="165" fontId="4" fillId="0" borderId="4" xfId="3" applyNumberFormat="1" applyFont="1" applyFill="1" applyBorder="1" applyAlignment="1">
      <alignment horizontal="center"/>
    </xf>
    <xf numFmtId="14" fontId="4" fillId="0" borderId="1" xfId="3" applyNumberFormat="1" applyFont="1" applyFill="1" applyBorder="1"/>
    <xf numFmtId="0" fontId="3" fillId="2" borderId="1" xfId="3" applyFont="1" applyFill="1" applyBorder="1" applyAlignment="1">
      <alignment horizontal="center" wrapText="1"/>
    </xf>
    <xf numFmtId="168" fontId="4" fillId="0" borderId="3" xfId="4" applyNumberFormat="1" applyFont="1" applyFill="1" applyBorder="1"/>
    <xf numFmtId="165" fontId="4" fillId="0" borderId="3" xfId="3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6" fontId="5" fillId="0" borderId="3" xfId="3" applyNumberFormat="1" applyFont="1" applyFill="1" applyBorder="1" applyAlignment="1">
      <alignment horizontal="center"/>
    </xf>
    <xf numFmtId="165" fontId="4" fillId="0" borderId="5" xfId="3" applyNumberFormat="1" applyFont="1" applyFill="1" applyBorder="1" applyAlignment="1">
      <alignment horizontal="center"/>
    </xf>
    <xf numFmtId="165" fontId="13" fillId="0" borderId="3" xfId="3" applyNumberFormat="1" applyFont="1" applyFill="1" applyBorder="1" applyAlignment="1">
      <alignment horizontal="center"/>
    </xf>
    <xf numFmtId="165" fontId="4" fillId="0" borderId="6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6" fontId="5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7" fillId="0" borderId="1" xfId="3" applyNumberFormat="1" applyFont="1" applyFill="1" applyBorder="1" applyAlignment="1">
      <alignment horizontal="center"/>
    </xf>
    <xf numFmtId="167" fontId="7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9" fontId="15" fillId="0" borderId="0" xfId="0" applyNumberFormat="1" applyFont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165" fontId="12" fillId="0" borderId="3" xfId="3" applyNumberFormat="1" applyFont="1" applyFill="1" applyBorder="1" applyAlignment="1">
      <alignment horizontal="center"/>
    </xf>
    <xf numFmtId="169" fontId="15" fillId="0" borderId="0" xfId="0" applyNumberFormat="1" applyFont="1" applyFill="1" applyAlignment="1">
      <alignment horizontal="center"/>
    </xf>
    <xf numFmtId="1" fontId="8" fillId="0" borderId="0" xfId="3" applyNumberFormat="1" applyFont="1" applyFill="1" applyAlignment="1">
      <alignment horizontal="center" vertical="center"/>
    </xf>
    <xf numFmtId="1" fontId="9" fillId="2" borderId="2" xfId="3" applyNumberFormat="1" applyFont="1" applyFill="1" applyBorder="1" applyAlignment="1">
      <alignment horizontal="center" vertical="center"/>
    </xf>
    <xf numFmtId="1" fontId="9" fillId="2" borderId="1" xfId="3" applyNumberFormat="1" applyFont="1" applyFill="1" applyBorder="1" applyAlignment="1">
      <alignment horizontal="center" vertical="center"/>
    </xf>
    <xf numFmtId="1" fontId="10" fillId="0" borderId="6" xfId="3" applyNumberFormat="1" applyFont="1" applyFill="1" applyBorder="1" applyAlignment="1">
      <alignment horizontal="center" vertical="center"/>
    </xf>
    <xf numFmtId="1" fontId="10" fillId="0" borderId="7" xfId="3" applyNumberFormat="1" applyFont="1" applyFill="1" applyBorder="1" applyAlignment="1">
      <alignment horizontal="center" vertical="center"/>
    </xf>
    <xf numFmtId="167" fontId="4" fillId="0" borderId="3" xfId="3" applyNumberFormat="1" applyFont="1" applyFill="1" applyBorder="1" applyAlignment="1">
      <alignment horizontal="center"/>
    </xf>
    <xf numFmtId="166" fontId="13" fillId="0" borderId="3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167" fontId="3" fillId="0" borderId="1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1" fontId="10" fillId="0" borderId="7" xfId="3" applyNumberFormat="1" applyFont="1" applyFill="1" applyBorder="1" applyAlignment="1">
      <alignment horizontal="center" vertical="center"/>
    </xf>
    <xf numFmtId="165" fontId="5" fillId="4" borderId="5" xfId="3" applyNumberFormat="1" applyFont="1" applyFill="1" applyBorder="1" applyAlignment="1">
      <alignment horizontal="center"/>
    </xf>
    <xf numFmtId="1" fontId="10" fillId="0" borderId="7" xfId="3" applyNumberFormat="1" applyFont="1" applyFill="1" applyBorder="1" applyAlignment="1">
      <alignment horizontal="center" vertical="center"/>
    </xf>
    <xf numFmtId="168" fontId="5" fillId="4" borderId="3" xfId="4" applyNumberFormat="1" applyFont="1" applyFill="1" applyBorder="1"/>
    <xf numFmtId="0" fontId="18" fillId="5" borderId="0" xfId="3" applyFont="1" applyFill="1"/>
    <xf numFmtId="165" fontId="16" fillId="5" borderId="5" xfId="3" applyNumberFormat="1" applyFont="1" applyFill="1" applyBorder="1" applyAlignment="1">
      <alignment horizontal="center"/>
    </xf>
    <xf numFmtId="165" fontId="16" fillId="5" borderId="3" xfId="3" applyNumberFormat="1" applyFont="1" applyFill="1" applyBorder="1" applyAlignment="1">
      <alignment horizontal="center"/>
    </xf>
    <xf numFmtId="167" fontId="16" fillId="5" borderId="3" xfId="3" applyNumberFormat="1" applyFont="1" applyFill="1" applyBorder="1" applyAlignment="1">
      <alignment horizontal="center"/>
    </xf>
    <xf numFmtId="168" fontId="16" fillId="5" borderId="3" xfId="4" applyNumberFormat="1" applyFont="1" applyFill="1" applyBorder="1"/>
    <xf numFmtId="166" fontId="16" fillId="5" borderId="3" xfId="3" applyNumberFormat="1" applyFont="1" applyFill="1" applyBorder="1" applyAlignment="1">
      <alignment horizontal="center"/>
    </xf>
    <xf numFmtId="1" fontId="10" fillId="0" borderId="7" xfId="3" applyNumberFormat="1" applyFont="1" applyFill="1" applyBorder="1" applyAlignment="1">
      <alignment horizontal="center" vertical="center"/>
    </xf>
    <xf numFmtId="1" fontId="10" fillId="0" borderId="2" xfId="3" applyNumberFormat="1" applyFont="1" applyFill="1" applyBorder="1" applyAlignment="1">
      <alignment horizontal="center" vertical="center"/>
    </xf>
    <xf numFmtId="1" fontId="10" fillId="0" borderId="3" xfId="3" applyNumberFormat="1" applyFont="1" applyFill="1" applyBorder="1" applyAlignment="1">
      <alignment horizontal="center" vertical="center"/>
    </xf>
    <xf numFmtId="1" fontId="10" fillId="0" borderId="7" xfId="3" applyNumberFormat="1" applyFont="1" applyFill="1" applyBorder="1" applyAlignment="1">
      <alignment horizontal="center" vertical="center"/>
    </xf>
    <xf numFmtId="0" fontId="1" fillId="4" borderId="8" xfId="3" applyFont="1" applyFill="1" applyBorder="1" applyAlignment="1">
      <alignment horizontal="center"/>
    </xf>
    <xf numFmtId="0" fontId="0" fillId="0" borderId="8" xfId="0" applyBorder="1" applyAlignment="1"/>
    <xf numFmtId="165" fontId="17" fillId="4" borderId="3" xfId="3" applyNumberFormat="1" applyFont="1" applyFill="1" applyBorder="1" applyAlignment="1">
      <alignment horizontal="center"/>
    </xf>
    <xf numFmtId="167" fontId="7" fillId="4" borderId="3" xfId="3" applyNumberFormat="1" applyFont="1" applyFill="1" applyBorder="1" applyAlignment="1">
      <alignment horizontal="center"/>
    </xf>
    <xf numFmtId="0" fontId="2" fillId="0" borderId="0" xfId="0" applyFont="1" applyFill="1"/>
    <xf numFmtId="0" fontId="18" fillId="3" borderId="0" xfId="3" applyFont="1" applyFill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9"/>
  <sheetViews>
    <sheetView tabSelected="1" workbookViewId="0">
      <selection activeCell="C16" sqref="C16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1"/>
      <c r="B1" s="52"/>
      <c r="C1" s="52"/>
      <c r="D1" s="52"/>
      <c r="E1" s="52"/>
      <c r="F1" s="52"/>
      <c r="G1" s="52"/>
      <c r="H1" s="52"/>
      <c r="I1" s="52"/>
      <c r="J1" s="52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0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s="55" customFormat="1" ht="13">
      <c r="A4" s="48">
        <v>1</v>
      </c>
      <c r="B4" s="10">
        <v>43170</v>
      </c>
      <c r="C4" s="14">
        <v>1824.32</v>
      </c>
      <c r="D4" s="15">
        <f>C4+(C4*0.03)</f>
        <v>1879.0495999999998</v>
      </c>
      <c r="E4" s="11">
        <f>C4/3250</f>
        <v>0.5613292307692308</v>
      </c>
      <c r="F4" s="24">
        <f>(D4-C4)/E4</f>
        <v>97.499999999999801</v>
      </c>
      <c r="G4" s="11"/>
      <c r="H4" s="11"/>
      <c r="I4" s="13">
        <f>E4*50/C4</f>
        <v>1.5384615384615385E-2</v>
      </c>
      <c r="J4" s="33">
        <f>(D4-C4)/C4</f>
        <v>2.999999999999994E-2</v>
      </c>
      <c r="K4" s="56" t="s">
        <v>18</v>
      </c>
    </row>
    <row r="5" spans="1:11">
      <c r="A5" s="49"/>
      <c r="B5" s="10">
        <f>B4+7</f>
        <v>43177</v>
      </c>
      <c r="C5" s="14">
        <f>D4+G4-H4</f>
        <v>1879.0495999999998</v>
      </c>
      <c r="D5" s="15">
        <f>C5+(C5*0.198)</f>
        <v>2251.1014207999997</v>
      </c>
      <c r="E5" s="11">
        <f>C5/3250</f>
        <v>0.57816910769230767</v>
      </c>
      <c r="F5" s="24">
        <f>(D5-C5)/E5</f>
        <v>643.49999999999977</v>
      </c>
      <c r="G5" s="12"/>
      <c r="H5" s="12"/>
      <c r="I5" s="13">
        <f>E5*50/C5</f>
        <v>1.5384615384615385E-2</v>
      </c>
      <c r="J5" s="33">
        <f>(D5-$C4)/$C4</f>
        <v>0.23393999999999987</v>
      </c>
    </row>
    <row r="6" spans="1:11">
      <c r="A6" s="49"/>
      <c r="B6" s="10">
        <f>B5+7</f>
        <v>43184</v>
      </c>
      <c r="C6" s="14">
        <f>D5+G5-H5</f>
        <v>2251.1014207999997</v>
      </c>
      <c r="D6" s="15">
        <f>C6+(C6*0.14)</f>
        <v>2566.2556197119998</v>
      </c>
      <c r="E6" s="11">
        <f>C6/3250</f>
        <v>0.69264659101538451</v>
      </c>
      <c r="F6" s="24">
        <f>(D6-C6)/E6</f>
        <v>455.00000000000017</v>
      </c>
      <c r="G6" s="12"/>
      <c r="H6" s="12"/>
      <c r="I6" s="13">
        <f>E6*50/C6</f>
        <v>1.5384615384615385E-2</v>
      </c>
      <c r="J6" s="33">
        <f>(D6-$C4)/$C4</f>
        <v>0.40669159999999993</v>
      </c>
    </row>
    <row r="7" spans="1:11" ht="13" thickBot="1">
      <c r="A7" s="50"/>
      <c r="B7" s="10">
        <f>B6+7</f>
        <v>43191</v>
      </c>
      <c r="C7" s="14">
        <f>D6+G6-H6</f>
        <v>2566.2556197119998</v>
      </c>
      <c r="D7" s="15">
        <f>C7+(C7*0.04)</f>
        <v>2668.9058445004798</v>
      </c>
      <c r="E7" s="11">
        <f>C7/3250</f>
        <v>0.7896171137575384</v>
      </c>
      <c r="F7" s="24">
        <f>(D7-C7)/E7</f>
        <v>130.00000000000006</v>
      </c>
      <c r="G7" s="19"/>
      <c r="H7" s="12"/>
      <c r="I7" s="13">
        <f>E7*50/C7</f>
        <v>1.5384615384615384E-2</v>
      </c>
      <c r="J7" s="33">
        <f>(D7-$C4)/$C4</f>
        <v>0.46295926399999993</v>
      </c>
    </row>
    <row r="8" spans="1:11" ht="13" thickBot="1">
      <c r="A8" s="30"/>
      <c r="B8" s="8"/>
      <c r="C8" s="16"/>
      <c r="D8" s="36"/>
      <c r="E8" s="17"/>
      <c r="F8" s="35"/>
      <c r="G8" s="22"/>
      <c r="H8" s="7"/>
      <c r="I8" s="18"/>
      <c r="J8" s="34"/>
    </row>
    <row r="9" spans="1:11">
      <c r="A9" s="48">
        <v>2</v>
      </c>
      <c r="B9" s="10">
        <f>B7+7</f>
        <v>43198</v>
      </c>
      <c r="C9" s="14">
        <f>D7+G7-H7</f>
        <v>2668.9058445004798</v>
      </c>
      <c r="D9" s="15">
        <f>C9+(C9*0.03)</f>
        <v>2748.9730198354941</v>
      </c>
      <c r="E9" s="11">
        <f>C9/3250</f>
        <v>0.8212017983078399</v>
      </c>
      <c r="F9" s="24">
        <f>(D9-C9)/E9</f>
        <v>97.499999999999915</v>
      </c>
      <c r="G9" s="19"/>
      <c r="H9" s="12"/>
      <c r="I9" s="13">
        <f>E9*50/C9</f>
        <v>1.5384615384615385E-2</v>
      </c>
      <c r="J9" s="33">
        <f>(D9-$C4)/$C4</f>
        <v>0.50684804191999988</v>
      </c>
    </row>
    <row r="10" spans="1:11" s="1" customFormat="1">
      <c r="A10" s="49"/>
      <c r="B10" s="10">
        <f>B9+7</f>
        <v>43205</v>
      </c>
      <c r="C10" s="14">
        <f>D9+G9-H9</f>
        <v>2748.9730198354941</v>
      </c>
      <c r="D10" s="15">
        <f>C10+(C10*0.03)</f>
        <v>2831.442210430559</v>
      </c>
      <c r="E10" s="11">
        <f>C10/3250</f>
        <v>0.84583785225707508</v>
      </c>
      <c r="F10" s="24">
        <f>(D10-C10)/E10</f>
        <v>97.500000000000099</v>
      </c>
      <c r="G10" s="12"/>
      <c r="H10" s="12"/>
      <c r="I10" s="13">
        <f>E10*50/C10</f>
        <v>1.5384615384615385E-2</v>
      </c>
      <c r="J10" s="33">
        <f>(D10-$C4)/$C4</f>
        <v>0.55205348317759995</v>
      </c>
    </row>
    <row r="11" spans="1:11" s="1" customFormat="1">
      <c r="A11" s="49"/>
      <c r="B11" s="10">
        <f>B10+7</f>
        <v>43212</v>
      </c>
      <c r="C11" s="14">
        <f>D10+G10-H10</f>
        <v>2831.442210430559</v>
      </c>
      <c r="D11" s="15">
        <f>C11+(C11*0.03)</f>
        <v>2916.3854767434759</v>
      </c>
      <c r="E11" s="11">
        <f>C11/3250</f>
        <v>0.8712129878247874</v>
      </c>
      <c r="F11" s="24">
        <f>(D11-C11)/E11</f>
        <v>97.500000000000114</v>
      </c>
      <c r="G11" s="12"/>
      <c r="H11" s="12"/>
      <c r="I11" s="13">
        <f>E11*50/C11</f>
        <v>1.5384615384615385E-2</v>
      </c>
      <c r="J11" s="33">
        <f>(D11-$C4)/$C4</f>
        <v>0.59861508767292804</v>
      </c>
    </row>
    <row r="12" spans="1:11" s="1" customFormat="1" ht="13" thickBot="1">
      <c r="A12" s="50"/>
      <c r="B12" s="10">
        <f>B11+7</f>
        <v>43219</v>
      </c>
      <c r="C12" s="14">
        <f>D11+G11-H11</f>
        <v>2916.3854767434759</v>
      </c>
      <c r="D12" s="15">
        <f>C12+(C12*0.189)</f>
        <v>3467.5823318479929</v>
      </c>
      <c r="E12" s="11">
        <f>C12/3250</f>
        <v>0.89734937745953103</v>
      </c>
      <c r="F12" s="24">
        <f>(D12-C12)/E12</f>
        <v>614.25000000000011</v>
      </c>
      <c r="G12" s="19"/>
      <c r="H12" s="12"/>
      <c r="I12" s="13">
        <f>E12*50/C12</f>
        <v>1.5384615384615384E-2</v>
      </c>
      <c r="J12" s="33">
        <f>(D12-$C4)/$C4</f>
        <v>0.90075333924311141</v>
      </c>
    </row>
    <row r="13" spans="1:11" ht="13" thickBot="1">
      <c r="A13" s="30"/>
      <c r="B13" s="8"/>
      <c r="C13" s="16"/>
      <c r="D13" s="36"/>
      <c r="E13" s="17"/>
      <c r="F13" s="35"/>
      <c r="G13" s="22"/>
      <c r="H13" s="7"/>
      <c r="I13" s="18"/>
      <c r="J13" s="34"/>
    </row>
    <row r="14" spans="1:11" s="1" customFormat="1">
      <c r="A14" s="48">
        <v>3</v>
      </c>
      <c r="B14" s="10">
        <f>B12+7</f>
        <v>43226</v>
      </c>
      <c r="C14" s="14">
        <f>D12+G12-H12</f>
        <v>3467.5823318479929</v>
      </c>
      <c r="D14" s="15">
        <f>C14+(C14*0.05)</f>
        <v>3640.9614484403928</v>
      </c>
      <c r="E14" s="11">
        <f>C14/3250</f>
        <v>1.0669484097993824</v>
      </c>
      <c r="F14" s="24">
        <f>(D14-C14)/E14</f>
        <v>162.50000000000023</v>
      </c>
      <c r="G14" s="19"/>
      <c r="H14" s="12"/>
      <c r="I14" s="13">
        <f>E14*50/C14</f>
        <v>1.5384615384615385E-2</v>
      </c>
      <c r="J14" s="33">
        <f>(D14-$C4)/$C4</f>
        <v>0.99579100620526717</v>
      </c>
    </row>
    <row r="15" spans="1:11" s="1" customFormat="1">
      <c r="A15" s="49"/>
      <c r="B15" s="10">
        <f>B14+7</f>
        <v>43233</v>
      </c>
      <c r="C15" s="14">
        <f>D14+G14-H14</f>
        <v>3640.9614484403928</v>
      </c>
      <c r="D15" s="53">
        <f>C15+(C15*-0.004)</f>
        <v>3626.3976026466312</v>
      </c>
      <c r="E15" s="11">
        <f>C15/3250</f>
        <v>1.1202958302893515</v>
      </c>
      <c r="F15" s="54">
        <f>(D15-C15)/E15</f>
        <v>-13.000000000000053</v>
      </c>
      <c r="G15" s="12"/>
      <c r="H15" s="12"/>
      <c r="I15" s="13">
        <f>E15*50/C15</f>
        <v>1.5384615384615382E-2</v>
      </c>
      <c r="J15" s="33">
        <f>(D15-$C4)/$C4</f>
        <v>0.98780784218044604</v>
      </c>
    </row>
    <row r="16" spans="1:11" s="1" customFormat="1">
      <c r="A16" s="49"/>
      <c r="B16" s="40">
        <f>B15+7</f>
        <v>43240</v>
      </c>
      <c r="C16" s="38">
        <f>D15+G15-H15</f>
        <v>3626.3976026466312</v>
      </c>
      <c r="D16" s="11">
        <f>C16+(C16*0.04)</f>
        <v>3771.4535067524967</v>
      </c>
      <c r="E16" s="11">
        <f>C16/3250</f>
        <v>1.1158146469681942</v>
      </c>
      <c r="F16" s="21">
        <f>(D16-C16)/E16</f>
        <v>130.0000000000002</v>
      </c>
      <c r="G16" s="12"/>
      <c r="H16" s="12"/>
      <c r="I16" s="13">
        <f>E16*50/C16</f>
        <v>1.5384615384615385E-2</v>
      </c>
      <c r="J16" s="33">
        <f>(D16-$C4)/$C4</f>
        <v>1.0673201558676639</v>
      </c>
    </row>
    <row r="17" spans="1:10" s="1" customFormat="1" ht="13" thickBot="1">
      <c r="A17" s="50"/>
      <c r="B17" s="10">
        <f>B16+7</f>
        <v>43247</v>
      </c>
      <c r="C17" s="14">
        <f>D16+G16-H16</f>
        <v>3771.4535067524967</v>
      </c>
      <c r="D17" s="11">
        <f>C17+(C17*0.04)</f>
        <v>3922.3116470225964</v>
      </c>
      <c r="E17" s="11">
        <f>C17/3250</f>
        <v>1.160447232846922</v>
      </c>
      <c r="F17" s="21">
        <f>(D17-C17)/E17</f>
        <v>129.99999999999989</v>
      </c>
      <c r="G17" s="19"/>
      <c r="H17" s="12"/>
      <c r="I17" s="13">
        <f>E17*50/C17</f>
        <v>1.5384615384615384E-2</v>
      </c>
      <c r="J17" s="33">
        <f>(D17-$C4)/$C4</f>
        <v>1.1500129621023705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48">
        <v>4</v>
      </c>
      <c r="B19" s="10">
        <f>B17+7</f>
        <v>43254</v>
      </c>
      <c r="C19" s="14">
        <f>D17+G17-H17</f>
        <v>3922.3116470225964</v>
      </c>
      <c r="D19" s="11">
        <f>C19+(C19*0.04)</f>
        <v>4079.2041129035001</v>
      </c>
      <c r="E19" s="11">
        <f>C19/3250</f>
        <v>1.2068651221607989</v>
      </c>
      <c r="F19" s="21">
        <f>(D19-C19)/E19</f>
        <v>129.99999999999989</v>
      </c>
      <c r="G19" s="19"/>
      <c r="H19" s="12"/>
      <c r="I19" s="13">
        <f>E19*50/C19</f>
        <v>1.5384615384615385E-2</v>
      </c>
      <c r="J19" s="33">
        <f>(D19-$C4)/$C4</f>
        <v>1.2360134805864651</v>
      </c>
    </row>
    <row r="20" spans="1:10" s="1" customFormat="1">
      <c r="A20" s="49"/>
      <c r="B20" s="10">
        <f>B19+7</f>
        <v>43261</v>
      </c>
      <c r="C20" s="14">
        <f>D19+G19-H19</f>
        <v>4079.2041129035001</v>
      </c>
      <c r="D20" s="11">
        <f>C20+(C20*0.04)</f>
        <v>4242.3722774196403</v>
      </c>
      <c r="E20" s="11">
        <f>C20/3250</f>
        <v>1.2551397270472309</v>
      </c>
      <c r="F20" s="21">
        <f>(D20-C20)/E20</f>
        <v>130.00000000000017</v>
      </c>
      <c r="G20" s="12"/>
      <c r="H20" s="12"/>
      <c r="I20" s="13">
        <f>E20*50/C20</f>
        <v>1.5384615384615385E-2</v>
      </c>
      <c r="J20" s="33">
        <f>(D20-$C4)/$C4</f>
        <v>1.3254540198099241</v>
      </c>
    </row>
    <row r="21" spans="1:10" s="1" customFormat="1">
      <c r="A21" s="49"/>
      <c r="B21" s="10">
        <f>B20+7</f>
        <v>43268</v>
      </c>
      <c r="C21" s="14">
        <f>D20+G20-H20</f>
        <v>4242.3722774196403</v>
      </c>
      <c r="D21" s="11">
        <f>C21+(C21*0.04)</f>
        <v>4412.0671685164261</v>
      </c>
      <c r="E21" s="11">
        <f>C21/3250</f>
        <v>1.3053453161291202</v>
      </c>
      <c r="F21" s="21">
        <f>(D21-C21)/E21</f>
        <v>130.00000000000014</v>
      </c>
      <c r="G21" s="12"/>
      <c r="H21" s="12"/>
      <c r="I21" s="13">
        <f>E21*50/C21</f>
        <v>1.5384615384615385E-2</v>
      </c>
      <c r="J21" s="33">
        <f>(D21-$C4)/$C4</f>
        <v>1.4184721806023211</v>
      </c>
    </row>
    <row r="22" spans="1:10" s="1" customFormat="1" ht="13" thickBot="1">
      <c r="A22" s="50"/>
      <c r="B22" s="10">
        <f>B21+7</f>
        <v>43275</v>
      </c>
      <c r="C22" s="14">
        <f>D21+G21-H21</f>
        <v>4412.0671685164261</v>
      </c>
      <c r="D22" s="11">
        <f>C22+(C22*0.04)</f>
        <v>4588.5498552570834</v>
      </c>
      <c r="E22" s="11">
        <f>C22/3250</f>
        <v>1.357559128774285</v>
      </c>
      <c r="F22" s="21">
        <f>(D22-C22)/E22</f>
        <v>130.0000000000002</v>
      </c>
      <c r="G22" s="19"/>
      <c r="H22" s="12"/>
      <c r="I22" s="13">
        <f>E22*50/C22</f>
        <v>1.5384615384615385E-2</v>
      </c>
      <c r="J22" s="33">
        <f>(D22-$C4)/$C4</f>
        <v>1.5152110678264141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48">
        <v>5</v>
      </c>
      <c r="B24" s="10">
        <f>B22+7</f>
        <v>43282</v>
      </c>
      <c r="C24" s="14">
        <f>D22+G22-H22</f>
        <v>4588.5498552570834</v>
      </c>
      <c r="D24" s="11">
        <f>C24+(C24*0.04)</f>
        <v>4772.091849467367</v>
      </c>
      <c r="E24" s="11">
        <f>C24/3250</f>
        <v>1.4118614939252565</v>
      </c>
      <c r="F24" s="21">
        <f>(D24-C24)/E24</f>
        <v>130.00000000000011</v>
      </c>
      <c r="G24" s="19"/>
      <c r="H24" s="12"/>
      <c r="I24" s="13">
        <f>E24*50/C24</f>
        <v>1.5384615384615387E-2</v>
      </c>
      <c r="J24" s="33">
        <f>(D24-$C4)/$C4</f>
        <v>1.6158195105394708</v>
      </c>
    </row>
    <row r="25" spans="1:10" s="1" customFormat="1">
      <c r="A25" s="49"/>
      <c r="B25" s="10">
        <f>B24+7</f>
        <v>43289</v>
      </c>
      <c r="C25" s="14">
        <f>D24+G24-H24</f>
        <v>4772.091849467367</v>
      </c>
      <c r="D25" s="11">
        <f>C25+(C25*0.04)</f>
        <v>4962.9755234460617</v>
      </c>
      <c r="E25" s="11">
        <f>C25/3250</f>
        <v>1.4683359536822667</v>
      </c>
      <c r="F25" s="21">
        <f>(D25-C25)/E25</f>
        <v>130.00000000000009</v>
      </c>
      <c r="G25" s="12"/>
      <c r="H25" s="12"/>
      <c r="I25" s="13">
        <f>E25*50/C25</f>
        <v>1.5384615384615384E-2</v>
      </c>
      <c r="J25" s="33">
        <f>(D25-$C4)/$C4</f>
        <v>1.7204522909610496</v>
      </c>
    </row>
    <row r="26" spans="1:10" s="1" customFormat="1">
      <c r="A26" s="49"/>
      <c r="B26" s="10">
        <f>B25+7</f>
        <v>43296</v>
      </c>
      <c r="C26" s="14">
        <f>D25+G25-H25</f>
        <v>4962.9755234460617</v>
      </c>
      <c r="D26" s="11">
        <f>C26+(C26*0.04)</f>
        <v>5161.4945443839042</v>
      </c>
      <c r="E26" s="11">
        <f>C26/3250</f>
        <v>1.5270693918295575</v>
      </c>
      <c r="F26" s="21">
        <f>(D26-C26)/E26</f>
        <v>130</v>
      </c>
      <c r="G26" s="12"/>
      <c r="H26" s="12"/>
      <c r="I26" s="13">
        <f>E26*50/C26</f>
        <v>1.5384615384615385E-2</v>
      </c>
      <c r="J26" s="33">
        <f>(D26-$C4)/$C4</f>
        <v>1.8292703825994916</v>
      </c>
    </row>
    <row r="27" spans="1:10" s="1" customFormat="1" ht="13" thickBot="1">
      <c r="A27" s="50"/>
      <c r="B27" s="10">
        <f>B26+7</f>
        <v>43303</v>
      </c>
      <c r="C27" s="14">
        <f>D26+G26-H26</f>
        <v>5161.4945443839042</v>
      </c>
      <c r="D27" s="11">
        <f>C27+(C27*0.04)</f>
        <v>5367.9543261592607</v>
      </c>
      <c r="E27" s="11">
        <f>C27/3250</f>
        <v>1.5881521675027397</v>
      </c>
      <c r="F27" s="21">
        <f>(D27-C27)/E27</f>
        <v>130.00000000000023</v>
      </c>
      <c r="G27" s="19"/>
      <c r="H27" s="12"/>
      <c r="I27" s="13">
        <f>E27*50/C27</f>
        <v>1.5384615384615385E-2</v>
      </c>
      <c r="J27" s="33">
        <f>(D27-$C4)/$C4</f>
        <v>1.9424411979034715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48">
        <v>6</v>
      </c>
      <c r="B29" s="10">
        <f>B27+7</f>
        <v>43310</v>
      </c>
      <c r="C29" s="14">
        <f>D27+G27-H27</f>
        <v>5367.9543261592607</v>
      </c>
      <c r="D29" s="11">
        <f>C29+(C29*0.04)</f>
        <v>5582.6724992056315</v>
      </c>
      <c r="E29" s="11">
        <f>C29/3250</f>
        <v>1.6516782542028494</v>
      </c>
      <c r="F29" s="21">
        <f>(D29-C29)/E29</f>
        <v>130.00000000000023</v>
      </c>
      <c r="G29" s="19"/>
      <c r="H29" s="12"/>
      <c r="I29" s="13">
        <f>E29*50/C29</f>
        <v>1.5384615384615384E-2</v>
      </c>
      <c r="J29" s="33">
        <f>(D29-$C4)/$C4</f>
        <v>2.0601388458196106</v>
      </c>
    </row>
    <row r="30" spans="1:10" s="1" customFormat="1">
      <c r="A30" s="49"/>
      <c r="B30" s="10">
        <f>B29+7</f>
        <v>43317</v>
      </c>
      <c r="C30" s="14">
        <f>D29+G29-H29</f>
        <v>5582.6724992056315</v>
      </c>
      <c r="D30" s="11">
        <f>C30+(C30*0.04)</f>
        <v>5805.979399173857</v>
      </c>
      <c r="E30" s="11">
        <f>C30/3250</f>
        <v>1.7177453843709636</v>
      </c>
      <c r="F30" s="21">
        <f>(D30-C30)/E30</f>
        <v>130.00000000000011</v>
      </c>
      <c r="G30" s="12"/>
      <c r="H30" s="12"/>
      <c r="I30" s="13">
        <f>E30*50/C30</f>
        <v>1.5384615384615385E-2</v>
      </c>
      <c r="J30" s="33">
        <f>(D30-$C4)/$C4</f>
        <v>2.1825443996523952</v>
      </c>
    </row>
    <row r="31" spans="1:10" s="1" customFormat="1">
      <c r="A31" s="49"/>
      <c r="B31" s="10">
        <f>B30+7</f>
        <v>43324</v>
      </c>
      <c r="C31" s="14">
        <f>D30+G30-H30</f>
        <v>5805.979399173857</v>
      </c>
      <c r="D31" s="11">
        <f>C31+(C31*0.04)</f>
        <v>6038.2185751408115</v>
      </c>
      <c r="E31" s="11">
        <f>C31/3250</f>
        <v>1.7864551997458022</v>
      </c>
      <c r="F31" s="21">
        <f>(D31-C31)/E31</f>
        <v>130.00000000000009</v>
      </c>
      <c r="G31" s="12"/>
      <c r="H31" s="12"/>
      <c r="I31" s="13">
        <f>E31*50/C31</f>
        <v>1.5384615384615385E-2</v>
      </c>
      <c r="J31" s="33">
        <f>(D31-$C4)/$C4</f>
        <v>2.3098461756384912</v>
      </c>
    </row>
    <row r="32" spans="1:10" s="1" customFormat="1" ht="13" thickBot="1">
      <c r="A32" s="50"/>
      <c r="B32" s="10">
        <f>B31+7</f>
        <v>43331</v>
      </c>
      <c r="C32" s="14">
        <f>D31+G31-H31</f>
        <v>6038.2185751408115</v>
      </c>
      <c r="D32" s="11">
        <f>C32+(C32*0.04)</f>
        <v>6279.7473181464438</v>
      </c>
      <c r="E32" s="11">
        <f>C32/3250</f>
        <v>1.8579134077356343</v>
      </c>
      <c r="F32" s="21">
        <f>(D32-C32)/E32</f>
        <v>129.99999999999994</v>
      </c>
      <c r="G32" s="19"/>
      <c r="H32" s="12"/>
      <c r="I32" s="13">
        <f>E32*50/C32</f>
        <v>1.5384615384615385E-2</v>
      </c>
      <c r="J32" s="33">
        <f>(D32-$C4)/$C4</f>
        <v>2.4422400226640306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48">
        <v>7</v>
      </c>
      <c r="B34" s="10">
        <f>B32+7</f>
        <v>43338</v>
      </c>
      <c r="C34" s="14">
        <f>D32+G32-H32</f>
        <v>6279.7473181464438</v>
      </c>
      <c r="D34" s="11">
        <f>C34+(C34*0.04)</f>
        <v>6530.9372108723019</v>
      </c>
      <c r="E34" s="11">
        <f>C34/3250</f>
        <v>1.9322299440450597</v>
      </c>
      <c r="F34" s="21">
        <f>(D34-C34)/E34</f>
        <v>130.00000000000014</v>
      </c>
      <c r="G34" s="19"/>
      <c r="H34" s="12"/>
      <c r="I34" s="13">
        <f>E34*50/C34</f>
        <v>1.5384615384615384E-2</v>
      </c>
      <c r="J34" s="33">
        <f>(D34-$C4)/$C4</f>
        <v>2.579929623570592</v>
      </c>
    </row>
    <row r="35" spans="1:10" s="1" customFormat="1">
      <c r="A35" s="49"/>
      <c r="B35" s="10">
        <f>B34+7</f>
        <v>43345</v>
      </c>
      <c r="C35" s="14">
        <f>D34+G34-H34</f>
        <v>6530.9372108723019</v>
      </c>
      <c r="D35" s="11">
        <f>C35+(C35*0.04)</f>
        <v>6792.1746993071938</v>
      </c>
      <c r="E35" s="11">
        <f>C35/3250</f>
        <v>2.0095191418068623</v>
      </c>
      <c r="F35" s="21">
        <f>(D35-C35)/E35</f>
        <v>129.99999999999991</v>
      </c>
      <c r="G35" s="12"/>
      <c r="H35" s="12"/>
      <c r="I35" s="13">
        <f>E35*50/C35</f>
        <v>1.5384615384615385E-2</v>
      </c>
      <c r="J35" s="33">
        <f>(D35-$C4)/$C4</f>
        <v>2.7231268085134155</v>
      </c>
    </row>
    <row r="36" spans="1:10" s="1" customFormat="1">
      <c r="A36" s="49"/>
      <c r="B36" s="10">
        <f>B35+7</f>
        <v>43352</v>
      </c>
      <c r="C36" s="14">
        <f>D35+G35-H35</f>
        <v>6792.1746993071938</v>
      </c>
      <c r="D36" s="11">
        <f>C36+(C36*0.04)</f>
        <v>7063.8616872794819</v>
      </c>
      <c r="E36" s="11">
        <f>C36/3250</f>
        <v>2.0898999074791367</v>
      </c>
      <c r="F36" s="21">
        <f>(D36-C36)/E36</f>
        <v>130.00000000000014</v>
      </c>
      <c r="G36" s="12"/>
      <c r="H36" s="12"/>
      <c r="I36" s="13">
        <f>E36*50/C36</f>
        <v>1.5384615384615387E-2</v>
      </c>
      <c r="J36" s="33">
        <f>(D36-$C4)/$C4</f>
        <v>2.8720518808539524</v>
      </c>
    </row>
    <row r="37" spans="1:10" s="1" customFormat="1" ht="13" thickBot="1">
      <c r="A37" s="50"/>
      <c r="B37" s="10">
        <f>B36+7</f>
        <v>43359</v>
      </c>
      <c r="C37" s="14">
        <f>D36+G36-H36</f>
        <v>7063.8616872794819</v>
      </c>
      <c r="D37" s="11">
        <f>C37+(C37*0.04)</f>
        <v>7346.4161547706608</v>
      </c>
      <c r="E37" s="11">
        <f>C37/3250</f>
        <v>2.1734959037783019</v>
      </c>
      <c r="F37" s="21">
        <f>(D37-C37)/E37</f>
        <v>129.99999999999986</v>
      </c>
      <c r="G37" s="19"/>
      <c r="H37" s="12"/>
      <c r="I37" s="13">
        <f>E37*50/C37</f>
        <v>1.5384615384615384E-2</v>
      </c>
      <c r="J37" s="33">
        <f>(D37-$C4)/$C4</f>
        <v>3.0269339560881101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48">
        <v>8</v>
      </c>
      <c r="B39" s="10">
        <f>B37+7</f>
        <v>43366</v>
      </c>
      <c r="C39" s="14">
        <f>D37+G37-H37</f>
        <v>7346.4161547706608</v>
      </c>
      <c r="D39" s="11">
        <f>C39+(C39*0.04)</f>
        <v>7640.2728009614875</v>
      </c>
      <c r="E39" s="11">
        <f>C39/3250</f>
        <v>2.2604357399294339</v>
      </c>
      <c r="F39" s="21">
        <f>(D39-C39)/E39</f>
        <v>130.00000000000014</v>
      </c>
      <c r="G39" s="19"/>
      <c r="H39" s="12"/>
      <c r="I39" s="13">
        <f>E39*50/C39</f>
        <v>1.5384615384615382E-2</v>
      </c>
      <c r="J39" s="33">
        <f>(D39-$C4)/$C4</f>
        <v>3.1880113143316349</v>
      </c>
    </row>
    <row r="40" spans="1:10" s="1" customFormat="1">
      <c r="A40" s="49"/>
      <c r="B40" s="10">
        <f>B39+7</f>
        <v>43373</v>
      </c>
      <c r="C40" s="14">
        <f>D39+G39-H39</f>
        <v>7640.2728009614875</v>
      </c>
      <c r="D40" s="11">
        <f>C40+(C40*0.04)</f>
        <v>7945.8837129999474</v>
      </c>
      <c r="E40" s="11">
        <f>C40/3250</f>
        <v>2.3508531695266117</v>
      </c>
      <c r="F40" s="21">
        <f>(D40-C40)/E40</f>
        <v>130.00000000000017</v>
      </c>
      <c r="G40" s="12"/>
      <c r="H40" s="12"/>
      <c r="I40" s="13">
        <f>E40*50/C40</f>
        <v>1.5384615384615385E-2</v>
      </c>
      <c r="J40" s="33">
        <f>(D40-$C4)/$C4</f>
        <v>3.3555317669049005</v>
      </c>
    </row>
    <row r="41" spans="1:10" s="1" customFormat="1">
      <c r="A41" s="49"/>
      <c r="B41" s="10">
        <f>B40+7</f>
        <v>43380</v>
      </c>
      <c r="C41" s="14">
        <f>D40+G40-H40</f>
        <v>7945.8837129999474</v>
      </c>
      <c r="D41" s="11">
        <f>C41+(C41*0.04)</f>
        <v>8263.7190615199452</v>
      </c>
      <c r="E41" s="11">
        <f>C41/3250</f>
        <v>2.4448872963076762</v>
      </c>
      <c r="F41" s="21">
        <f>(D41-C41)/E41</f>
        <v>129.99999999999994</v>
      </c>
      <c r="G41" s="12"/>
      <c r="H41" s="12"/>
      <c r="I41" s="13">
        <f>E41*50/C41</f>
        <v>1.5384615384615384E-2</v>
      </c>
      <c r="J41" s="33">
        <f>(D41-$C4)/$C4</f>
        <v>3.5297530375810964</v>
      </c>
    </row>
    <row r="42" spans="1:10" s="1" customFormat="1" ht="13" thickBot="1">
      <c r="A42" s="50"/>
      <c r="B42" s="10">
        <f>B41+7</f>
        <v>43387</v>
      </c>
      <c r="C42" s="14">
        <f>D41+G41-H41</f>
        <v>8263.7190615199452</v>
      </c>
      <c r="D42" s="11">
        <f>C42+(C42*0.04)</f>
        <v>8594.2678239807428</v>
      </c>
      <c r="E42" s="11">
        <f>C42/3250</f>
        <v>2.5426827881599832</v>
      </c>
      <c r="F42" s="21">
        <f>(D42-C42)/E42</f>
        <v>129.99999999999994</v>
      </c>
      <c r="G42" s="19"/>
      <c r="H42" s="12"/>
      <c r="I42" s="13">
        <f>E42*50/C42</f>
        <v>1.5384615384615385E-2</v>
      </c>
      <c r="J42" s="33">
        <f>(D42-$C4)/$C4</f>
        <v>3.7109431590843402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48">
        <v>9</v>
      </c>
      <c r="B44" s="10">
        <f>B42+7</f>
        <v>43394</v>
      </c>
      <c r="C44" s="14">
        <f>D42+G42-H42</f>
        <v>8594.2678239807428</v>
      </c>
      <c r="D44" s="11">
        <f>C44+(C44*0.04)</f>
        <v>8938.0385369399719</v>
      </c>
      <c r="E44" s="11">
        <f>C44/3250</f>
        <v>2.6443900996863823</v>
      </c>
      <c r="F44" s="21">
        <f>(D44-C44)/E44</f>
        <v>129.99999999999977</v>
      </c>
      <c r="G44" s="19"/>
      <c r="H44" s="25"/>
      <c r="I44" s="13">
        <f>E44*50/C44</f>
        <v>1.5384615384615384E-2</v>
      </c>
      <c r="J44" s="33">
        <f>(D44-$C4)/$C4</f>
        <v>3.8993808854477132</v>
      </c>
    </row>
    <row r="45" spans="1:10" s="1" customFormat="1">
      <c r="A45" s="49"/>
      <c r="B45" s="10">
        <f>B44+7</f>
        <v>43401</v>
      </c>
      <c r="C45" s="14">
        <f>D44+G44-H44</f>
        <v>8938.0385369399719</v>
      </c>
      <c r="D45" s="11">
        <f>C45+(C45*0.04)</f>
        <v>9295.5600784175713</v>
      </c>
      <c r="E45" s="11">
        <f>C45/3250</f>
        <v>2.7501657036738374</v>
      </c>
      <c r="F45" s="21">
        <f>(D45-C45)/E45</f>
        <v>130.0000000000002</v>
      </c>
      <c r="G45" s="19"/>
      <c r="H45" s="23"/>
      <c r="I45" s="13">
        <f>E45*50/C45</f>
        <v>1.5384615384615384E-2</v>
      </c>
      <c r="J45" s="33">
        <f>(D45-$C4)/$C4</f>
        <v>4.0953561208656222</v>
      </c>
    </row>
    <row r="46" spans="1:10" s="1" customFormat="1">
      <c r="A46" s="49"/>
      <c r="B46" s="10">
        <f>B45+7</f>
        <v>43408</v>
      </c>
      <c r="C46" s="14">
        <f>D45+G45-H45</f>
        <v>9295.5600784175713</v>
      </c>
      <c r="D46" s="11">
        <f>C46+(C46*0.04)</f>
        <v>9667.3824815542739</v>
      </c>
      <c r="E46" s="11">
        <f>C46/3250</f>
        <v>2.8601723318207912</v>
      </c>
      <c r="F46" s="21">
        <f>(D46-C46)/E46</f>
        <v>129.99999999999991</v>
      </c>
      <c r="G46" s="19"/>
      <c r="H46" s="23"/>
      <c r="I46" s="13">
        <f>E46*50/C46</f>
        <v>1.5384615384615384E-2</v>
      </c>
      <c r="J46" s="33">
        <f>(D46-$C4)/$C4</f>
        <v>4.2991703657002471</v>
      </c>
    </row>
    <row r="47" spans="1:10" s="1" customFormat="1" ht="13" thickBot="1">
      <c r="A47" s="50"/>
      <c r="B47" s="10">
        <f>B46+7</f>
        <v>43415</v>
      </c>
      <c r="C47" s="14">
        <f>D46+G46-H46</f>
        <v>9667.3824815542739</v>
      </c>
      <c r="D47" s="11">
        <f>C47+(C47*0.04)</f>
        <v>10054.077780816446</v>
      </c>
      <c r="E47" s="11">
        <f>C47/3250</f>
        <v>2.9745792250936227</v>
      </c>
      <c r="F47" s="21">
        <f>(D47-C47)/E47</f>
        <v>130.00000000000028</v>
      </c>
      <c r="G47" s="19"/>
      <c r="H47" s="23"/>
      <c r="I47" s="13">
        <f>E47*50/C47</f>
        <v>1.5384615384615385E-2</v>
      </c>
      <c r="J47" s="33">
        <f>(D47-$C4)/$C4</f>
        <v>4.5111371803282569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48">
        <v>10</v>
      </c>
      <c r="B49" s="10">
        <f>B47+7</f>
        <v>43422</v>
      </c>
      <c r="C49" s="14">
        <f>D47+G47-H47</f>
        <v>10054.077780816446</v>
      </c>
      <c r="D49" s="11">
        <f>C49+(C49*0.04)</f>
        <v>10456.240892049103</v>
      </c>
      <c r="E49" s="11">
        <f>C49/3250</f>
        <v>3.093562394097368</v>
      </c>
      <c r="F49" s="21">
        <f>(D49-C49)/E49</f>
        <v>129.99999999999994</v>
      </c>
      <c r="G49" s="19"/>
      <c r="H49" s="23"/>
      <c r="I49" s="13">
        <f>E49*50/C49</f>
        <v>1.5384615384615385E-2</v>
      </c>
      <c r="J49" s="33">
        <f>(D49-$C4)/$C4</f>
        <v>4.7315826675413879</v>
      </c>
    </row>
    <row r="50" spans="1:10" s="1" customFormat="1">
      <c r="A50" s="49"/>
      <c r="B50" s="10">
        <f>B49+7</f>
        <v>43429</v>
      </c>
      <c r="C50" s="14">
        <f>D49+G49-H49</f>
        <v>10456.240892049103</v>
      </c>
      <c r="D50" s="11">
        <f>C50+(C50*0.04)</f>
        <v>10874.490527731068</v>
      </c>
      <c r="E50" s="11">
        <f>C50/3250</f>
        <v>3.2173048898612624</v>
      </c>
      <c r="F50" s="21">
        <f>(D50-C50)/E50</f>
        <v>130.0000000000002</v>
      </c>
      <c r="G50" s="19"/>
      <c r="H50" s="23"/>
      <c r="I50" s="13">
        <f>E50*50/C50</f>
        <v>1.5384615384615385E-2</v>
      </c>
      <c r="J50" s="33">
        <f>(D50-$C4)/$C4</f>
        <v>4.9608459742430435</v>
      </c>
    </row>
    <row r="51" spans="1:10" s="1" customFormat="1">
      <c r="A51" s="49"/>
      <c r="B51" s="10">
        <f>B50+7</f>
        <v>43436</v>
      </c>
      <c r="C51" s="14">
        <f>D50+G50-H50</f>
        <v>10874.490527731068</v>
      </c>
      <c r="D51" s="11">
        <f>C51+(C51*0.04)</f>
        <v>11309.470148840312</v>
      </c>
      <c r="E51" s="11">
        <f>C51/3250</f>
        <v>3.3459970854557133</v>
      </c>
      <c r="F51" s="21">
        <f>(D51-C51)/E51</f>
        <v>130.00000000000023</v>
      </c>
      <c r="G51" s="19"/>
      <c r="H51" s="23"/>
      <c r="I51" s="13">
        <f>E51*50/C51</f>
        <v>1.5384615384615385E-2</v>
      </c>
      <c r="J51" s="33">
        <f>(D51-$C4)/$C4</f>
        <v>5.1992798132127653</v>
      </c>
    </row>
    <row r="52" spans="1:10" s="1" customFormat="1" ht="13" thickBot="1">
      <c r="A52" s="50"/>
      <c r="B52" s="10">
        <f>B51+7</f>
        <v>43443</v>
      </c>
      <c r="C52" s="14">
        <f>D51+G51-H51</f>
        <v>11309.470148840312</v>
      </c>
      <c r="D52" s="11">
        <f>C52+(C52*0.04)</f>
        <v>11761.848954793924</v>
      </c>
      <c r="E52" s="11">
        <f>C52/3250</f>
        <v>3.4798369688739421</v>
      </c>
      <c r="F52" s="21">
        <f>(D52-C52)/E52</f>
        <v>130.00000000000009</v>
      </c>
      <c r="G52" s="19"/>
      <c r="H52" s="23"/>
      <c r="I52" s="13">
        <f>E52*50/C52</f>
        <v>1.5384615384615385E-2</v>
      </c>
      <c r="J52" s="33">
        <f>(D52-$C4)/$C4</f>
        <v>5.4472510057412764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48">
        <v>11</v>
      </c>
      <c r="B54" s="10">
        <f>B52+7</f>
        <v>43450</v>
      </c>
      <c r="C54" s="14">
        <f>D52+G52-H52</f>
        <v>11761.848954793924</v>
      </c>
      <c r="D54" s="11">
        <f>C54+(C54*0.04)</f>
        <v>12232.322912985681</v>
      </c>
      <c r="E54" s="11">
        <f>C54/3250</f>
        <v>3.6190304476288997</v>
      </c>
      <c r="F54" s="21">
        <f>(D54-C54)/E54</f>
        <v>129.99999999999989</v>
      </c>
      <c r="G54" s="19"/>
      <c r="H54" s="23"/>
      <c r="I54" s="13">
        <f>E54*50/C54</f>
        <v>1.5384615384615384E-2</v>
      </c>
      <c r="J54" s="33">
        <f>(D54-$C4)/$C4</f>
        <v>5.7051410459709269</v>
      </c>
    </row>
    <row r="55" spans="1:10" s="1" customFormat="1">
      <c r="A55" s="49"/>
      <c r="B55" s="10">
        <f>B54+7</f>
        <v>43457</v>
      </c>
      <c r="C55" s="14">
        <f>D54+G54-H54</f>
        <v>12232.322912985681</v>
      </c>
      <c r="D55" s="11">
        <f>C55+(C55*0.04)</f>
        <v>12721.615829505108</v>
      </c>
      <c r="E55" s="11">
        <f>C55/3250</f>
        <v>3.7637916655340558</v>
      </c>
      <c r="F55" s="21">
        <f>(D55-C55)/E55</f>
        <v>130.00000000000003</v>
      </c>
      <c r="G55" s="19"/>
      <c r="H55" s="23"/>
      <c r="I55" s="13">
        <f>E55*50/C55</f>
        <v>1.5384615384615385E-2</v>
      </c>
      <c r="J55" s="33">
        <f>(D55-$C4)/$C4</f>
        <v>5.9733466878097641</v>
      </c>
    </row>
    <row r="56" spans="1:10" s="1" customFormat="1">
      <c r="A56" s="49"/>
      <c r="B56" s="10">
        <f>B55+7</f>
        <v>43464</v>
      </c>
      <c r="C56" s="14">
        <f>D55+G55-H55</f>
        <v>12721.615829505108</v>
      </c>
      <c r="D56" s="11">
        <f>C56+(C56*0.04)</f>
        <v>13230.480462685313</v>
      </c>
      <c r="E56" s="11">
        <f>C56/3250</f>
        <v>3.914343332155418</v>
      </c>
      <c r="F56" s="21">
        <f>(D56-C56)/E56</f>
        <v>130.00000000000009</v>
      </c>
      <c r="G56" s="19"/>
      <c r="H56" s="23"/>
      <c r="I56" s="13">
        <f>E56*50/C56</f>
        <v>1.5384615384615385E-2</v>
      </c>
      <c r="J56" s="33">
        <f>(D56-$C4)/$C4</f>
        <v>6.2522805553221552</v>
      </c>
    </row>
    <row r="57" spans="1:10" s="1" customFormat="1" ht="13" thickBot="1">
      <c r="A57" s="50"/>
      <c r="B57" s="10">
        <f>B56+7</f>
        <v>43471</v>
      </c>
      <c r="C57" s="14">
        <f>D56+G56-H56</f>
        <v>13230.480462685313</v>
      </c>
      <c r="D57" s="11">
        <f>C57+(C57*0.04)</f>
        <v>13759.699681192726</v>
      </c>
      <c r="E57" s="11">
        <f>C57/3250</f>
        <v>4.0709170654416349</v>
      </c>
      <c r="F57" s="21">
        <f>(D57-C57)/E57</f>
        <v>130.00000000000006</v>
      </c>
      <c r="G57" s="19"/>
      <c r="H57" s="23"/>
      <c r="I57" s="13">
        <f>E57*50/C57</f>
        <v>1.5384615384615385E-2</v>
      </c>
      <c r="J57" s="33">
        <f>(D57-$C4)/$C4</f>
        <v>6.542371777535041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48">
        <v>12</v>
      </c>
      <c r="B59" s="10">
        <f>B57+7</f>
        <v>43478</v>
      </c>
      <c r="C59" s="14">
        <f>D57+G57-H57</f>
        <v>13759.699681192726</v>
      </c>
      <c r="D59" s="11">
        <f>C59+(C59*0.04)</f>
        <v>14310.087668440434</v>
      </c>
      <c r="E59" s="11">
        <f>C59/3250</f>
        <v>4.2337537480592999</v>
      </c>
      <c r="F59" s="21">
        <f>(D59-C59)/E59</f>
        <v>129.99999999999983</v>
      </c>
      <c r="G59" s="19"/>
      <c r="H59" s="23"/>
      <c r="I59" s="13">
        <f>E59*50/C59</f>
        <v>1.5384615384615384E-2</v>
      </c>
      <c r="J59" s="33">
        <f>(D59-$C4)/$C4</f>
        <v>6.8440666486364421</v>
      </c>
    </row>
    <row r="60" spans="1:10" s="1" customFormat="1">
      <c r="A60" s="49"/>
      <c r="B60" s="10">
        <f>B59+7</f>
        <v>43485</v>
      </c>
      <c r="C60" s="14">
        <f>D59+G59-H59</f>
        <v>14310.087668440434</v>
      </c>
      <c r="D60" s="11">
        <f>C60+(C60*0.04)</f>
        <v>14882.491175178051</v>
      </c>
      <c r="E60" s="11">
        <f>C60/3250</f>
        <v>4.4031038979816719</v>
      </c>
      <c r="F60" s="21">
        <f>(D60-C60)/E60</f>
        <v>129.99999999999994</v>
      </c>
      <c r="G60" s="19"/>
      <c r="H60" s="23"/>
      <c r="I60" s="13">
        <f>E60*50/C60</f>
        <v>1.5384615384615384E-2</v>
      </c>
      <c r="J60" s="33">
        <f>(D60-$C4)/$C4</f>
        <v>7.1578293145818996</v>
      </c>
    </row>
    <row r="61" spans="1:10" s="1" customFormat="1">
      <c r="A61" s="49"/>
      <c r="B61" s="10">
        <f>B60+7</f>
        <v>43492</v>
      </c>
      <c r="C61" s="14">
        <f>D60+G60-H60</f>
        <v>14882.491175178051</v>
      </c>
      <c r="D61" s="11">
        <f>C61+(C61*0.04)</f>
        <v>15477.790822185172</v>
      </c>
      <c r="E61" s="11">
        <f>C61/3250</f>
        <v>4.5792280539009385</v>
      </c>
      <c r="F61" s="21">
        <f>(D61-C61)/E61</f>
        <v>129.99999999999983</v>
      </c>
      <c r="G61" s="19"/>
      <c r="H61" s="23"/>
      <c r="I61" s="13">
        <f>E61*50/C61</f>
        <v>1.5384615384615384E-2</v>
      </c>
      <c r="J61" s="33">
        <f>(D61-$C4)/$C4</f>
        <v>7.4841424871651752</v>
      </c>
    </row>
    <row r="62" spans="1:10" s="1" customFormat="1" ht="13" thickBot="1">
      <c r="A62" s="50"/>
      <c r="B62" s="10">
        <f>B61+7</f>
        <v>43499</v>
      </c>
      <c r="C62" s="14">
        <f>D61+G61-H61</f>
        <v>15477.790822185172</v>
      </c>
      <c r="D62" s="11">
        <f>C62+(C62*0.04)</f>
        <v>16096.902455072579</v>
      </c>
      <c r="E62" s="11">
        <f>C62/3250</f>
        <v>4.7623971760569761</v>
      </c>
      <c r="F62" s="21">
        <f>(D62-C62)/E62</f>
        <v>129.99999999999997</v>
      </c>
      <c r="G62" s="19"/>
      <c r="H62" s="23"/>
      <c r="I62" s="13">
        <f>E62*50/C62</f>
        <v>1.5384615384615384E-2</v>
      </c>
      <c r="J62" s="33">
        <f>(D62-$C4)/$C4</f>
        <v>7.8235081866517824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48">
        <v>13</v>
      </c>
      <c r="B64" s="10">
        <f>B62+7</f>
        <v>43506</v>
      </c>
      <c r="C64" s="14">
        <f>D62+G62-H62</f>
        <v>16096.902455072579</v>
      </c>
      <c r="D64" s="11">
        <f>C64+(C64*0.04)</f>
        <v>16740.778553275482</v>
      </c>
      <c r="E64" s="11">
        <f>C64/3250</f>
        <v>4.9528930630992551</v>
      </c>
      <c r="F64" s="21">
        <f>(D64-C64)/E64</f>
        <v>130.00000000000006</v>
      </c>
      <c r="G64" s="19"/>
      <c r="H64" s="23"/>
      <c r="I64" s="13">
        <f>E64*50/C64</f>
        <v>1.5384615384615385E-2</v>
      </c>
      <c r="J64" s="33">
        <f>(D64-$C4)/$C4</f>
        <v>8.1764485141178547</v>
      </c>
    </row>
    <row r="65" spans="1:10" s="1" customFormat="1">
      <c r="A65" s="49"/>
      <c r="B65" s="10">
        <f>B64+7</f>
        <v>43513</v>
      </c>
      <c r="C65" s="14">
        <f>D64+G64-H64</f>
        <v>16740.778553275482</v>
      </c>
      <c r="D65" s="11">
        <f>C65+(C65*0.04)</f>
        <v>17410.409695406503</v>
      </c>
      <c r="E65" s="11">
        <f>C65/3250</f>
        <v>5.1510087856232252</v>
      </c>
      <c r="F65" s="21">
        <f>(D65-C65)/E65</f>
        <v>130.00000000000017</v>
      </c>
      <c r="G65" s="19"/>
      <c r="H65" s="23"/>
      <c r="I65" s="13">
        <f>E65*50/C65</f>
        <v>1.5384615384615382E-2</v>
      </c>
      <c r="J65" s="33">
        <f>(D65-$C4)/$C4</f>
        <v>8.5435064546825679</v>
      </c>
    </row>
    <row r="66" spans="1:10" s="1" customFormat="1">
      <c r="A66" s="49"/>
      <c r="B66" s="10">
        <f>B65+7</f>
        <v>43520</v>
      </c>
      <c r="C66" s="14">
        <f>D65+G65-H65</f>
        <v>17410.409695406503</v>
      </c>
      <c r="D66" s="11">
        <f>C66+(C66*0.04)</f>
        <v>18106.826083222764</v>
      </c>
      <c r="E66" s="11">
        <f>C66/3250</f>
        <v>5.357049137048155</v>
      </c>
      <c r="F66" s="21">
        <f>(D66-C66)/E66</f>
        <v>130.00000000000028</v>
      </c>
      <c r="G66" s="19"/>
      <c r="H66" s="23"/>
      <c r="I66" s="13">
        <f>E66*50/C66</f>
        <v>1.5384615384615384E-2</v>
      </c>
      <c r="J66" s="33">
        <f>(D66-$C4)/$C4</f>
        <v>8.9252467128698729</v>
      </c>
    </row>
    <row r="67" spans="1:10" s="1" customFormat="1" ht="13" thickBot="1">
      <c r="A67" s="50"/>
      <c r="B67" s="10">
        <f>B66+7</f>
        <v>43527</v>
      </c>
      <c r="C67" s="14">
        <f>D66+G66-H66</f>
        <v>18106.826083222764</v>
      </c>
      <c r="D67" s="11">
        <f>C67+(C67*0.04)</f>
        <v>18831.099126551675</v>
      </c>
      <c r="E67" s="11">
        <f>C67/3250</f>
        <v>5.5713311025300811</v>
      </c>
      <c r="F67" s="21">
        <f>(D67-C67)/E67</f>
        <v>130.00000000000003</v>
      </c>
      <c r="G67" s="19"/>
      <c r="H67" s="23"/>
      <c r="I67" s="13">
        <f>E67*50/C67</f>
        <v>1.5384615384615384E-2</v>
      </c>
      <c r="J67" s="33">
        <f>(D67-$C4)/$C4</f>
        <v>9.3222565813846678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48">
        <v>14</v>
      </c>
      <c r="B69" s="10">
        <f>B67+7</f>
        <v>43534</v>
      </c>
      <c r="C69" s="14">
        <f>D67+G67-H67</f>
        <v>18831.099126551675</v>
      </c>
      <c r="D69" s="11">
        <f>C69+(C69*0.04)</f>
        <v>19584.34309161374</v>
      </c>
      <c r="E69" s="11">
        <f>C69/3250</f>
        <v>5.794184346631285</v>
      </c>
      <c r="F69" s="21">
        <f>(D69-C69)/E69</f>
        <v>129.99999999999972</v>
      </c>
      <c r="G69" s="19"/>
      <c r="H69" s="23"/>
      <c r="I69" s="13">
        <f>E69*50/C69</f>
        <v>1.5384615384615387E-2</v>
      </c>
      <c r="J69" s="33">
        <f>(D69-$C4)/$C4</f>
        <v>9.7351468446400524</v>
      </c>
    </row>
    <row r="70" spans="1:10" s="1" customFormat="1">
      <c r="A70" s="49"/>
      <c r="B70" s="10">
        <f>B69+7</f>
        <v>43541</v>
      </c>
      <c r="C70" s="14">
        <f>D69+G69-H69</f>
        <v>19584.34309161374</v>
      </c>
      <c r="D70" s="11">
        <f>C70+(C70*0.04)</f>
        <v>20367.716815278291</v>
      </c>
      <c r="E70" s="11">
        <f>C70/3250</f>
        <v>6.0259517204965354</v>
      </c>
      <c r="F70" s="21">
        <f>(D70-C70)/E70</f>
        <v>130.00000000000009</v>
      </c>
      <c r="G70" s="19"/>
      <c r="H70" s="26"/>
      <c r="I70" s="13">
        <f>E70*50/C70</f>
        <v>1.5384615384615385E-2</v>
      </c>
      <c r="J70" s="33">
        <f>(D70-$C4)/$C4</f>
        <v>10.164552718425655</v>
      </c>
    </row>
    <row r="71" spans="1:10" s="1" customFormat="1">
      <c r="A71" s="49"/>
      <c r="B71" s="10">
        <f>B70+7</f>
        <v>43548</v>
      </c>
      <c r="C71" s="14">
        <f>D70+G70-H70</f>
        <v>20367.716815278291</v>
      </c>
      <c r="D71" s="11">
        <f>C71+(C71*0.04)</f>
        <v>21182.425487889421</v>
      </c>
      <c r="E71" s="11">
        <f>C71/3250</f>
        <v>6.2669897893163968</v>
      </c>
      <c r="F71" s="21">
        <f>(D71-C71)/E71</f>
        <v>129.99999999999977</v>
      </c>
      <c r="G71" s="19"/>
      <c r="H71" s="23"/>
      <c r="I71" s="13">
        <f>E71*50/C71</f>
        <v>1.5384615384615384E-2</v>
      </c>
      <c r="J71" s="33">
        <f>(D71-$C4)/$C4</f>
        <v>10.611134827162681</v>
      </c>
    </row>
    <row r="72" spans="1:10" s="1" customFormat="1" ht="13" thickBot="1">
      <c r="A72" s="50"/>
      <c r="B72" s="10">
        <f>B71+7</f>
        <v>43555</v>
      </c>
      <c r="C72" s="14">
        <f>D71+G71-H71</f>
        <v>21182.425487889421</v>
      </c>
      <c r="D72" s="11">
        <f>C72+(C72*0.04)</f>
        <v>22029.722507404997</v>
      </c>
      <c r="E72" s="11">
        <f>C72/3250</f>
        <v>6.5176693808890525</v>
      </c>
      <c r="F72" s="21">
        <f>(D72-C72)/E72</f>
        <v>129.99999999999986</v>
      </c>
      <c r="G72" s="19"/>
      <c r="H72" s="23"/>
      <c r="I72" s="13">
        <f>E72*50/C72</f>
        <v>1.5384615384615384E-2</v>
      </c>
      <c r="J72" s="33">
        <f>(D72-$C4)/$C4</f>
        <v>11.075580220249188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48">
        <v>15</v>
      </c>
      <c r="B74" s="10">
        <f>B72+7</f>
        <v>43562</v>
      </c>
      <c r="C74" s="14">
        <f>D72+G72-H72</f>
        <v>22029.722507404997</v>
      </c>
      <c r="D74" s="11">
        <f>C74+(C74*0.04)</f>
        <v>22910.911407701198</v>
      </c>
      <c r="E74" s="11">
        <f>C74/3250</f>
        <v>6.7783761561246143</v>
      </c>
      <c r="F74" s="21">
        <f>(D74-C74)/E74</f>
        <v>130.00000000000026</v>
      </c>
      <c r="G74" s="19"/>
      <c r="H74" s="23"/>
      <c r="I74" s="13">
        <f>E74*50/C74</f>
        <v>1.5384615384615384E-2</v>
      </c>
      <c r="J74" s="33">
        <f>(D74-$C4)/$C4</f>
        <v>11.558603429059156</v>
      </c>
    </row>
    <row r="75" spans="1:10" s="1" customFormat="1">
      <c r="A75" s="49"/>
      <c r="B75" s="10">
        <f>B74+7</f>
        <v>43569</v>
      </c>
      <c r="C75" s="14">
        <f>D74+G74-H74</f>
        <v>22910.911407701198</v>
      </c>
      <c r="D75" s="11">
        <f>C75+(C75*0.04)</f>
        <v>23827.347864009247</v>
      </c>
      <c r="E75" s="11">
        <f>C75/3250</f>
        <v>7.0495112023695992</v>
      </c>
      <c r="F75" s="21">
        <f>(D75-C75)/E75</f>
        <v>130.00000000000014</v>
      </c>
      <c r="G75" s="19"/>
      <c r="H75" s="23"/>
      <c r="I75" s="13">
        <f>E75*50/C75</f>
        <v>1.5384615384615384E-2</v>
      </c>
      <c r="J75" s="33">
        <f>(D75-$C4)/$C4</f>
        <v>12.060947566221524</v>
      </c>
    </row>
    <row r="76" spans="1:10" s="1" customFormat="1">
      <c r="A76" s="49"/>
      <c r="B76" s="10">
        <f>B75+7</f>
        <v>43576</v>
      </c>
      <c r="C76" s="14">
        <f>D75+G75-H75</f>
        <v>23827.347864009247</v>
      </c>
      <c r="D76" s="11">
        <f>C76+(C76*0.04)</f>
        <v>24780.441778569617</v>
      </c>
      <c r="E76" s="11">
        <f>C76/3250</f>
        <v>7.3314916504643834</v>
      </c>
      <c r="F76" s="21">
        <f>(D76-C76)/E76</f>
        <v>129.99999999999997</v>
      </c>
      <c r="G76" s="19"/>
      <c r="H76" s="23"/>
      <c r="I76" s="13">
        <f>E76*50/C76</f>
        <v>1.5384615384615385E-2</v>
      </c>
      <c r="J76" s="33">
        <f>(D76-$C4)/$C4</f>
        <v>12.583385468870384</v>
      </c>
    </row>
    <row r="77" spans="1:10" s="1" customFormat="1" ht="13" thickBot="1">
      <c r="A77" s="50"/>
      <c r="B77" s="10">
        <f>B76+7</f>
        <v>43583</v>
      </c>
      <c r="C77" s="14">
        <f>D76+G76-H76</f>
        <v>24780.441778569617</v>
      </c>
      <c r="D77" s="11">
        <f>C77+(C77*0.04)</f>
        <v>25771.659449712402</v>
      </c>
      <c r="E77" s="11">
        <f>C77/3250</f>
        <v>7.6247513164829588</v>
      </c>
      <c r="F77" s="21">
        <f>(D77-C77)/E77</f>
        <v>130.00000000000011</v>
      </c>
      <c r="G77" s="19"/>
      <c r="H77" s="23"/>
      <c r="I77" s="13">
        <f>E77*50/C77</f>
        <v>1.5384615384615385E-2</v>
      </c>
      <c r="J77" s="33">
        <f>(D77-$C4)/$C4</f>
        <v>13.126720887625199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48">
        <v>16</v>
      </c>
      <c r="B79" s="10">
        <f>B77+7</f>
        <v>43590</v>
      </c>
      <c r="C79" s="14">
        <f>D77+G77-H77</f>
        <v>25771.659449712402</v>
      </c>
      <c r="D79" s="11">
        <f>C79+(C79*0.04)</f>
        <v>26802.525827700898</v>
      </c>
      <c r="E79" s="11">
        <f>C79/3250</f>
        <v>7.9297413691422776</v>
      </c>
      <c r="F79" s="21">
        <f>(D79-C79)/E79</f>
        <v>129.99999999999991</v>
      </c>
      <c r="G79" s="19"/>
      <c r="H79" s="23"/>
      <c r="I79" s="13">
        <f>E79*50/C79</f>
        <v>1.5384615384615384E-2</v>
      </c>
      <c r="J79" s="33">
        <f>(D79-$C4)/$C4</f>
        <v>13.691789723130206</v>
      </c>
    </row>
    <row r="80" spans="1:10" s="1" customFormat="1">
      <c r="A80" s="49"/>
      <c r="B80" s="10">
        <f>B79+7</f>
        <v>43597</v>
      </c>
      <c r="C80" s="14">
        <f>D79+G79-H79</f>
        <v>26802.525827700898</v>
      </c>
      <c r="D80" s="11">
        <f>C80+(C80*0.04)</f>
        <v>27874.626860808934</v>
      </c>
      <c r="E80" s="11">
        <f>C80/3250</f>
        <v>8.2469310239079689</v>
      </c>
      <c r="F80" s="21">
        <f>(D80-C80)/E80</f>
        <v>130</v>
      </c>
      <c r="G80" s="19"/>
      <c r="H80" s="26"/>
      <c r="I80" s="13">
        <f>E80*50/C80</f>
        <v>1.5384615384615385E-2</v>
      </c>
      <c r="J80" s="33">
        <f>(D80-$C4)/$C4</f>
        <v>14.279461312055416</v>
      </c>
    </row>
    <row r="81" spans="1:10" s="1" customFormat="1">
      <c r="A81" s="49"/>
      <c r="B81" s="10">
        <f>B80+7</f>
        <v>43604</v>
      </c>
      <c r="C81" s="14">
        <f>D80+G80-H80</f>
        <v>27874.626860808934</v>
      </c>
      <c r="D81" s="11">
        <f>C81+(C81*0.04)</f>
        <v>28989.61193524129</v>
      </c>
      <c r="E81" s="11">
        <f>C81/3250</f>
        <v>8.5768082648642867</v>
      </c>
      <c r="F81" s="21">
        <f>(D81-C81)/E81</f>
        <v>129.99999999999983</v>
      </c>
      <c r="G81" s="19"/>
      <c r="H81" s="23"/>
      <c r="I81" s="13">
        <f>E81*50/C81</f>
        <v>1.5384615384615384E-2</v>
      </c>
      <c r="J81" s="33">
        <f>(D81-$C4)/$C4</f>
        <v>14.890639764537632</v>
      </c>
    </row>
    <row r="82" spans="1:10" s="1" customFormat="1" ht="13" thickBot="1">
      <c r="A82" s="50"/>
      <c r="B82" s="10">
        <f>B81+7</f>
        <v>43611</v>
      </c>
      <c r="C82" s="14">
        <f>D81+G81-H81</f>
        <v>28989.61193524129</v>
      </c>
      <c r="D82" s="11">
        <f>C82+(C82*0.04)</f>
        <v>30149.196412650941</v>
      </c>
      <c r="E82" s="11">
        <f>C82/3250</f>
        <v>8.9198805954588583</v>
      </c>
      <c r="F82" s="21">
        <f>(D82-C82)/E82</f>
        <v>129.99999999999997</v>
      </c>
      <c r="G82" s="19"/>
      <c r="H82" s="23"/>
      <c r="I82" s="13">
        <f>E82*50/C82</f>
        <v>1.5384615384615384E-2</v>
      </c>
      <c r="J82" s="33">
        <f>(D82-$C4)/$C4</f>
        <v>15.526265355119136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48">
        <v>17</v>
      </c>
      <c r="B84" s="10">
        <f>B82+7</f>
        <v>43618</v>
      </c>
      <c r="C84" s="14">
        <f>D82+G82-H82</f>
        <v>30149.196412650941</v>
      </c>
      <c r="D84" s="11">
        <f>C84+(C84*0.04)</f>
        <v>31355.16426915698</v>
      </c>
      <c r="E84" s="11">
        <f>C84/3250</f>
        <v>9.2766758192772123</v>
      </c>
      <c r="F84" s="21">
        <f>(D84-C84)/E84</f>
        <v>130.00000000000009</v>
      </c>
      <c r="G84" s="19"/>
      <c r="H84" s="23"/>
      <c r="I84" s="13">
        <f>E84*50/C84</f>
        <v>1.5384615384615384E-2</v>
      </c>
      <c r="J84" s="33">
        <f>(D84-$C4)/$C4</f>
        <v>16.187315969323901</v>
      </c>
    </row>
    <row r="85" spans="1:10" s="1" customFormat="1">
      <c r="A85" s="49"/>
      <c r="B85" s="10">
        <f>B84+7</f>
        <v>43625</v>
      </c>
      <c r="C85" s="14">
        <f>D84+G84-H84</f>
        <v>31355.16426915698</v>
      </c>
      <c r="D85" s="11">
        <f>C85+(C85*0.04)</f>
        <v>32609.37083992326</v>
      </c>
      <c r="E85" s="11">
        <f>C85/3250</f>
        <v>9.6477428520483013</v>
      </c>
      <c r="F85" s="21">
        <f>(D85-C85)/E85</f>
        <v>130.00000000000014</v>
      </c>
      <c r="G85" s="19"/>
      <c r="H85" s="23"/>
      <c r="I85" s="13">
        <f>E85*50/C85</f>
        <v>1.5384615384615384E-2</v>
      </c>
      <c r="J85" s="33">
        <f>(D85-$C4)/$C4</f>
        <v>16.87480860809686</v>
      </c>
    </row>
    <row r="86" spans="1:10" s="1" customFormat="1">
      <c r="A86" s="49"/>
      <c r="B86" s="10">
        <f>B85+7</f>
        <v>43632</v>
      </c>
      <c r="C86" s="14">
        <f>D85+G85-H85</f>
        <v>32609.37083992326</v>
      </c>
      <c r="D86" s="11">
        <f>C86+(C86*0.04)</f>
        <v>33913.745673520192</v>
      </c>
      <c r="E86" s="11">
        <f>C86/3250</f>
        <v>10.033652566130234</v>
      </c>
      <c r="F86" s="21">
        <f>(D86-C86)/E86</f>
        <v>130.00000000000017</v>
      </c>
      <c r="G86" s="19"/>
      <c r="H86" s="23"/>
      <c r="I86" s="13">
        <f>E86*50/C86</f>
        <v>1.5384615384615385E-2</v>
      </c>
      <c r="J86" s="33">
        <f>(D86-$C4)/$C4</f>
        <v>17.589800952420735</v>
      </c>
    </row>
    <row r="87" spans="1:10" s="1" customFormat="1" ht="13" thickBot="1">
      <c r="A87" s="50"/>
      <c r="B87" s="10">
        <f>B86+7</f>
        <v>43639</v>
      </c>
      <c r="C87" s="14">
        <f>D86+G86-H86</f>
        <v>33913.745673520192</v>
      </c>
      <c r="D87" s="11">
        <f>C87+(C87*0.04)</f>
        <v>35270.295500460998</v>
      </c>
      <c r="E87" s="11">
        <f>C87/3250</f>
        <v>10.434998668775444</v>
      </c>
      <c r="F87" s="21">
        <f>(D87-C87)/E87</f>
        <v>129.99999999999977</v>
      </c>
      <c r="G87" s="19"/>
      <c r="H87" s="23"/>
      <c r="I87" s="13">
        <f>E87*50/C87</f>
        <v>1.5384615384615385E-2</v>
      </c>
      <c r="J87" s="33">
        <f>(D87-$C4)/$C4</f>
        <v>18.333392990517563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48">
        <v>18</v>
      </c>
      <c r="B89" s="10">
        <f>B87+7</f>
        <v>43646</v>
      </c>
      <c r="C89" s="14">
        <f>D87+G87-H87</f>
        <v>35270.295500460998</v>
      </c>
      <c r="D89" s="11">
        <f>C89+(C89*0.04)</f>
        <v>36681.107320479437</v>
      </c>
      <c r="E89" s="11">
        <f>C89/3250</f>
        <v>10.852398615526461</v>
      </c>
      <c r="F89" s="21">
        <f>(D89-C89)/E89</f>
        <v>130</v>
      </c>
      <c r="G89" s="19"/>
      <c r="H89" s="23"/>
      <c r="I89" s="13">
        <f>E89*50/C89</f>
        <v>1.5384615384615384E-2</v>
      </c>
      <c r="J89" s="33">
        <f>(D89-$C4)/$C4</f>
        <v>19.106728710138263</v>
      </c>
    </row>
    <row r="90" spans="1:10" s="1" customFormat="1">
      <c r="A90" s="49"/>
      <c r="B90" s="10">
        <f>B89+7</f>
        <v>43653</v>
      </c>
      <c r="C90" s="14">
        <f>D89+G89-H89</f>
        <v>36681.107320479437</v>
      </c>
      <c r="D90" s="11">
        <f>C90+(C90*0.04)</f>
        <v>38148.351613298611</v>
      </c>
      <c r="E90" s="11">
        <f>C90/3250</f>
        <v>11.286494560147519</v>
      </c>
      <c r="F90" s="21">
        <f>(D90-C90)/E90</f>
        <v>129.99999999999969</v>
      </c>
      <c r="G90" s="19"/>
      <c r="H90" s="23"/>
      <c r="I90" s="13">
        <f>E90*50/C90</f>
        <v>1.5384615384615384E-2</v>
      </c>
      <c r="J90" s="33">
        <f>(D90-$C4)/$C4</f>
        <v>19.910997858543794</v>
      </c>
    </row>
    <row r="91" spans="1:10" s="1" customFormat="1">
      <c r="A91" s="49"/>
      <c r="B91" s="10">
        <f>B90+7</f>
        <v>43660</v>
      </c>
      <c r="C91" s="14">
        <f>D90+G90-H90</f>
        <v>38148.351613298611</v>
      </c>
      <c r="D91" s="11">
        <f>C91+(C91*0.04)</f>
        <v>39674.285677830558</v>
      </c>
      <c r="E91" s="11">
        <f>C91/3250</f>
        <v>11.737954342553419</v>
      </c>
      <c r="F91" s="21">
        <f>(D91-C91)/E91</f>
        <v>130.00000000000014</v>
      </c>
      <c r="G91" s="19"/>
      <c r="H91" s="23"/>
      <c r="I91" s="13">
        <f>E91*50/C91</f>
        <v>1.5384615384615384E-2</v>
      </c>
      <c r="J91" s="33">
        <f>(D91-$C4)/$C4</f>
        <v>20.747437772885547</v>
      </c>
    </row>
    <row r="92" spans="1:10" s="1" customFormat="1" ht="13" thickBot="1">
      <c r="A92" s="50"/>
      <c r="B92" s="10">
        <f>B91+7</f>
        <v>43667</v>
      </c>
      <c r="C92" s="14">
        <f>D91+G91-H91</f>
        <v>39674.285677830558</v>
      </c>
      <c r="D92" s="11">
        <f>C92+(C92*0.04)</f>
        <v>41261.257104943783</v>
      </c>
      <c r="E92" s="11">
        <f>C92/3250</f>
        <v>12.207472516255557</v>
      </c>
      <c r="F92" s="21">
        <f>(D92-C92)/E92</f>
        <v>130.00000000000023</v>
      </c>
      <c r="G92" s="19"/>
      <c r="H92" s="23"/>
      <c r="I92" s="13">
        <f>E92*50/C92</f>
        <v>1.5384615384615385E-2</v>
      </c>
      <c r="J92" s="33">
        <f>(D92-$C4)/$C4</f>
        <v>21.617335283800969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48">
        <v>19</v>
      </c>
      <c r="B94" s="10">
        <f>B92+7</f>
        <v>43674</v>
      </c>
      <c r="C94" s="14">
        <f>D92+G92-H92</f>
        <v>41261.257104943783</v>
      </c>
      <c r="D94" s="11">
        <f>C94+(C94*0.04)</f>
        <v>42911.707389141535</v>
      </c>
      <c r="E94" s="11">
        <f>C94/3250</f>
        <v>12.69577141690578</v>
      </c>
      <c r="F94" s="21">
        <f>(D94-C94)/E94</f>
        <v>130.00000000000003</v>
      </c>
      <c r="G94" s="19"/>
      <c r="H94" s="23"/>
      <c r="I94" s="13">
        <f>E94*50/C94</f>
        <v>1.5384615384615385E-2</v>
      </c>
      <c r="J94" s="33">
        <f>(D94-$C4)/$C4</f>
        <v>22.522028695153008</v>
      </c>
    </row>
    <row r="95" spans="1:10" s="1" customFormat="1">
      <c r="A95" s="49"/>
      <c r="B95" s="10">
        <f>B94+7</f>
        <v>43681</v>
      </c>
      <c r="C95" s="14">
        <f>D94+G94-H94</f>
        <v>42911.707389141535</v>
      </c>
      <c r="D95" s="11">
        <f>C95+(C95*0.04)</f>
        <v>44628.175684707196</v>
      </c>
      <c r="E95" s="11">
        <f>C95/3250</f>
        <v>13.20360227358201</v>
      </c>
      <c r="F95" s="21">
        <f>(D95-C95)/E95</f>
        <v>129.99999999999997</v>
      </c>
      <c r="G95" s="19"/>
      <c r="H95" s="23"/>
      <c r="I95" s="13">
        <f>E95*50/C95</f>
        <v>1.5384615384615384E-2</v>
      </c>
      <c r="J95" s="33">
        <f>(D95-$C4)/$C4</f>
        <v>23.462909842959128</v>
      </c>
    </row>
    <row r="96" spans="1:10" s="1" customFormat="1">
      <c r="A96" s="49"/>
      <c r="B96" s="10">
        <f>B95+7</f>
        <v>43688</v>
      </c>
      <c r="C96" s="14">
        <f>D95+G95-H95</f>
        <v>44628.175684707196</v>
      </c>
      <c r="D96" s="11">
        <f>C96+(C96*0.04)</f>
        <v>46413.302712095487</v>
      </c>
      <c r="E96" s="11">
        <f>C96/3250</f>
        <v>13.731746364525291</v>
      </c>
      <c r="F96" s="21">
        <f>(D96-C96)/E96</f>
        <v>130.00000000000023</v>
      </c>
      <c r="G96" s="19"/>
      <c r="H96" s="23"/>
      <c r="I96" s="13">
        <f>E96*50/C96</f>
        <v>1.5384615384615384E-2</v>
      </c>
      <c r="J96" s="33">
        <f>(D96-$C4)/$C4</f>
        <v>24.441426236677497</v>
      </c>
    </row>
    <row r="97" spans="1:10" s="1" customFormat="1" ht="13" thickBot="1">
      <c r="A97" s="50"/>
      <c r="B97" s="10">
        <f>B96+7</f>
        <v>43695</v>
      </c>
      <c r="C97" s="14">
        <f>D96+G96-H96</f>
        <v>46413.302712095487</v>
      </c>
      <c r="D97" s="11">
        <f>C97+(C97*0.04)</f>
        <v>48269.834820579308</v>
      </c>
      <c r="E97" s="11">
        <f>C97/3250</f>
        <v>14.281016219106304</v>
      </c>
      <c r="F97" s="21">
        <f>(D97-C97)/E97</f>
        <v>130.00000000000014</v>
      </c>
      <c r="G97" s="19"/>
      <c r="H97" s="23"/>
      <c r="I97" s="13">
        <f>E97*50/C97</f>
        <v>1.5384615384615385E-2</v>
      </c>
      <c r="J97" s="33">
        <f>(D97-$C4)/$C4</f>
        <v>25.459083286144597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48">
        <v>20</v>
      </c>
      <c r="B99" s="10">
        <f>B97+7</f>
        <v>43702</v>
      </c>
      <c r="C99" s="14">
        <f>D97+G97-H97</f>
        <v>48269.834820579308</v>
      </c>
      <c r="D99" s="11">
        <f>C99+(C99*0.04)</f>
        <v>50200.62821340248</v>
      </c>
      <c r="E99" s="11">
        <f>C99/3250</f>
        <v>14.852256867870556</v>
      </c>
      <c r="F99" s="21">
        <f>(D99-C99)/E99</f>
        <v>130</v>
      </c>
      <c r="G99" s="19"/>
      <c r="H99" s="23"/>
      <c r="I99" s="13">
        <f>E99*50/C99</f>
        <v>1.5384615384615384E-2</v>
      </c>
      <c r="J99" s="33">
        <f>(D99-$C4)/$C4</f>
        <v>26.51744661759038</v>
      </c>
    </row>
    <row r="100" spans="1:10" s="1" customFormat="1">
      <c r="A100" s="49"/>
      <c r="B100" s="10">
        <f>B99+7</f>
        <v>43709</v>
      </c>
      <c r="C100" s="14">
        <f>D99+G99-H99</f>
        <v>50200.62821340248</v>
      </c>
      <c r="D100" s="11">
        <f>C100+(C100*0.04)</f>
        <v>52208.653341938581</v>
      </c>
      <c r="E100" s="11">
        <f>C100/3250</f>
        <v>15.446347142585379</v>
      </c>
      <c r="F100" s="21">
        <f>(D100-C100)/E100</f>
        <v>130.00000000000011</v>
      </c>
      <c r="G100" s="19"/>
      <c r="H100" s="23"/>
      <c r="I100" s="13">
        <f>E100*50/C100</f>
        <v>1.5384615384615385E-2</v>
      </c>
      <c r="J100" s="33">
        <f>(D100-$C4)/$C4</f>
        <v>27.618144482293996</v>
      </c>
    </row>
    <row r="101" spans="1:10" s="1" customFormat="1">
      <c r="A101" s="49"/>
      <c r="B101" s="10">
        <f>B100+7</f>
        <v>43716</v>
      </c>
      <c r="C101" s="14">
        <f>D100+G100-H100</f>
        <v>52208.653341938581</v>
      </c>
      <c r="D101" s="11">
        <f>C101+(C101*0.04)</f>
        <v>54296.999475616125</v>
      </c>
      <c r="E101" s="11">
        <f>C101/3250</f>
        <v>16.064201028288796</v>
      </c>
      <c r="F101" s="21">
        <f>(D101-C101)/E101</f>
        <v>130</v>
      </c>
      <c r="G101" s="19"/>
      <c r="H101" s="23"/>
      <c r="I101" s="13">
        <f>E101*50/C101</f>
        <v>1.5384615384615387E-2</v>
      </c>
      <c r="J101" s="33">
        <f>(D101-$C4)/$C4</f>
        <v>28.762870261585757</v>
      </c>
    </row>
    <row r="102" spans="1:10" s="1" customFormat="1" ht="13" thickBot="1">
      <c r="A102" s="50"/>
      <c r="B102" s="10">
        <f>B101+7</f>
        <v>43723</v>
      </c>
      <c r="C102" s="14">
        <f>D101+G101-H101</f>
        <v>54296.999475616125</v>
      </c>
      <c r="D102" s="11">
        <f>C102+(C102*0.04)</f>
        <v>56468.879454640773</v>
      </c>
      <c r="E102" s="11">
        <f>C102/3250</f>
        <v>16.706769069420346</v>
      </c>
      <c r="F102" s="21">
        <f>(D102-C102)/E102</f>
        <v>130.0000000000002</v>
      </c>
      <c r="G102" s="19"/>
      <c r="H102" s="23"/>
      <c r="I102" s="13">
        <f>E102*50/C102</f>
        <v>1.5384615384615385E-2</v>
      </c>
      <c r="J102" s="33">
        <f>(D102-$C4)/$C4</f>
        <v>29.953385072049187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48">
        <v>21</v>
      </c>
      <c r="B104" s="10">
        <f>B102+7</f>
        <v>43730</v>
      </c>
      <c r="C104" s="14">
        <f>D102+G102-H102</f>
        <v>56468.879454640773</v>
      </c>
      <c r="D104" s="11">
        <f>C104+(C104*0.04)</f>
        <v>58727.634632826404</v>
      </c>
      <c r="E104" s="11">
        <f>C104/3250</f>
        <v>17.37503983219716</v>
      </c>
      <c r="F104" s="21">
        <f>(D104-C104)/E104</f>
        <v>130</v>
      </c>
      <c r="G104" s="19"/>
      <c r="H104" s="23"/>
      <c r="I104" s="13">
        <f>E104*50/C104</f>
        <v>1.5384615384615384E-2</v>
      </c>
      <c r="J104" s="33">
        <f>(D104-$C4)/$C4</f>
        <v>31.191520474931156</v>
      </c>
    </row>
    <row r="105" spans="1:10" s="1" customFormat="1">
      <c r="A105" s="49"/>
      <c r="B105" s="10">
        <f>B104+7</f>
        <v>43737</v>
      </c>
      <c r="C105" s="14">
        <f>D104+G104-H104</f>
        <v>58727.634632826404</v>
      </c>
      <c r="D105" s="11">
        <f>C105+(C105*0.04)</f>
        <v>61076.740018139462</v>
      </c>
      <c r="E105" s="11">
        <f>C105/3250</f>
        <v>18.070041425485048</v>
      </c>
      <c r="F105" s="21">
        <f>(D105-C105)/E105</f>
        <v>130.00000000000009</v>
      </c>
      <c r="G105" s="19"/>
      <c r="H105" s="23"/>
      <c r="I105" s="13">
        <f>E105*50/C105</f>
        <v>1.5384615384615385E-2</v>
      </c>
      <c r="J105" s="33">
        <f>(D105-$C4)/$C4</f>
        <v>32.479181293928406</v>
      </c>
    </row>
    <row r="106" spans="1:10" s="1" customFormat="1">
      <c r="A106" s="49"/>
      <c r="B106" s="10">
        <f>B105+7</f>
        <v>43744</v>
      </c>
      <c r="C106" s="14">
        <f>D105+G105-H105</f>
        <v>61076.740018139462</v>
      </c>
      <c r="D106" s="11">
        <f>C106+(C106*0.04)</f>
        <v>63519.809618865038</v>
      </c>
      <c r="E106" s="11">
        <f>C106/3250</f>
        <v>18.792843082504451</v>
      </c>
      <c r="F106" s="21">
        <f>(D106-C106)/E106</f>
        <v>129.99999999999983</v>
      </c>
      <c r="G106" s="19"/>
      <c r="H106" s="23"/>
      <c r="I106" s="13">
        <f>E106*50/C106</f>
        <v>1.5384615384615385E-2</v>
      </c>
      <c r="J106" s="33">
        <f>(D106-$C4)/$C4</f>
        <v>33.818348545685538</v>
      </c>
    </row>
    <row r="107" spans="1:10" s="1" customFormat="1" ht="13" thickBot="1">
      <c r="A107" s="50"/>
      <c r="B107" s="10">
        <f>B106+7</f>
        <v>43751</v>
      </c>
      <c r="C107" s="14">
        <f>D106+G106-H106</f>
        <v>63519.809618865038</v>
      </c>
      <c r="D107" s="11">
        <f>C107+(C107*0.04)</f>
        <v>66060.602003619642</v>
      </c>
      <c r="E107" s="11">
        <f>C107/3250</f>
        <v>19.544556805804628</v>
      </c>
      <c r="F107" s="21">
        <f>(D107-C107)/E107</f>
        <v>130.00000000000014</v>
      </c>
      <c r="G107" s="19"/>
      <c r="H107" s="23"/>
      <c r="I107" s="13">
        <f>E107*50/C107</f>
        <v>1.5384615384615385E-2</v>
      </c>
      <c r="J107" s="33">
        <f>(D107-$C4)/$C4</f>
        <v>35.211082487512961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48">
        <v>22</v>
      </c>
      <c r="B109" s="10">
        <f>B107+7</f>
        <v>43758</v>
      </c>
      <c r="C109" s="14">
        <f>D107+G107-H107</f>
        <v>66060.602003619642</v>
      </c>
      <c r="D109" s="11">
        <f>C109+(C109*0.04)</f>
        <v>68703.026083764431</v>
      </c>
      <c r="E109" s="11">
        <f>C109/3250</f>
        <v>20.326339078036813</v>
      </c>
      <c r="F109" s="21">
        <f>(D109-C109)/E109</f>
        <v>130.00000000000014</v>
      </c>
      <c r="G109" s="19"/>
      <c r="H109" s="23"/>
      <c r="I109" s="13">
        <f>E109*50/C109</f>
        <v>1.5384615384615384E-2</v>
      </c>
      <c r="J109" s="33">
        <f>(D109-$C4)/$C4</f>
        <v>36.659525787013479</v>
      </c>
    </row>
    <row r="110" spans="1:10">
      <c r="A110" s="49"/>
      <c r="B110" s="10">
        <f>B109+7</f>
        <v>43765</v>
      </c>
      <c r="C110" s="14">
        <f>D109+G109-H109</f>
        <v>68703.026083764431</v>
      </c>
      <c r="D110" s="11">
        <f>C110+(C110*0.04)</f>
        <v>71451.147127115008</v>
      </c>
      <c r="E110" s="11">
        <f>C110/3250</f>
        <v>21.139392641158288</v>
      </c>
      <c r="F110" s="21">
        <f>(D110-C110)/E110</f>
        <v>129.99999999999997</v>
      </c>
      <c r="G110" s="19"/>
      <c r="H110" s="23"/>
      <c r="I110" s="13">
        <f>E110*50/C110</f>
        <v>1.5384615384615385E-2</v>
      </c>
      <c r="J110" s="33">
        <f>(D110-$C4)/$C4</f>
        <v>38.165906818494015</v>
      </c>
    </row>
    <row r="111" spans="1:10">
      <c r="A111" s="49"/>
      <c r="B111" s="10">
        <f>B110+7</f>
        <v>43772</v>
      </c>
      <c r="C111" s="14">
        <f>D110+G110-H110</f>
        <v>71451.147127115008</v>
      </c>
      <c r="D111" s="11">
        <f>C111+(C111*0.04)</f>
        <v>74309.193012199612</v>
      </c>
      <c r="E111" s="11">
        <f>C111/3250</f>
        <v>21.984968346804617</v>
      </c>
      <c r="F111" s="21">
        <f>(D111-C111)/E111</f>
        <v>130.0000000000002</v>
      </c>
      <c r="G111" s="19"/>
      <c r="H111" s="23"/>
      <c r="I111" s="13">
        <f>E111*50/C111</f>
        <v>1.5384615384615384E-2</v>
      </c>
      <c r="J111" s="33">
        <f>(D111-$C4)/$C4</f>
        <v>39.732543091233779</v>
      </c>
    </row>
    <row r="112" spans="1:10" ht="13" thickBot="1">
      <c r="A112" s="50"/>
      <c r="B112" s="10">
        <f>B111+7</f>
        <v>43779</v>
      </c>
      <c r="C112" s="14">
        <f>D111+G111-H111</f>
        <v>74309.193012199612</v>
      </c>
      <c r="D112" s="11">
        <f>C112+(C112*0.04)</f>
        <v>77281.560732687591</v>
      </c>
      <c r="E112" s="11">
        <f>C112/3250</f>
        <v>22.864367080676804</v>
      </c>
      <c r="F112" s="21">
        <f>(D112-C112)/E112</f>
        <v>129.99999999999974</v>
      </c>
      <c r="G112" s="19"/>
      <c r="H112" s="23"/>
      <c r="I112" s="13">
        <f>E112*50/C112</f>
        <v>1.5384615384615384E-2</v>
      </c>
      <c r="J112" s="33">
        <f>(D112-$C4)/$C4</f>
        <v>41.361844814883128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48">
        <v>23</v>
      </c>
      <c r="B114" s="10">
        <f>B112+7</f>
        <v>43786</v>
      </c>
      <c r="C114" s="14">
        <f>D112+G112-H112</f>
        <v>77281.560732687591</v>
      </c>
      <c r="D114" s="11">
        <f>C114+(C114*0.04)</f>
        <v>80372.823161995097</v>
      </c>
      <c r="E114" s="11">
        <f>C114/3250</f>
        <v>23.778941763903873</v>
      </c>
      <c r="F114" s="21">
        <f>(D114-C114)/E114</f>
        <v>130.00000000000011</v>
      </c>
      <c r="G114" s="19"/>
      <c r="H114" s="23"/>
      <c r="I114" s="13">
        <f>E114*50/C114</f>
        <v>1.5384615384615384E-2</v>
      </c>
      <c r="J114" s="33">
        <f>(D114-$C4)/$C4</f>
        <v>43.056318607478453</v>
      </c>
    </row>
    <row r="115" spans="1:10">
      <c r="A115" s="49"/>
      <c r="B115" s="10">
        <f>B114+7</f>
        <v>43793</v>
      </c>
      <c r="C115" s="14">
        <f>D114+G114-H114</f>
        <v>80372.823161995097</v>
      </c>
      <c r="D115" s="11">
        <f>C115+(C115*0.04)</f>
        <v>83587.736088474907</v>
      </c>
      <c r="E115" s="11">
        <f>C115/3250</f>
        <v>24.73009943446003</v>
      </c>
      <c r="F115" s="21">
        <f>(D115-C115)/E115</f>
        <v>130.00000000000026</v>
      </c>
      <c r="G115" s="19"/>
      <c r="H115" s="23"/>
      <c r="I115" s="13">
        <f>E115*50/C115</f>
        <v>1.5384615384615385E-2</v>
      </c>
      <c r="J115" s="33">
        <f>(D115-$C4)/$C4</f>
        <v>44.818571351777592</v>
      </c>
    </row>
    <row r="116" spans="1:10">
      <c r="A116" s="49"/>
      <c r="B116" s="10">
        <f>B115+7</f>
        <v>43800</v>
      </c>
      <c r="C116" s="14">
        <f>D115+G115-H115</f>
        <v>83587.736088474907</v>
      </c>
      <c r="D116" s="11">
        <f>C116+(C116*0.04)</f>
        <v>86931.245532013898</v>
      </c>
      <c r="E116" s="11">
        <f>C116/3250</f>
        <v>25.719303411838432</v>
      </c>
      <c r="F116" s="21">
        <f>(D116-C116)/E116</f>
        <v>129.9999999999998</v>
      </c>
      <c r="G116" s="19"/>
      <c r="H116" s="23"/>
      <c r="I116" s="13">
        <f>E116*50/C116</f>
        <v>1.5384615384615384E-2</v>
      </c>
      <c r="J116" s="33">
        <f>(D116-$C4)/$C4</f>
        <v>46.651314205848699</v>
      </c>
    </row>
    <row r="117" spans="1:10" ht="13" thickBot="1">
      <c r="A117" s="50"/>
      <c r="B117" s="10">
        <f>B116+7</f>
        <v>43807</v>
      </c>
      <c r="C117" s="14">
        <f>D116+G116-H116</f>
        <v>86931.245532013898</v>
      </c>
      <c r="D117" s="11">
        <f>C117+(C117*0.04)</f>
        <v>90408.495353294449</v>
      </c>
      <c r="E117" s="11">
        <f>C117/3250</f>
        <v>26.74807554831197</v>
      </c>
      <c r="F117" s="21">
        <f>(D117-C117)/E117</f>
        <v>129.99999999999983</v>
      </c>
      <c r="G117" s="19"/>
      <c r="H117" s="23"/>
      <c r="I117" s="13">
        <f>E117*50/C117</f>
        <v>1.5384615384615387E-2</v>
      </c>
      <c r="J117" s="33">
        <f>(D117-$C4)/$C4</f>
        <v>48.557366774082645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48">
        <v>24</v>
      </c>
      <c r="B119" s="10">
        <f>B117+7</f>
        <v>43814</v>
      </c>
      <c r="C119" s="14">
        <f>D117+G117-H117</f>
        <v>90408.495353294449</v>
      </c>
      <c r="D119" s="11">
        <f>C119+(C119*0.04)</f>
        <v>94024.835167426223</v>
      </c>
      <c r="E119" s="11">
        <f>C119/3250</f>
        <v>27.817998570244445</v>
      </c>
      <c r="F119" s="21">
        <f>(D119-C119)/E119</f>
        <v>129.99999999999986</v>
      </c>
      <c r="G119" s="19"/>
      <c r="H119" s="23"/>
      <c r="I119" s="13">
        <f>E119*50/C119</f>
        <v>1.5384615384615384E-2</v>
      </c>
      <c r="J119" s="33">
        <f>(D119-$C4)/$C4</f>
        <v>50.539661445045944</v>
      </c>
    </row>
    <row r="120" spans="1:10">
      <c r="A120" s="49"/>
      <c r="B120" s="10">
        <f>B119+7</f>
        <v>43821</v>
      </c>
      <c r="C120" s="14">
        <f>D119+G119-H119</f>
        <v>94024.835167426223</v>
      </c>
      <c r="D120" s="11">
        <f>C120+(C120*0.04)</f>
        <v>97785.828574123268</v>
      </c>
      <c r="E120" s="11">
        <f>C120/3250</f>
        <v>28.930718513054224</v>
      </c>
      <c r="F120" s="21">
        <f>(D120-C120)/E120</f>
        <v>129.99999999999989</v>
      </c>
      <c r="G120" s="19"/>
      <c r="H120" s="23"/>
      <c r="I120" s="13">
        <f>E120*50/C120</f>
        <v>1.5384615384615385E-2</v>
      </c>
      <c r="J120" s="33">
        <f>(D120-$C4)/$C4</f>
        <v>52.601247902847781</v>
      </c>
    </row>
    <row r="121" spans="1:10">
      <c r="A121" s="49"/>
      <c r="B121" s="10">
        <f>B120+7</f>
        <v>43828</v>
      </c>
      <c r="C121" s="14">
        <f>D120+G120-H120</f>
        <v>97785.828574123268</v>
      </c>
      <c r="D121" s="11">
        <f>C121+(C121*0.04)</f>
        <v>101697.2617170882</v>
      </c>
      <c r="E121" s="11">
        <f>C121/3250</f>
        <v>30.087947253576392</v>
      </c>
      <c r="F121" s="21">
        <f>(D121-C121)/E121</f>
        <v>130.00000000000003</v>
      </c>
      <c r="G121" s="19"/>
      <c r="H121" s="23"/>
      <c r="I121" s="13">
        <f>E121*50/C121</f>
        <v>1.5384615384615384E-2</v>
      </c>
      <c r="J121" s="33">
        <f>(D121-$C4)/$C4</f>
        <v>54.745297818961696</v>
      </c>
    </row>
    <row r="122" spans="1:10" ht="13" thickBot="1">
      <c r="A122" s="50"/>
      <c r="B122" s="10">
        <f>B121+7</f>
        <v>43835</v>
      </c>
      <c r="C122" s="14">
        <f>D121+G121-H121</f>
        <v>101697.2617170882</v>
      </c>
      <c r="D122" s="11">
        <f>C122+(C122*0.04)</f>
        <v>105765.15218577173</v>
      </c>
      <c r="E122" s="11">
        <f>C122/3250</f>
        <v>31.291465143719446</v>
      </c>
      <c r="F122" s="21">
        <f>(D122-C122)/E122</f>
        <v>130.00000000000009</v>
      </c>
      <c r="G122" s="19"/>
      <c r="H122" s="23"/>
      <c r="I122" s="13">
        <f>E122*50/C122</f>
        <v>1.5384615384615385E-2</v>
      </c>
      <c r="J122" s="33">
        <f>(D122-$C4)/$C4</f>
        <v>56.97510973172016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48">
        <v>25</v>
      </c>
      <c r="B124" s="10">
        <f>B122+7</f>
        <v>43842</v>
      </c>
      <c r="C124" s="14">
        <f>D122+G122-H122</f>
        <v>105765.15218577173</v>
      </c>
      <c r="D124" s="11">
        <f>C124+(C124*0.04)</f>
        <v>109995.75827320261</v>
      </c>
      <c r="E124" s="11">
        <f>C124/3250</f>
        <v>32.543123749468222</v>
      </c>
      <c r="F124" s="21">
        <f>(D124-C124)/E124</f>
        <v>130.0000000000002</v>
      </c>
      <c r="G124" s="19"/>
      <c r="H124" s="23"/>
      <c r="I124" s="13">
        <f>E124*50/C124</f>
        <v>1.5384615384615384E-2</v>
      </c>
      <c r="J124" s="33">
        <f>(D124-$C4)/$C4</f>
        <v>59.294114120988972</v>
      </c>
    </row>
    <row r="125" spans="1:10">
      <c r="A125" s="49"/>
      <c r="B125" s="10">
        <f>B124+7</f>
        <v>43849</v>
      </c>
      <c r="C125" s="14">
        <f>D124+G124-H124</f>
        <v>109995.75827320261</v>
      </c>
      <c r="D125" s="11">
        <f>C125+(C125*0.04)</f>
        <v>114395.58860413071</v>
      </c>
      <c r="E125" s="11">
        <f>C125/3250</f>
        <v>33.844848699446956</v>
      </c>
      <c r="F125" s="21">
        <f>(D125-C125)/E125</f>
        <v>129.99999999999997</v>
      </c>
      <c r="G125" s="19"/>
      <c r="H125" s="23"/>
      <c r="I125" s="13">
        <f>E125*50/C125</f>
        <v>1.5384615384615385E-2</v>
      </c>
      <c r="J125" s="33">
        <f>(D125-$C4)/$C4</f>
        <v>61.70587868582853</v>
      </c>
    </row>
    <row r="126" spans="1:10">
      <c r="A126" s="49"/>
      <c r="B126" s="10">
        <f>B125+7</f>
        <v>43856</v>
      </c>
      <c r="C126" s="14">
        <f>D125+G125-H125</f>
        <v>114395.58860413071</v>
      </c>
      <c r="D126" s="11">
        <f>C126+(C126*0.04)</f>
        <v>118971.41214829593</v>
      </c>
      <c r="E126" s="11">
        <f>C126/3250</f>
        <v>35.198642647424833</v>
      </c>
      <c r="F126" s="21">
        <f>(D126-C126)/E126</f>
        <v>129.9999999999998</v>
      </c>
      <c r="G126" s="19"/>
      <c r="H126" s="23"/>
      <c r="I126" s="13">
        <f>E126*50/C126</f>
        <v>1.5384615384615384E-2</v>
      </c>
      <c r="J126" s="33">
        <f>(D126-$C4)/$C4</f>
        <v>64.214113833261663</v>
      </c>
    </row>
    <row r="127" spans="1:10" ht="13" thickBot="1">
      <c r="A127" s="50"/>
      <c r="B127" s="10">
        <f>B126+7</f>
        <v>43863</v>
      </c>
      <c r="C127" s="14">
        <f>D126+G126-H126</f>
        <v>118971.41214829593</v>
      </c>
      <c r="D127" s="11">
        <f>C127+(C127*0.04)</f>
        <v>123730.26863422777</v>
      </c>
      <c r="E127" s="11">
        <f>C127/3250</f>
        <v>36.606588353321825</v>
      </c>
      <c r="F127" s="21">
        <f>(D127-C127)/E127</f>
        <v>130.00000000000017</v>
      </c>
      <c r="G127" s="19"/>
      <c r="H127" s="23"/>
      <c r="I127" s="13">
        <f>E127*50/C127</f>
        <v>1.5384615384615385E-2</v>
      </c>
      <c r="J127" s="33">
        <f>(D127-$C4)/$C4</f>
        <v>66.822678386592145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48">
        <v>26</v>
      </c>
      <c r="B129" s="10">
        <f>B127+7</f>
        <v>43870</v>
      </c>
      <c r="C129" s="14">
        <f>D127+G127-H127</f>
        <v>123730.26863422777</v>
      </c>
      <c r="D129" s="11">
        <f>C129+(C129*0.04)</f>
        <v>128679.47937959689</v>
      </c>
      <c r="E129" s="11">
        <f>C129/3250</f>
        <v>38.070851887454701</v>
      </c>
      <c r="F129" s="21">
        <f>(D129-C129)/E129</f>
        <v>130.00000000000006</v>
      </c>
      <c r="G129" s="19"/>
      <c r="H129" s="23"/>
      <c r="I129" s="13">
        <f>E129*50/C129</f>
        <v>1.5384615384615385E-2</v>
      </c>
      <c r="J129" s="33">
        <f>(D129-$C4)/$C4</f>
        <v>69.535585522055825</v>
      </c>
    </row>
    <row r="130" spans="1:10">
      <c r="A130" s="49"/>
      <c r="B130" s="10">
        <f>B129+7</f>
        <v>43877</v>
      </c>
      <c r="C130" s="14">
        <f>D129+G129-H129</f>
        <v>128679.47937959689</v>
      </c>
      <c r="D130" s="11">
        <f>C130+(C130*0.04)</f>
        <v>133826.65855478076</v>
      </c>
      <c r="E130" s="11">
        <f>C130/3250</f>
        <v>39.59368596295289</v>
      </c>
      <c r="F130" s="21">
        <f>(D130-C130)/E130</f>
        <v>130</v>
      </c>
      <c r="G130" s="19"/>
      <c r="H130" s="23"/>
      <c r="I130" s="13">
        <f>E130*50/C130</f>
        <v>1.5384615384615385E-2</v>
      </c>
      <c r="J130" s="33">
        <f>(D130-$C4)/$C4</f>
        <v>72.357008942938066</v>
      </c>
    </row>
    <row r="131" spans="1:10">
      <c r="A131" s="49"/>
      <c r="B131" s="10">
        <f>B130+7</f>
        <v>43884</v>
      </c>
      <c r="C131" s="14">
        <f>D130+G130-H130</f>
        <v>133826.65855478076</v>
      </c>
      <c r="D131" s="11">
        <f>C131+(C131*0.04)</f>
        <v>139179.72489697198</v>
      </c>
      <c r="E131" s="11">
        <f>C131/3250</f>
        <v>41.177433401471006</v>
      </c>
      <c r="F131" s="21">
        <f>(D131-C131)/E131</f>
        <v>129.99999999999969</v>
      </c>
      <c r="G131" s="19"/>
      <c r="H131" s="23"/>
      <c r="I131" s="13">
        <f>E131*50/C131</f>
        <v>1.5384615384615385E-2</v>
      </c>
      <c r="J131" s="33">
        <f>(D131-$C4)/$C4</f>
        <v>75.291289300655578</v>
      </c>
    </row>
    <row r="132" spans="1:10" ht="13" thickBot="1">
      <c r="A132" s="50"/>
      <c r="B132" s="10">
        <f>B131+7</f>
        <v>43891</v>
      </c>
      <c r="C132" s="14">
        <f>D131+G131-H131</f>
        <v>139179.72489697198</v>
      </c>
      <c r="D132" s="11">
        <f>C132+(C132*0.04)</f>
        <v>144746.91389285086</v>
      </c>
      <c r="E132" s="11">
        <f>C132/3250</f>
        <v>42.824530737529841</v>
      </c>
      <c r="F132" s="21">
        <f>(D132-C132)/E132</f>
        <v>130.00000000000006</v>
      </c>
      <c r="G132" s="19"/>
      <c r="H132" s="23"/>
      <c r="I132" s="13">
        <f>E132*50/C132</f>
        <v>1.5384615384615384E-2</v>
      </c>
      <c r="J132" s="33">
        <f>(D132-$C4)/$C4</f>
        <v>78.342940872681794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48">
        <v>27</v>
      </c>
      <c r="B134" s="10">
        <f>B132+7</f>
        <v>43898</v>
      </c>
      <c r="C134" s="14">
        <f>D132+G132-H132</f>
        <v>144746.91389285086</v>
      </c>
      <c r="D134" s="11">
        <f>C134+(C134*0.04)</f>
        <v>150536.79044856489</v>
      </c>
      <c r="E134" s="11">
        <f>C134/3250</f>
        <v>44.537511967031037</v>
      </c>
      <c r="F134" s="21">
        <f>(D134-C134)/E134</f>
        <v>129.99999999999986</v>
      </c>
      <c r="G134" s="19"/>
      <c r="H134" s="23"/>
      <c r="I134" s="13">
        <f>E134*50/C134</f>
        <v>1.5384615384615387E-2</v>
      </c>
      <c r="J134" s="33">
        <f>(D134-$C4)/$C4</f>
        <v>81.516658507589071</v>
      </c>
    </row>
    <row r="135" spans="1:10">
      <c r="A135" s="49"/>
      <c r="B135" s="10">
        <f>B134+7</f>
        <v>43905</v>
      </c>
      <c r="C135" s="14">
        <f>D134+G134-H134</f>
        <v>150536.79044856489</v>
      </c>
      <c r="D135" s="11">
        <f>C135+(C135*0.04)</f>
        <v>156558.26206650748</v>
      </c>
      <c r="E135" s="11">
        <f>C135/3250</f>
        <v>46.319012445712275</v>
      </c>
      <c r="F135" s="21">
        <f>(D135-C135)/E135</f>
        <v>129.99999999999986</v>
      </c>
      <c r="G135" s="19"/>
      <c r="H135" s="23"/>
      <c r="I135" s="13">
        <f>E135*50/C135</f>
        <v>1.5384615384615385E-2</v>
      </c>
      <c r="J135" s="33">
        <f>(D135-$C4)/$C4</f>
        <v>84.817324847892621</v>
      </c>
    </row>
    <row r="136" spans="1:10">
      <c r="A136" s="49"/>
      <c r="B136" s="10">
        <f>B135+7</f>
        <v>43912</v>
      </c>
      <c r="C136" s="14">
        <f>D135+G135-H135</f>
        <v>156558.26206650748</v>
      </c>
      <c r="D136" s="11">
        <f>C136+(C136*0.04)</f>
        <v>162820.59254916778</v>
      </c>
      <c r="E136" s="11">
        <f>C136/3250</f>
        <v>48.171772943540766</v>
      </c>
      <c r="F136" s="21">
        <f>(D136-C136)/E136</f>
        <v>129.99999999999997</v>
      </c>
      <c r="G136" s="19"/>
      <c r="H136" s="23"/>
      <c r="I136" s="13">
        <f>E136*50/C136</f>
        <v>1.5384615384615385E-2</v>
      </c>
      <c r="J136" s="33">
        <f>(D136-$C4)/$C4</f>
        <v>88.250017841808329</v>
      </c>
    </row>
    <row r="137" spans="1:10">
      <c r="A137" s="49"/>
      <c r="B137" s="10">
        <f>B136+7</f>
        <v>43919</v>
      </c>
      <c r="C137" s="14">
        <f>D136+G136-H136</f>
        <v>162820.59254916778</v>
      </c>
      <c r="D137" s="11">
        <f>C137+(C137*0.04)</f>
        <v>169333.41625113448</v>
      </c>
      <c r="E137" s="11">
        <f>C137/3250</f>
        <v>50.09864386128239</v>
      </c>
      <c r="F137" s="21">
        <f>(D137-C137)/E137</f>
        <v>129.99999999999977</v>
      </c>
      <c r="G137" s="19"/>
      <c r="H137" s="23"/>
      <c r="I137" s="13">
        <f>E137*50/C137</f>
        <v>1.5384615384615384E-2</v>
      </c>
      <c r="J137" s="33">
        <f>(D137-$C4)/$C4</f>
        <v>91.820018555480658</v>
      </c>
    </row>
    <row r="138" spans="1:10" ht="14.25" customHeight="1" thickBot="1">
      <c r="A138" s="47"/>
      <c r="B138" s="10">
        <f>B137+7</f>
        <v>43926</v>
      </c>
      <c r="C138" s="14">
        <f>D137+G137-H137</f>
        <v>169333.41625113448</v>
      </c>
      <c r="D138" s="11">
        <f>C138+(C138*0.04)</f>
        <v>176106.75290117986</v>
      </c>
      <c r="E138" s="11">
        <f>C138/3250</f>
        <v>52.102589615733685</v>
      </c>
      <c r="F138" s="21">
        <f>(D138-C138)/E138</f>
        <v>130.00000000000011</v>
      </c>
      <c r="G138" s="19"/>
      <c r="H138" s="23"/>
      <c r="I138" s="13">
        <f>E138*50/C138</f>
        <v>1.5384615384615385E-2</v>
      </c>
      <c r="J138" s="33">
        <f>(D138-$C4)/$C4</f>
        <v>95.532819297699888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59:A62"/>
    <mergeCell ref="A64:A67"/>
    <mergeCell ref="A69:A72"/>
    <mergeCell ref="A74:A77"/>
    <mergeCell ref="A79:A82"/>
    <mergeCell ref="A84:A87"/>
    <mergeCell ref="A29:A32"/>
    <mergeCell ref="A34:A37"/>
    <mergeCell ref="A39:A42"/>
    <mergeCell ref="A44:A47"/>
    <mergeCell ref="A49:A52"/>
    <mergeCell ref="A54:A57"/>
    <mergeCell ref="A1:J1"/>
    <mergeCell ref="A4:A7"/>
    <mergeCell ref="A9:A12"/>
    <mergeCell ref="A14:A17"/>
    <mergeCell ref="A19:A22"/>
    <mergeCell ref="A24:A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9"/>
  <sheetViews>
    <sheetView workbookViewId="0">
      <selection activeCell="B16" sqref="B16:C16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1"/>
      <c r="B1" s="52"/>
      <c r="C1" s="52"/>
      <c r="D1" s="52"/>
      <c r="E1" s="52"/>
      <c r="F1" s="52"/>
      <c r="G1" s="52"/>
      <c r="H1" s="52"/>
      <c r="I1" s="52"/>
      <c r="J1" s="52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15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ht="13">
      <c r="A4" s="48">
        <v>1</v>
      </c>
      <c r="B4" s="45">
        <v>43170</v>
      </c>
      <c r="C4" s="42">
        <v>1824.32</v>
      </c>
      <c r="D4" s="43">
        <f>C4+(C4*0.04)</f>
        <v>1897.2927999999999</v>
      </c>
      <c r="E4" s="43">
        <f>C4/3250</f>
        <v>0.5613292307692308</v>
      </c>
      <c r="F4" s="44">
        <f>(D4-C4)/E4</f>
        <v>130</v>
      </c>
      <c r="G4" s="43"/>
      <c r="H4" s="43"/>
      <c r="I4" s="46">
        <f>E4*50/C4</f>
        <v>1.5384615384615385E-2</v>
      </c>
      <c r="J4" s="46">
        <f>(D4-C4)/C4</f>
        <v>4.0000000000000008E-2</v>
      </c>
      <c r="K4" s="41" t="s">
        <v>18</v>
      </c>
    </row>
    <row r="5" spans="1:11">
      <c r="A5" s="49"/>
      <c r="B5" s="10">
        <f>B4+7</f>
        <v>43177</v>
      </c>
      <c r="C5" s="14">
        <f>D4+G4-H4</f>
        <v>1897.2927999999999</v>
      </c>
      <c r="D5" s="11">
        <f>C5+(C5*0.04)</f>
        <v>1973.184512</v>
      </c>
      <c r="E5" s="11">
        <f>C5/3250</f>
        <v>0.58378240000000003</v>
      </c>
      <c r="F5" s="32">
        <f>(D5-C5)/E5</f>
        <v>130.00000000000017</v>
      </c>
      <c r="G5" s="12"/>
      <c r="H5" s="12"/>
      <c r="I5" s="13">
        <f>E5*50/C5</f>
        <v>1.5384615384615387E-2</v>
      </c>
      <c r="J5" s="33">
        <f>(D5-$C4)/$C4</f>
        <v>8.1600000000000061E-2</v>
      </c>
    </row>
    <row r="6" spans="1:11">
      <c r="A6" s="49"/>
      <c r="B6" s="10">
        <f>B5+7</f>
        <v>43184</v>
      </c>
      <c r="C6" s="14">
        <f>D5+G5-H5</f>
        <v>1973.184512</v>
      </c>
      <c r="D6" s="11">
        <f>C6+(C6*0.04)</f>
        <v>2052.1118924799998</v>
      </c>
      <c r="E6" s="11">
        <f>C6/3250</f>
        <v>0.607133696</v>
      </c>
      <c r="F6" s="32">
        <f>(D6-C6)/E6</f>
        <v>129.99999999999963</v>
      </c>
      <c r="G6" s="12"/>
      <c r="H6" s="12"/>
      <c r="I6" s="13">
        <f>E6*50/C6</f>
        <v>1.5384615384615384E-2</v>
      </c>
      <c r="J6" s="33">
        <f>(D6-$C4)/$C4</f>
        <v>0.12486399999999995</v>
      </c>
    </row>
    <row r="7" spans="1:11" ht="13" thickBot="1">
      <c r="A7" s="50"/>
      <c r="B7" s="10">
        <f>B6+7</f>
        <v>43191</v>
      </c>
      <c r="C7" s="14">
        <f>D6+G6-H6</f>
        <v>2052.1118924799998</v>
      </c>
      <c r="D7" s="11">
        <f>C7+(C7*0.04)</f>
        <v>2134.1963681791999</v>
      </c>
      <c r="E7" s="11">
        <f>C7/3250</f>
        <v>0.63141904383999992</v>
      </c>
      <c r="F7" s="32">
        <f>(D7-C7)/E7</f>
        <v>130.00000000000014</v>
      </c>
      <c r="G7" s="19"/>
      <c r="H7" s="12"/>
      <c r="I7" s="13">
        <f>E7*50/C7</f>
        <v>1.5384615384615384E-2</v>
      </c>
      <c r="J7" s="33">
        <f>(D7-$C4)/$C4</f>
        <v>0.16985855999999999</v>
      </c>
    </row>
    <row r="8" spans="1:11" ht="13" thickBot="1">
      <c r="A8" s="30"/>
      <c r="B8" s="8"/>
      <c r="C8" s="16"/>
      <c r="D8" s="17"/>
      <c r="E8" s="17"/>
      <c r="F8" s="20"/>
      <c r="G8" s="22"/>
      <c r="H8" s="7"/>
      <c r="I8" s="18"/>
      <c r="J8" s="34"/>
    </row>
    <row r="9" spans="1:11">
      <c r="A9" s="48">
        <v>2</v>
      </c>
      <c r="B9" s="10">
        <f>B7+7</f>
        <v>43198</v>
      </c>
      <c r="C9" s="14">
        <f>D7+G7-H7</f>
        <v>2134.1963681791999</v>
      </c>
      <c r="D9" s="11">
        <f>C9+(C9*0.04)</f>
        <v>2219.5642229063678</v>
      </c>
      <c r="E9" s="11">
        <f>C9/3250</f>
        <v>0.65667580559359995</v>
      </c>
      <c r="F9" s="21">
        <f>(D9-C9)/E9</f>
        <v>129.99999999999989</v>
      </c>
      <c r="G9" s="19"/>
      <c r="H9" s="12"/>
      <c r="I9" s="13">
        <f>E9*50/C9</f>
        <v>1.5384615384615384E-2</v>
      </c>
      <c r="J9" s="33">
        <f>(D9-$C4)/$C4</f>
        <v>0.21665290239999996</v>
      </c>
    </row>
    <row r="10" spans="1:11" s="1" customFormat="1">
      <c r="A10" s="49"/>
      <c r="B10" s="10">
        <f>B9+7</f>
        <v>43205</v>
      </c>
      <c r="C10" s="14">
        <f>D9+G9-H9</f>
        <v>2219.5642229063678</v>
      </c>
      <c r="D10" s="11">
        <f>C10+(C10*0.04)</f>
        <v>2308.3467918226224</v>
      </c>
      <c r="E10" s="11">
        <f>C10/3250</f>
        <v>0.682942837817344</v>
      </c>
      <c r="F10" s="21">
        <f>(D10-C10)/E10</f>
        <v>129.99999999999983</v>
      </c>
      <c r="G10" s="12"/>
      <c r="H10" s="12"/>
      <c r="I10" s="13">
        <f>E10*50/C10</f>
        <v>1.5384615384615384E-2</v>
      </c>
      <c r="J10" s="33">
        <f>(D10-$C4)/$C4</f>
        <v>0.26531901849599987</v>
      </c>
    </row>
    <row r="11" spans="1:11" s="1" customFormat="1">
      <c r="A11" s="49"/>
      <c r="B11" s="10">
        <f>B10+7</f>
        <v>43212</v>
      </c>
      <c r="C11" s="14">
        <f>D10+G10-H10</f>
        <v>2308.3467918226224</v>
      </c>
      <c r="D11" s="11">
        <f>C11+(C11*0.04)</f>
        <v>2400.6806634955274</v>
      </c>
      <c r="E11" s="11">
        <f>C11/3250</f>
        <v>0.71026055133003763</v>
      </c>
      <c r="F11" s="21">
        <f>(D11-C11)/E11</f>
        <v>130.00000000000006</v>
      </c>
      <c r="G11" s="12"/>
      <c r="H11" s="12"/>
      <c r="I11" s="13">
        <f>E11*50/C11</f>
        <v>1.5384615384615384E-2</v>
      </c>
      <c r="J11" s="33">
        <f>(D11-$C4)/$C4</f>
        <v>0.31593177923583993</v>
      </c>
    </row>
    <row r="12" spans="1:11" s="1" customFormat="1" ht="13" thickBot="1">
      <c r="A12" s="50"/>
      <c r="B12" s="10">
        <f>B11+7</f>
        <v>43219</v>
      </c>
      <c r="C12" s="14">
        <f>D11+G11-H11</f>
        <v>2400.6806634955274</v>
      </c>
      <c r="D12" s="11">
        <f>C12+(C12*0.04)</f>
        <v>2496.7078900353486</v>
      </c>
      <c r="E12" s="11">
        <f>C12/3250</f>
        <v>0.73867097338323917</v>
      </c>
      <c r="F12" s="21">
        <f>(D12-C12)/E12</f>
        <v>130.00000000000011</v>
      </c>
      <c r="G12" s="19"/>
      <c r="H12" s="12"/>
      <c r="I12" s="13">
        <f>E12*50/C12</f>
        <v>1.5384615384615384E-2</v>
      </c>
      <c r="J12" s="33">
        <f>(D12-$C4)/$C4</f>
        <v>0.36856905040527355</v>
      </c>
    </row>
    <row r="13" spans="1:11" ht="13" thickBot="1">
      <c r="A13" s="30"/>
      <c r="B13" s="8"/>
      <c r="C13" s="16"/>
      <c r="D13" s="17"/>
      <c r="E13" s="17"/>
      <c r="F13" s="20"/>
      <c r="G13" s="22"/>
      <c r="H13" s="7"/>
      <c r="I13" s="18"/>
      <c r="J13" s="34"/>
    </row>
    <row r="14" spans="1:11" s="1" customFormat="1">
      <c r="A14" s="48">
        <v>3</v>
      </c>
      <c r="B14" s="10">
        <f>B12+7</f>
        <v>43226</v>
      </c>
      <c r="C14" s="14">
        <f>D12+G12-H12</f>
        <v>2496.7078900353486</v>
      </c>
      <c r="D14" s="11">
        <f>C14+(C14*0.04)</f>
        <v>2596.5762056367626</v>
      </c>
      <c r="E14" s="11">
        <f>C14/3250</f>
        <v>0.76821781231856878</v>
      </c>
      <c r="F14" s="21">
        <f>(D14-C14)/E14</f>
        <v>130.00000000000009</v>
      </c>
      <c r="G14" s="19"/>
      <c r="H14" s="12"/>
      <c r="I14" s="13">
        <f>E14*50/C14</f>
        <v>1.5384615384615384E-2</v>
      </c>
      <c r="J14" s="33">
        <f>(D14-$C4)/$C4</f>
        <v>0.42331181242148452</v>
      </c>
    </row>
    <row r="15" spans="1:11" s="1" customFormat="1">
      <c r="A15" s="49"/>
      <c r="B15" s="10">
        <f>B14+7</f>
        <v>43233</v>
      </c>
      <c r="C15" s="14">
        <f>D14+G14-H14</f>
        <v>2596.5762056367626</v>
      </c>
      <c r="D15" s="11">
        <f>C15+(C15*0.04)</f>
        <v>2700.4392538622333</v>
      </c>
      <c r="E15" s="11">
        <f>C15/3250</f>
        <v>0.79894652481131156</v>
      </c>
      <c r="F15" s="21">
        <f>(D15-C15)/E15</f>
        <v>130.00000000000028</v>
      </c>
      <c r="G15" s="12"/>
      <c r="H15" s="12"/>
      <c r="I15" s="13">
        <f>E15*50/C15</f>
        <v>1.5384615384615385E-2</v>
      </c>
      <c r="J15" s="33">
        <f>(D15-$C4)/$C4</f>
        <v>0.48024428491834403</v>
      </c>
    </row>
    <row r="16" spans="1:11" s="1" customFormat="1">
      <c r="A16" s="49"/>
      <c r="B16" s="40">
        <f>B15+7</f>
        <v>43240</v>
      </c>
      <c r="C16" s="38">
        <f>D15+G15-H15</f>
        <v>2700.4392538622333</v>
      </c>
      <c r="D16" s="11">
        <f>C16+(C16*0.04)</f>
        <v>2808.4568240167227</v>
      </c>
      <c r="E16" s="11">
        <f>C16/3250</f>
        <v>0.83090438580376413</v>
      </c>
      <c r="F16" s="21">
        <f>(D16-C16)/E16</f>
        <v>130.00000000000017</v>
      </c>
      <c r="G16" s="12"/>
      <c r="H16" s="12"/>
      <c r="I16" s="13">
        <f>E16*50/C16</f>
        <v>1.5384615384615385E-2</v>
      </c>
      <c r="J16" s="33">
        <f>(D16-$C4)/$C4</f>
        <v>0.53945405631507781</v>
      </c>
    </row>
    <row r="17" spans="1:10" s="1" customFormat="1" ht="13" thickBot="1">
      <c r="A17" s="50"/>
      <c r="B17" s="10">
        <f>B16+7</f>
        <v>43247</v>
      </c>
      <c r="C17" s="14">
        <f>D16+G16-H16</f>
        <v>2808.4568240167227</v>
      </c>
      <c r="D17" s="11">
        <f>C17+(C17*0.04)</f>
        <v>2920.7950969773915</v>
      </c>
      <c r="E17" s="11">
        <f>C17/3250</f>
        <v>0.86414056123591465</v>
      </c>
      <c r="F17" s="21">
        <f>(D17-C17)/E17</f>
        <v>129.99999999999983</v>
      </c>
      <c r="G17" s="19"/>
      <c r="H17" s="12"/>
      <c r="I17" s="13">
        <f>E17*50/C17</f>
        <v>1.5384615384615384E-2</v>
      </c>
      <c r="J17" s="33">
        <f>(D17-$C4)/$C4</f>
        <v>0.60103221856768085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48">
        <v>4</v>
      </c>
      <c r="B19" s="10">
        <f>B17+7</f>
        <v>43254</v>
      </c>
      <c r="C19" s="14">
        <f>D17+G17-H17</f>
        <v>2920.7950969773915</v>
      </c>
      <c r="D19" s="11">
        <f>C19+(C19*0.04)</f>
        <v>3037.6269008564873</v>
      </c>
      <c r="E19" s="11">
        <f>C19/3250</f>
        <v>0.89870618368535127</v>
      </c>
      <c r="F19" s="21">
        <f>(D19-C19)/E19</f>
        <v>130.00000000000014</v>
      </c>
      <c r="G19" s="19"/>
      <c r="H19" s="12"/>
      <c r="I19" s="13">
        <f>E19*50/C19</f>
        <v>1.5384615384615387E-2</v>
      </c>
      <c r="J19" s="33">
        <f>(D19-$C4)/$C4</f>
        <v>0.66507350731038817</v>
      </c>
    </row>
    <row r="20" spans="1:10" s="1" customFormat="1">
      <c r="A20" s="49"/>
      <c r="B20" s="10">
        <f>B19+7</f>
        <v>43261</v>
      </c>
      <c r="C20" s="14">
        <f>D19+G19-H19</f>
        <v>3037.6269008564873</v>
      </c>
      <c r="D20" s="11">
        <f>C20+(C20*0.04)</f>
        <v>3159.131976890747</v>
      </c>
      <c r="E20" s="11">
        <f>C20/3250</f>
        <v>0.93465443103276535</v>
      </c>
      <c r="F20" s="21">
        <f>(D20-C20)/E20</f>
        <v>130.0000000000002</v>
      </c>
      <c r="G20" s="12"/>
      <c r="H20" s="12"/>
      <c r="I20" s="13">
        <f>E20*50/C20</f>
        <v>1.5384615384615385E-2</v>
      </c>
      <c r="J20" s="33">
        <f>(D20-$C4)/$C4</f>
        <v>0.73167644760280381</v>
      </c>
    </row>
    <row r="21" spans="1:10" s="1" customFormat="1">
      <c r="A21" s="49"/>
      <c r="B21" s="10">
        <f>B20+7</f>
        <v>43268</v>
      </c>
      <c r="C21" s="14">
        <f>D20+G20-H20</f>
        <v>3159.131976890747</v>
      </c>
      <c r="D21" s="11">
        <f>C21+(C21*0.04)</f>
        <v>3285.497255966377</v>
      </c>
      <c r="E21" s="11">
        <f>C21/3250</f>
        <v>0.97204060827407601</v>
      </c>
      <c r="F21" s="21">
        <f>(D21-C21)/E21</f>
        <v>130.00000000000017</v>
      </c>
      <c r="G21" s="12"/>
      <c r="H21" s="12"/>
      <c r="I21" s="13">
        <f>E21*50/C21</f>
        <v>1.5384615384615385E-2</v>
      </c>
      <c r="J21" s="33">
        <f>(D21-$C4)/$C4</f>
        <v>0.80094350550691606</v>
      </c>
    </row>
    <row r="22" spans="1:10" s="1" customFormat="1" ht="13" thickBot="1">
      <c r="A22" s="50"/>
      <c r="B22" s="10">
        <f>B21+7</f>
        <v>43275</v>
      </c>
      <c r="C22" s="14">
        <f>D21+G21-H21</f>
        <v>3285.497255966377</v>
      </c>
      <c r="D22" s="11">
        <f>C22+(C22*0.04)</f>
        <v>3416.9171462050322</v>
      </c>
      <c r="E22" s="11">
        <f>C22/3250</f>
        <v>1.0109222326050391</v>
      </c>
      <c r="F22" s="21">
        <f>(D22-C22)/E22</f>
        <v>130.00000000000009</v>
      </c>
      <c r="G22" s="19"/>
      <c r="H22" s="12"/>
      <c r="I22" s="13">
        <f>E22*50/C22</f>
        <v>1.5384615384615385E-2</v>
      </c>
      <c r="J22" s="33">
        <f>(D22-$C4)/$C4</f>
        <v>0.87298124572719271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48">
        <v>5</v>
      </c>
      <c r="B24" s="10">
        <f>B22+7</f>
        <v>43282</v>
      </c>
      <c r="C24" s="14">
        <f>D22+G22-H22</f>
        <v>3416.9171462050322</v>
      </c>
      <c r="D24" s="11">
        <f>C24+(C24*0.04)</f>
        <v>3553.5938320532337</v>
      </c>
      <c r="E24" s="11">
        <f>C24/3250</f>
        <v>1.0513591219092406</v>
      </c>
      <c r="F24" s="21">
        <f>(D24-C24)/E24</f>
        <v>130.0000000000002</v>
      </c>
      <c r="G24" s="19"/>
      <c r="H24" s="12"/>
      <c r="I24" s="13">
        <f>E24*50/C24</f>
        <v>1.5384615384615384E-2</v>
      </c>
      <c r="J24" s="33">
        <f>(D24-$C4)/$C4</f>
        <v>0.94790049555628053</v>
      </c>
    </row>
    <row r="25" spans="1:10" s="1" customFormat="1">
      <c r="A25" s="49"/>
      <c r="B25" s="10">
        <f>B24+7</f>
        <v>43289</v>
      </c>
      <c r="C25" s="14">
        <f>D24+G24-H24</f>
        <v>3553.5938320532337</v>
      </c>
      <c r="D25" s="11">
        <f>C25+(C25*0.04)</f>
        <v>3695.7375853353628</v>
      </c>
      <c r="E25" s="11">
        <f>C25/3250</f>
        <v>1.0934134867856105</v>
      </c>
      <c r="F25" s="21">
        <f>(D25-C25)/E25</f>
        <v>129.99999999999983</v>
      </c>
      <c r="G25" s="12"/>
      <c r="H25" s="12"/>
      <c r="I25" s="13">
        <f>E25*50/C25</f>
        <v>1.5384615384615385E-2</v>
      </c>
      <c r="J25" s="33">
        <f>(D25-$C4)/$C4</f>
        <v>1.0258165153785317</v>
      </c>
    </row>
    <row r="26" spans="1:10" s="1" customFormat="1">
      <c r="A26" s="49"/>
      <c r="B26" s="10">
        <f>B25+7</f>
        <v>43296</v>
      </c>
      <c r="C26" s="14">
        <f>D25+G25-H25</f>
        <v>3695.7375853353628</v>
      </c>
      <c r="D26" s="11">
        <f>C26+(C26*0.04)</f>
        <v>3843.5670887487772</v>
      </c>
      <c r="E26" s="11">
        <f>C26/3250</f>
        <v>1.1371500262570347</v>
      </c>
      <c r="F26" s="21">
        <f>(D26-C26)/E26</f>
        <v>129.99999999999989</v>
      </c>
      <c r="G26" s="12"/>
      <c r="H26" s="12"/>
      <c r="I26" s="13">
        <f>E26*50/C26</f>
        <v>1.5384615384615384E-2</v>
      </c>
      <c r="J26" s="33">
        <f>(D26-$C4)/$C4</f>
        <v>1.1068491759936729</v>
      </c>
    </row>
    <row r="27" spans="1:10" s="1" customFormat="1" ht="13" thickBot="1">
      <c r="A27" s="50"/>
      <c r="B27" s="10">
        <f>B26+7</f>
        <v>43303</v>
      </c>
      <c r="C27" s="14">
        <f>D26+G26-H26</f>
        <v>3843.5670887487772</v>
      </c>
      <c r="D27" s="11">
        <f>C27+(C27*0.04)</f>
        <v>3997.3097722987281</v>
      </c>
      <c r="E27" s="11">
        <f>C27/3250</f>
        <v>1.182636027307316</v>
      </c>
      <c r="F27" s="21">
        <f>(D27-C27)/E27</f>
        <v>129.99999999999986</v>
      </c>
      <c r="G27" s="19"/>
      <c r="H27" s="12"/>
      <c r="I27" s="13">
        <f>E27*50/C27</f>
        <v>1.5384615384615384E-2</v>
      </c>
      <c r="J27" s="33">
        <f>(D27-$C4)/$C4</f>
        <v>1.1911231430334197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48">
        <v>6</v>
      </c>
      <c r="B29" s="10">
        <f>B27+7</f>
        <v>43310</v>
      </c>
      <c r="C29" s="14">
        <f>D27+G27-H27</f>
        <v>3997.3097722987281</v>
      </c>
      <c r="D29" s="11">
        <f>C29+(C29*0.04)</f>
        <v>4157.2021631906773</v>
      </c>
      <c r="E29" s="11">
        <f>C29/3250</f>
        <v>1.2299414683996086</v>
      </c>
      <c r="F29" s="21">
        <f>(D29-C29)/E29</f>
        <v>130.00000000000003</v>
      </c>
      <c r="G29" s="19"/>
      <c r="H29" s="12"/>
      <c r="I29" s="13">
        <f>E29*50/C29</f>
        <v>1.5384615384615384E-2</v>
      </c>
      <c r="J29" s="33">
        <f>(D29-$C4)/$C4</f>
        <v>1.2787680687547567</v>
      </c>
    </row>
    <row r="30" spans="1:10" s="1" customFormat="1">
      <c r="A30" s="49"/>
      <c r="B30" s="10">
        <f>B29+7</f>
        <v>43317</v>
      </c>
      <c r="C30" s="14">
        <f>D29+G29-H29</f>
        <v>4157.2021631906773</v>
      </c>
      <c r="D30" s="11">
        <f>C30+(C30*0.04)</f>
        <v>4323.4902497183048</v>
      </c>
      <c r="E30" s="11">
        <f>C30/3250</f>
        <v>1.279139127135593</v>
      </c>
      <c r="F30" s="21">
        <f>(D30-C30)/E30</f>
        <v>130.00000000000028</v>
      </c>
      <c r="G30" s="12"/>
      <c r="H30" s="12"/>
      <c r="I30" s="13">
        <f>E30*50/C30</f>
        <v>1.5384615384615384E-2</v>
      </c>
      <c r="J30" s="33">
        <f>(D30-$C4)/$C4</f>
        <v>1.3699187915049471</v>
      </c>
    </row>
    <row r="31" spans="1:10" s="1" customFormat="1">
      <c r="A31" s="49"/>
      <c r="B31" s="10">
        <f>B30+7</f>
        <v>43324</v>
      </c>
      <c r="C31" s="14">
        <f>D30+G30-H30</f>
        <v>4323.4902497183048</v>
      </c>
      <c r="D31" s="11">
        <f>C31+(C31*0.04)</f>
        <v>4496.4298597070374</v>
      </c>
      <c r="E31" s="11">
        <f>C31/3250</f>
        <v>1.3303046922210169</v>
      </c>
      <c r="F31" s="21">
        <f>(D31-C31)/E31</f>
        <v>130.00000000000031</v>
      </c>
      <c r="G31" s="12"/>
      <c r="H31" s="12"/>
      <c r="I31" s="13">
        <f>E31*50/C31</f>
        <v>1.5384615384615385E-2</v>
      </c>
      <c r="J31" s="33">
        <f>(D31-$C4)/$C4</f>
        <v>1.4647155431651453</v>
      </c>
    </row>
    <row r="32" spans="1:10" s="1" customFormat="1" ht="13" thickBot="1">
      <c r="A32" s="50"/>
      <c r="B32" s="10">
        <f>B31+7</f>
        <v>43331</v>
      </c>
      <c r="C32" s="14">
        <f>D31+G31-H31</f>
        <v>4496.4298597070374</v>
      </c>
      <c r="D32" s="11">
        <f>C32+(C32*0.04)</f>
        <v>4676.287054095319</v>
      </c>
      <c r="E32" s="11">
        <f>C32/3250</f>
        <v>1.3835168799098576</v>
      </c>
      <c r="F32" s="21">
        <f>(D32-C32)/E32</f>
        <v>130.00000000000011</v>
      </c>
      <c r="G32" s="19"/>
      <c r="H32" s="12"/>
      <c r="I32" s="13">
        <f>E32*50/C32</f>
        <v>1.5384615384615385E-2</v>
      </c>
      <c r="J32" s="33">
        <f>(D32-$C4)/$C4</f>
        <v>1.5633041648917512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48">
        <v>7</v>
      </c>
      <c r="B34" s="10">
        <f>B32+7</f>
        <v>43338</v>
      </c>
      <c r="C34" s="14">
        <f>D32+G32-H32</f>
        <v>4676.287054095319</v>
      </c>
      <c r="D34" s="11">
        <f>C34+(C34*0.04)</f>
        <v>4863.3385362591316</v>
      </c>
      <c r="E34" s="11">
        <f>C34/3250</f>
        <v>1.4388575551062519</v>
      </c>
      <c r="F34" s="21">
        <f>(D34-C34)/E34</f>
        <v>129.99999999999989</v>
      </c>
      <c r="G34" s="19"/>
      <c r="H34" s="12"/>
      <c r="I34" s="13">
        <f>E34*50/C34</f>
        <v>1.5384615384615384E-2</v>
      </c>
      <c r="J34" s="33">
        <f>(D34-$C4)/$C4</f>
        <v>1.6658363314874212</v>
      </c>
    </row>
    <row r="35" spans="1:10" s="1" customFormat="1">
      <c r="A35" s="49"/>
      <c r="B35" s="10">
        <f>B34+7</f>
        <v>43345</v>
      </c>
      <c r="C35" s="14">
        <f>D34+G34-H34</f>
        <v>4863.3385362591316</v>
      </c>
      <c r="D35" s="11">
        <f>C35+(C35*0.04)</f>
        <v>5057.8720777094968</v>
      </c>
      <c r="E35" s="11">
        <f>C35/3250</f>
        <v>1.4964118573105021</v>
      </c>
      <c r="F35" s="21">
        <f>(D35-C35)/E35</f>
        <v>129.99999999999994</v>
      </c>
      <c r="G35" s="12"/>
      <c r="H35" s="12"/>
      <c r="I35" s="13">
        <f>E35*50/C35</f>
        <v>1.5384615384615384E-2</v>
      </c>
      <c r="J35" s="33">
        <f>(D35-$C4)/$C4</f>
        <v>1.772469784746918</v>
      </c>
    </row>
    <row r="36" spans="1:10" s="1" customFormat="1">
      <c r="A36" s="49"/>
      <c r="B36" s="10">
        <f>B35+7</f>
        <v>43352</v>
      </c>
      <c r="C36" s="14">
        <f>D35+G35-H35</f>
        <v>5057.8720777094968</v>
      </c>
      <c r="D36" s="11">
        <f>C36+(C36*0.04)</f>
        <v>5260.1869608178768</v>
      </c>
      <c r="E36" s="11">
        <f>C36/3250</f>
        <v>1.556268331602922</v>
      </c>
      <c r="F36" s="21">
        <f>(D36-C36)/E36</f>
        <v>130.00000000000006</v>
      </c>
      <c r="G36" s="12"/>
      <c r="H36" s="12"/>
      <c r="I36" s="13">
        <f>E36*50/C36</f>
        <v>1.5384615384615384E-2</v>
      </c>
      <c r="J36" s="33">
        <f>(D36-$C4)/$C4</f>
        <v>1.8833685761367946</v>
      </c>
    </row>
    <row r="37" spans="1:10" s="1" customFormat="1" ht="13" thickBot="1">
      <c r="A37" s="50"/>
      <c r="B37" s="10">
        <f>B36+7</f>
        <v>43359</v>
      </c>
      <c r="C37" s="14">
        <f>D36+G36-H36</f>
        <v>5260.1869608178768</v>
      </c>
      <c r="D37" s="11">
        <f>C37+(C37*0.04)</f>
        <v>5470.5944392505917</v>
      </c>
      <c r="E37" s="11">
        <f>C37/3250</f>
        <v>1.6185190648670389</v>
      </c>
      <c r="F37" s="21">
        <f>(D37-C37)/E37</f>
        <v>129.99999999999991</v>
      </c>
      <c r="G37" s="19"/>
      <c r="H37" s="12"/>
      <c r="I37" s="13">
        <f>E37*50/C37</f>
        <v>1.5384615384615384E-2</v>
      </c>
      <c r="J37" s="33">
        <f>(D37-$C4)/$C4</f>
        <v>1.9987033191822663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48">
        <v>8</v>
      </c>
      <c r="B39" s="10">
        <f>B37+7</f>
        <v>43366</v>
      </c>
      <c r="C39" s="14">
        <f>D37+G37-H37</f>
        <v>5470.5944392505917</v>
      </c>
      <c r="D39" s="11">
        <f>C39+(C39*0.04)</f>
        <v>5689.4182168206153</v>
      </c>
      <c r="E39" s="11">
        <f>C39/3250</f>
        <v>1.6832598274617205</v>
      </c>
      <c r="F39" s="21">
        <f>(D39-C39)/E39</f>
        <v>129.99999999999994</v>
      </c>
      <c r="G39" s="19"/>
      <c r="H39" s="12"/>
      <c r="I39" s="13">
        <f>E39*50/C39</f>
        <v>1.5384615384615385E-2</v>
      </c>
      <c r="J39" s="33">
        <f>(D39-$C4)/$C4</f>
        <v>2.1186514519495567</v>
      </c>
    </row>
    <row r="40" spans="1:10" s="1" customFormat="1">
      <c r="A40" s="49"/>
      <c r="B40" s="10">
        <f>B39+7</f>
        <v>43373</v>
      </c>
      <c r="C40" s="14">
        <f>D39+G39-H39</f>
        <v>5689.4182168206153</v>
      </c>
      <c r="D40" s="11">
        <f>C40+(C40*0.04)</f>
        <v>5916.9949454934394</v>
      </c>
      <c r="E40" s="11">
        <f>C40/3250</f>
        <v>1.7505902205601893</v>
      </c>
      <c r="F40" s="21">
        <f>(D40-C40)/E40</f>
        <v>129.99999999999974</v>
      </c>
      <c r="G40" s="12"/>
      <c r="H40" s="12"/>
      <c r="I40" s="13">
        <f>E40*50/C40</f>
        <v>1.5384615384615385E-2</v>
      </c>
      <c r="J40" s="33">
        <f>(D40-$C4)/$C4</f>
        <v>2.2433975100275392</v>
      </c>
    </row>
    <row r="41" spans="1:10" s="1" customFormat="1">
      <c r="A41" s="49"/>
      <c r="B41" s="10">
        <f>B40+7</f>
        <v>43380</v>
      </c>
      <c r="C41" s="14">
        <f>D40+G40-H40</f>
        <v>5916.9949454934394</v>
      </c>
      <c r="D41" s="11">
        <f>C41+(C41*0.04)</f>
        <v>6153.6747433131768</v>
      </c>
      <c r="E41" s="11">
        <f>C41/3250</f>
        <v>1.8206138293825969</v>
      </c>
      <c r="F41" s="21">
        <f>(D41-C41)/E41</f>
        <v>129.99999999999989</v>
      </c>
      <c r="G41" s="12"/>
      <c r="H41" s="12"/>
      <c r="I41" s="13">
        <f>E41*50/C41</f>
        <v>1.5384615384615387E-2</v>
      </c>
      <c r="J41" s="33">
        <f>(D41-$C4)/$C4</f>
        <v>2.3731334104286406</v>
      </c>
    </row>
    <row r="42" spans="1:10" s="1" customFormat="1" ht="13" thickBot="1">
      <c r="A42" s="50"/>
      <c r="B42" s="10">
        <f>B41+7</f>
        <v>43387</v>
      </c>
      <c r="C42" s="14">
        <f>D41+G41-H41</f>
        <v>6153.6747433131768</v>
      </c>
      <c r="D42" s="11">
        <f>C42+(C42*0.04)</f>
        <v>6399.8217330457037</v>
      </c>
      <c r="E42" s="11">
        <f>C42/3250</f>
        <v>1.8934383825579006</v>
      </c>
      <c r="F42" s="21">
        <f>(D42-C42)/E42</f>
        <v>129.99999999999989</v>
      </c>
      <c r="G42" s="19"/>
      <c r="H42" s="12"/>
      <c r="I42" s="13">
        <f>E42*50/C42</f>
        <v>1.5384615384615385E-2</v>
      </c>
      <c r="J42" s="33">
        <f>(D42-$C4)/$C4</f>
        <v>2.5080587468457858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48">
        <v>9</v>
      </c>
      <c r="B44" s="10">
        <f>B42+7</f>
        <v>43394</v>
      </c>
      <c r="C44" s="14">
        <f>D42+G42-H42</f>
        <v>6399.8217330457037</v>
      </c>
      <c r="D44" s="11">
        <f>C44+(C44*0.04)</f>
        <v>6655.8146023675317</v>
      </c>
      <c r="E44" s="11">
        <f>C44/3250</f>
        <v>1.9691759178602166</v>
      </c>
      <c r="F44" s="21">
        <f>(D44-C44)/E44</f>
        <v>129.99999999999994</v>
      </c>
      <c r="G44" s="19"/>
      <c r="H44" s="25"/>
      <c r="I44" s="13">
        <f>E44*50/C44</f>
        <v>1.5384615384615385E-2</v>
      </c>
      <c r="J44" s="33">
        <f>(D44-$C4)/$C4</f>
        <v>2.6483810967196173</v>
      </c>
    </row>
    <row r="45" spans="1:10" s="1" customFormat="1">
      <c r="A45" s="49"/>
      <c r="B45" s="10">
        <f>B44+7</f>
        <v>43401</v>
      </c>
      <c r="C45" s="14">
        <f>D44+G44-H44</f>
        <v>6655.8146023675317</v>
      </c>
      <c r="D45" s="11">
        <f>C45+(C45*0.04)</f>
        <v>6922.0471864622332</v>
      </c>
      <c r="E45" s="11">
        <f>C45/3250</f>
        <v>2.0479429545746251</v>
      </c>
      <c r="F45" s="21">
        <f>(D45-C45)/E45</f>
        <v>130.00000000000009</v>
      </c>
      <c r="G45" s="19"/>
      <c r="H45" s="23"/>
      <c r="I45" s="13">
        <f>E45*50/C45</f>
        <v>1.5384615384615384E-2</v>
      </c>
      <c r="J45" s="33">
        <f>(D45-$C4)/$C4</f>
        <v>2.7943163405884022</v>
      </c>
    </row>
    <row r="46" spans="1:10" s="1" customFormat="1">
      <c r="A46" s="49"/>
      <c r="B46" s="10">
        <f>B45+7</f>
        <v>43408</v>
      </c>
      <c r="C46" s="14">
        <f>D45+G45-H45</f>
        <v>6922.0471864622332</v>
      </c>
      <c r="D46" s="11">
        <f>C46+(C46*0.04)</f>
        <v>7198.9290739207227</v>
      </c>
      <c r="E46" s="11">
        <f>C46/3250</f>
        <v>2.1298606727576104</v>
      </c>
      <c r="F46" s="21">
        <f>(D46-C46)/E46</f>
        <v>130.00000000000006</v>
      </c>
      <c r="G46" s="19"/>
      <c r="H46" s="23"/>
      <c r="I46" s="13">
        <f>E46*50/C46</f>
        <v>1.5384615384615385E-2</v>
      </c>
      <c r="J46" s="33">
        <f>(D46-$C4)/$C4</f>
        <v>2.9460889942119382</v>
      </c>
    </row>
    <row r="47" spans="1:10" s="1" customFormat="1" ht="13" thickBot="1">
      <c r="A47" s="50"/>
      <c r="B47" s="10">
        <f>B46+7</f>
        <v>43415</v>
      </c>
      <c r="C47" s="14">
        <f>D46+G46-H46</f>
        <v>7198.9290739207227</v>
      </c>
      <c r="D47" s="11">
        <f>C47+(C47*0.04)</f>
        <v>7486.8862368775517</v>
      </c>
      <c r="E47" s="11">
        <f>C47/3250</f>
        <v>2.2150550996679148</v>
      </c>
      <c r="F47" s="21">
        <f>(D47-C47)/E47</f>
        <v>130.00000000000006</v>
      </c>
      <c r="G47" s="19"/>
      <c r="H47" s="23"/>
      <c r="I47" s="13">
        <f>E47*50/C47</f>
        <v>1.5384615384615387E-2</v>
      </c>
      <c r="J47" s="33">
        <f>(D47-$C4)/$C4</f>
        <v>3.1039325539804157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48">
        <v>10</v>
      </c>
      <c r="B49" s="10">
        <f>B47+7</f>
        <v>43422</v>
      </c>
      <c r="C49" s="14">
        <f>D47+G47-H47</f>
        <v>7486.8862368775517</v>
      </c>
      <c r="D49" s="11">
        <f>C49+(C49*0.04)</f>
        <v>7786.361686352654</v>
      </c>
      <c r="E49" s="11">
        <f>C49/3250</f>
        <v>2.3036573036546315</v>
      </c>
      <c r="F49" s="21">
        <f>(D49-C49)/E49</f>
        <v>130.00000000000009</v>
      </c>
      <c r="G49" s="19"/>
      <c r="H49" s="23"/>
      <c r="I49" s="13">
        <f>E49*50/C49</f>
        <v>1.5384615384615385E-2</v>
      </c>
      <c r="J49" s="33">
        <f>(D49-$C4)/$C4</f>
        <v>3.2680898561396328</v>
      </c>
    </row>
    <row r="50" spans="1:10" s="1" customFormat="1">
      <c r="A50" s="49"/>
      <c r="B50" s="10">
        <f>B49+7</f>
        <v>43429</v>
      </c>
      <c r="C50" s="14">
        <f>D49+G49-H49</f>
        <v>7786.361686352654</v>
      </c>
      <c r="D50" s="11">
        <f>C50+(C50*0.04)</f>
        <v>8097.8161538067598</v>
      </c>
      <c r="E50" s="11">
        <f>C50/3250</f>
        <v>2.3958035958008166</v>
      </c>
      <c r="F50" s="21">
        <f>(D50-C50)/E50</f>
        <v>129.99999999999983</v>
      </c>
      <c r="G50" s="19"/>
      <c r="H50" s="23"/>
      <c r="I50" s="13">
        <f>E50*50/C50</f>
        <v>1.5384615384615384E-2</v>
      </c>
      <c r="J50" s="33">
        <f>(D50-$C4)/$C4</f>
        <v>3.4388134503852177</v>
      </c>
    </row>
    <row r="51" spans="1:10" s="1" customFormat="1">
      <c r="A51" s="49"/>
      <c r="B51" s="10">
        <f>B50+7</f>
        <v>43436</v>
      </c>
      <c r="C51" s="14">
        <f>D50+G50-H50</f>
        <v>8097.8161538067598</v>
      </c>
      <c r="D51" s="11">
        <f>C51+(C51*0.04)</f>
        <v>8421.7287999590299</v>
      </c>
      <c r="E51" s="11">
        <f>C51/3250</f>
        <v>2.4916357396328492</v>
      </c>
      <c r="F51" s="21">
        <f>(D51-C51)/E51</f>
        <v>129.99999999999989</v>
      </c>
      <c r="G51" s="19"/>
      <c r="H51" s="23"/>
      <c r="I51" s="13">
        <f>E51*50/C51</f>
        <v>1.5384615384615385E-2</v>
      </c>
      <c r="J51" s="33">
        <f>(D51-$C4)/$C4</f>
        <v>3.6163659884006263</v>
      </c>
    </row>
    <row r="52" spans="1:10" s="1" customFormat="1" ht="13" thickBot="1">
      <c r="A52" s="50"/>
      <c r="B52" s="10">
        <f>B51+7</f>
        <v>43443</v>
      </c>
      <c r="C52" s="14">
        <f>D51+G51-H51</f>
        <v>8421.7287999590299</v>
      </c>
      <c r="D52" s="11">
        <f>C52+(C52*0.04)</f>
        <v>8758.5979519573903</v>
      </c>
      <c r="E52" s="11">
        <f>C52/3250</f>
        <v>2.5913011692181631</v>
      </c>
      <c r="F52" s="21">
        <f>(D52-C52)/E52</f>
        <v>129.99999999999969</v>
      </c>
      <c r="G52" s="19"/>
      <c r="H52" s="23"/>
      <c r="I52" s="13">
        <f>E52*50/C52</f>
        <v>1.5384615384615384E-2</v>
      </c>
      <c r="J52" s="33">
        <f>(D52-$C4)/$C4</f>
        <v>3.801020627936651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48">
        <v>11</v>
      </c>
      <c r="B54" s="10">
        <f>B52+7</f>
        <v>43450</v>
      </c>
      <c r="C54" s="14">
        <f>D52+G52-H52</f>
        <v>8758.5979519573903</v>
      </c>
      <c r="D54" s="11">
        <f>C54+(C54*0.04)</f>
        <v>9108.9418700356855</v>
      </c>
      <c r="E54" s="11">
        <f>C54/3250</f>
        <v>2.6949532159868892</v>
      </c>
      <c r="F54" s="21">
        <f>(D54-C54)/E54</f>
        <v>129.99999999999986</v>
      </c>
      <c r="G54" s="19"/>
      <c r="H54" s="23"/>
      <c r="I54" s="13">
        <f>E54*50/C54</f>
        <v>1.5384615384615384E-2</v>
      </c>
      <c r="J54" s="33">
        <f>(D54-$C4)/$C4</f>
        <v>3.9930614530541164</v>
      </c>
    </row>
    <row r="55" spans="1:10" s="1" customFormat="1">
      <c r="A55" s="49"/>
      <c r="B55" s="10">
        <f>B54+7</f>
        <v>43457</v>
      </c>
      <c r="C55" s="14">
        <f>D54+G54-H54</f>
        <v>9108.9418700356855</v>
      </c>
      <c r="D55" s="11">
        <f>C55+(C55*0.04)</f>
        <v>9473.299544837113</v>
      </c>
      <c r="E55" s="11">
        <f>C55/3250</f>
        <v>2.8027513446263645</v>
      </c>
      <c r="F55" s="21">
        <f>(D55-C55)/E55</f>
        <v>130.00000000000003</v>
      </c>
      <c r="G55" s="19"/>
      <c r="H55" s="23"/>
      <c r="I55" s="13">
        <f>E55*50/C55</f>
        <v>1.5384615384615384E-2</v>
      </c>
      <c r="J55" s="33">
        <f>(D55-$C4)/$C4</f>
        <v>4.1927839111762815</v>
      </c>
    </row>
    <row r="56" spans="1:10" s="1" customFormat="1">
      <c r="A56" s="49"/>
      <c r="B56" s="10">
        <f>B55+7</f>
        <v>43464</v>
      </c>
      <c r="C56" s="14">
        <f>D55+G55-H55</f>
        <v>9473.299544837113</v>
      </c>
      <c r="D56" s="11">
        <f>C56+(C56*0.04)</f>
        <v>9852.2315266305977</v>
      </c>
      <c r="E56" s="11">
        <f>C56/3250</f>
        <v>2.9148613984114196</v>
      </c>
      <c r="F56" s="21">
        <f>(D56-C56)/E56</f>
        <v>130.00000000000006</v>
      </c>
      <c r="G56" s="19"/>
      <c r="H56" s="23"/>
      <c r="I56" s="13">
        <f>E56*50/C56</f>
        <v>1.5384615384615385E-2</v>
      </c>
      <c r="J56" s="33">
        <f>(D56-$C4)/$C4</f>
        <v>4.4004952676233327</v>
      </c>
    </row>
    <row r="57" spans="1:10" s="1" customFormat="1" ht="13" thickBot="1">
      <c r="A57" s="50"/>
      <c r="B57" s="10">
        <f>B56+7</f>
        <v>43471</v>
      </c>
      <c r="C57" s="14">
        <f>D56+G56-H56</f>
        <v>9852.2315266305977</v>
      </c>
      <c r="D57" s="11">
        <f>C57+(C57*0.04)</f>
        <v>10246.320787695822</v>
      </c>
      <c r="E57" s="11">
        <f>C57/3250</f>
        <v>3.0314558543478762</v>
      </c>
      <c r="F57" s="21">
        <f>(D57-C57)/E57</f>
        <v>130.0000000000002</v>
      </c>
      <c r="G57" s="19"/>
      <c r="H57" s="23"/>
      <c r="I57" s="13">
        <f>E57*50/C57</f>
        <v>1.5384615384615384E-2</v>
      </c>
      <c r="J57" s="33">
        <f>(D57-$C4)/$C4</f>
        <v>4.6165150783282662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48">
        <v>12</v>
      </c>
      <c r="B59" s="10">
        <f>B57+7</f>
        <v>43478</v>
      </c>
      <c r="C59" s="14">
        <f>D57+G57-H57</f>
        <v>10246.320787695822</v>
      </c>
      <c r="D59" s="11">
        <f>C59+(C59*0.04)</f>
        <v>10656.173619203655</v>
      </c>
      <c r="E59" s="11">
        <f>C59/3250</f>
        <v>3.1527140885217912</v>
      </c>
      <c r="F59" s="21">
        <f>(D59-C59)/E59</f>
        <v>130</v>
      </c>
      <c r="G59" s="19"/>
      <c r="H59" s="23"/>
      <c r="I59" s="13">
        <f>E59*50/C59</f>
        <v>1.5384615384615385E-2</v>
      </c>
      <c r="J59" s="33">
        <f>(D59-$C4)/$C4</f>
        <v>4.8411756814613973</v>
      </c>
    </row>
    <row r="60" spans="1:10" s="1" customFormat="1">
      <c r="A60" s="49"/>
      <c r="B60" s="10">
        <f>B59+7</f>
        <v>43485</v>
      </c>
      <c r="C60" s="14">
        <f>D59+G59-H59</f>
        <v>10656.173619203655</v>
      </c>
      <c r="D60" s="11">
        <f>C60+(C60*0.04)</f>
        <v>11082.420563971802</v>
      </c>
      <c r="E60" s="11">
        <f>C60/3250</f>
        <v>3.2788226520626633</v>
      </c>
      <c r="F60" s="21">
        <f>(D60-C60)/E60</f>
        <v>130.00000000000023</v>
      </c>
      <c r="G60" s="19"/>
      <c r="H60" s="23"/>
      <c r="I60" s="13">
        <f>E60*50/C60</f>
        <v>1.5384615384615385E-2</v>
      </c>
      <c r="J60" s="33">
        <f>(D60-$C4)/$C4</f>
        <v>5.0748227087198536</v>
      </c>
    </row>
    <row r="61" spans="1:10" s="1" customFormat="1">
      <c r="A61" s="49"/>
      <c r="B61" s="10">
        <f>B60+7</f>
        <v>43492</v>
      </c>
      <c r="C61" s="14">
        <f>D60+G60-H60</f>
        <v>11082.420563971802</v>
      </c>
      <c r="D61" s="11">
        <f>C61+(C61*0.04)</f>
        <v>11525.717386530674</v>
      </c>
      <c r="E61" s="11">
        <f>C61/3250</f>
        <v>3.4099755581451698</v>
      </c>
      <c r="F61" s="21">
        <f>(D61-C61)/E61</f>
        <v>129.99999999999997</v>
      </c>
      <c r="G61" s="19"/>
      <c r="H61" s="23"/>
      <c r="I61" s="13">
        <f>E61*50/C61</f>
        <v>1.5384615384615385E-2</v>
      </c>
      <c r="J61" s="33">
        <f>(D61-$C4)/$C4</f>
        <v>5.3178156170686472</v>
      </c>
    </row>
    <row r="62" spans="1:10" s="1" customFormat="1" ht="13" thickBot="1">
      <c r="A62" s="50"/>
      <c r="B62" s="10">
        <f>B61+7</f>
        <v>43499</v>
      </c>
      <c r="C62" s="14">
        <f>D61+G61-H61</f>
        <v>11525.717386530674</v>
      </c>
      <c r="D62" s="11">
        <f>C62+(C62*0.04)</f>
        <v>11986.746081991902</v>
      </c>
      <c r="E62" s="11">
        <f>C62/3250</f>
        <v>3.5463745804709768</v>
      </c>
      <c r="F62" s="21">
        <f>(D62-C62)/E62</f>
        <v>130.00000000000014</v>
      </c>
      <c r="G62" s="19"/>
      <c r="H62" s="23"/>
      <c r="I62" s="13">
        <f>E62*50/C62</f>
        <v>1.5384615384615384E-2</v>
      </c>
      <c r="J62" s="33">
        <f>(D62-$C4)/$C4</f>
        <v>5.5705282417513935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48">
        <v>13</v>
      </c>
      <c r="B64" s="10">
        <f>B62+7</f>
        <v>43506</v>
      </c>
      <c r="C64" s="14">
        <f>D62+G62-H62</f>
        <v>11986.746081991902</v>
      </c>
      <c r="D64" s="11">
        <f>C64+(C64*0.04)</f>
        <v>12466.215925271577</v>
      </c>
      <c r="E64" s="11">
        <f>C64/3250</f>
        <v>3.6882295636898159</v>
      </c>
      <c r="F64" s="21">
        <f>(D64-C64)/E64</f>
        <v>129.99999999999994</v>
      </c>
      <c r="G64" s="19"/>
      <c r="H64" s="23"/>
      <c r="I64" s="13">
        <f>E64*50/C64</f>
        <v>1.5384615384615384E-2</v>
      </c>
      <c r="J64" s="33">
        <f>(D64-$C4)/$C4</f>
        <v>5.8333493714214493</v>
      </c>
    </row>
    <row r="65" spans="1:10" s="1" customFormat="1">
      <c r="A65" s="49"/>
      <c r="B65" s="10">
        <f>B64+7</f>
        <v>43513</v>
      </c>
      <c r="C65" s="14">
        <f>D64+G64-H64</f>
        <v>12466.215925271577</v>
      </c>
      <c r="D65" s="11">
        <f>C65+(C65*0.04)</f>
        <v>12964.864562282441</v>
      </c>
      <c r="E65" s="11">
        <f>C65/3250</f>
        <v>3.8357587462374085</v>
      </c>
      <c r="F65" s="21">
        <f>(D65-C65)/E65</f>
        <v>130.00000000000003</v>
      </c>
      <c r="G65" s="19"/>
      <c r="H65" s="23"/>
      <c r="I65" s="13">
        <f>E65*50/C65</f>
        <v>1.5384615384615385E-2</v>
      </c>
      <c r="J65" s="33">
        <f>(D65-$C4)/$C4</f>
        <v>6.1066833462783068</v>
      </c>
    </row>
    <row r="66" spans="1:10" s="1" customFormat="1">
      <c r="A66" s="49"/>
      <c r="B66" s="10">
        <f>B65+7</f>
        <v>43520</v>
      </c>
      <c r="C66" s="14">
        <f>D65+G65-H65</f>
        <v>12964.864562282441</v>
      </c>
      <c r="D66" s="11">
        <f>C66+(C66*0.04)</f>
        <v>13483.459144773738</v>
      </c>
      <c r="E66" s="11">
        <f>C66/3250</f>
        <v>3.9891890960869048</v>
      </c>
      <c r="F66" s="21">
        <f>(D66-C66)/E66</f>
        <v>130.00000000000006</v>
      </c>
      <c r="G66" s="19"/>
      <c r="H66" s="23"/>
      <c r="I66" s="13">
        <f>E66*50/C66</f>
        <v>1.5384615384615384E-2</v>
      </c>
      <c r="J66" s="33">
        <f>(D66-$C4)/$C4</f>
        <v>6.3909506801294391</v>
      </c>
    </row>
    <row r="67" spans="1:10" s="1" customFormat="1" ht="13" thickBot="1">
      <c r="A67" s="50"/>
      <c r="B67" s="10">
        <f>B66+7</f>
        <v>43527</v>
      </c>
      <c r="C67" s="14">
        <f>D66+G66-H66</f>
        <v>13483.459144773738</v>
      </c>
      <c r="D67" s="11">
        <f>C67+(C67*0.04)</f>
        <v>14022.797510564687</v>
      </c>
      <c r="E67" s="11">
        <f>C67/3250</f>
        <v>4.1487566599303811</v>
      </c>
      <c r="F67" s="21">
        <f>(D67-C67)/E67</f>
        <v>129.99999999999986</v>
      </c>
      <c r="G67" s="19"/>
      <c r="H67" s="23"/>
      <c r="I67" s="13">
        <f>E67*50/C67</f>
        <v>1.5384615384615385E-2</v>
      </c>
      <c r="J67" s="33">
        <f>(D67-$C4)/$C4</f>
        <v>6.6865887073346171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48">
        <v>14</v>
      </c>
      <c r="B69" s="10">
        <f>B67+7</f>
        <v>43534</v>
      </c>
      <c r="C69" s="14">
        <f>D67+G67-H67</f>
        <v>14022.797510564687</v>
      </c>
      <c r="D69" s="11">
        <f>C69+(C69*0.04)</f>
        <v>14583.709410987274</v>
      </c>
      <c r="E69" s="11">
        <f>C69/3250</f>
        <v>4.3147069263275961</v>
      </c>
      <c r="F69" s="21">
        <f>(D69-C69)/E69</f>
        <v>129.99999999999983</v>
      </c>
      <c r="G69" s="19"/>
      <c r="H69" s="23"/>
      <c r="I69" s="13">
        <f>E69*50/C69</f>
        <v>1.5384615384615384E-2</v>
      </c>
      <c r="J69" s="33">
        <f>(D69-$C4)/$C4</f>
        <v>6.9940522556280014</v>
      </c>
    </row>
    <row r="70" spans="1:10" s="1" customFormat="1">
      <c r="A70" s="49"/>
      <c r="B70" s="10">
        <f>B69+7</f>
        <v>43541</v>
      </c>
      <c r="C70" s="14">
        <f>D69+G69-H69</f>
        <v>14583.709410987274</v>
      </c>
      <c r="D70" s="11">
        <f>C70+(C70*0.04)</f>
        <v>15167.057787426766</v>
      </c>
      <c r="E70" s="11">
        <f>C70/3250</f>
        <v>4.4872952033806994</v>
      </c>
      <c r="F70" s="21">
        <f>(D70-C70)/E70</f>
        <v>130.00000000000011</v>
      </c>
      <c r="G70" s="19"/>
      <c r="H70" s="26"/>
      <c r="I70" s="13">
        <f>E70*50/C70</f>
        <v>1.5384615384615384E-2</v>
      </c>
      <c r="J70" s="33">
        <f>(D70-$C4)/$C4</f>
        <v>7.3138143458531211</v>
      </c>
    </row>
    <row r="71" spans="1:10" s="1" customFormat="1">
      <c r="A71" s="49"/>
      <c r="B71" s="10">
        <f>B70+7</f>
        <v>43548</v>
      </c>
      <c r="C71" s="14">
        <f>D70+G70-H70</f>
        <v>15167.057787426766</v>
      </c>
      <c r="D71" s="11">
        <f>C71+(C71*0.04)</f>
        <v>15773.740098923836</v>
      </c>
      <c r="E71" s="11">
        <f>C71/3250</f>
        <v>4.666787011515928</v>
      </c>
      <c r="F71" s="21">
        <f>(D71-C71)/E71</f>
        <v>129.99999999999991</v>
      </c>
      <c r="G71" s="19"/>
      <c r="H71" s="23"/>
      <c r="I71" s="13">
        <f>E71*50/C71</f>
        <v>1.5384615384615385E-2</v>
      </c>
      <c r="J71" s="33">
        <f>(D71-$C4)/$C4</f>
        <v>7.6463669196872459</v>
      </c>
    </row>
    <row r="72" spans="1:10" s="1" customFormat="1" ht="13" thickBot="1">
      <c r="A72" s="50"/>
      <c r="B72" s="10">
        <f>B71+7</f>
        <v>43555</v>
      </c>
      <c r="C72" s="14">
        <f>D71+G71-H71</f>
        <v>15773.740098923836</v>
      </c>
      <c r="D72" s="11">
        <f>C72+(C72*0.04)</f>
        <v>16404.689702880791</v>
      </c>
      <c r="E72" s="11">
        <f>C72/3250</f>
        <v>4.8534584919765651</v>
      </c>
      <c r="F72" s="21">
        <f>(D72-C72)/E72</f>
        <v>130.00000000000028</v>
      </c>
      <c r="G72" s="19"/>
      <c r="H72" s="23"/>
      <c r="I72" s="13">
        <f>E72*50/C72</f>
        <v>1.5384615384615385E-2</v>
      </c>
      <c r="J72" s="33">
        <f>(D72-$C4)/$C4</f>
        <v>7.992221596474737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48">
        <v>15</v>
      </c>
      <c r="B74" s="10">
        <f>B72+7</f>
        <v>43562</v>
      </c>
      <c r="C74" s="14">
        <f>D72+G72-H72</f>
        <v>16404.689702880791</v>
      </c>
      <c r="D74" s="11">
        <f>C74+(C74*0.04)</f>
        <v>17060.877290996021</v>
      </c>
      <c r="E74" s="11">
        <f>C74/3250</f>
        <v>5.0475968316556283</v>
      </c>
      <c r="F74" s="21">
        <f>(D74-C74)/E74</f>
        <v>129.99999999999966</v>
      </c>
      <c r="G74" s="19"/>
      <c r="H74" s="23"/>
      <c r="I74" s="13">
        <f>E74*50/C74</f>
        <v>1.5384615384615385E-2</v>
      </c>
      <c r="J74" s="33">
        <f>(D74-$C4)/$C4</f>
        <v>8.3519104603337251</v>
      </c>
    </row>
    <row r="75" spans="1:10" s="1" customFormat="1">
      <c r="A75" s="49"/>
      <c r="B75" s="10">
        <f>B74+7</f>
        <v>43569</v>
      </c>
      <c r="C75" s="14">
        <f>D74+G74-H74</f>
        <v>17060.877290996021</v>
      </c>
      <c r="D75" s="11">
        <f>C75+(C75*0.04)</f>
        <v>17743.312382635861</v>
      </c>
      <c r="E75" s="11">
        <f>C75/3250</f>
        <v>5.2495007049218527</v>
      </c>
      <c r="F75" s="21">
        <f>(D75-C75)/E75</f>
        <v>129.9999999999998</v>
      </c>
      <c r="G75" s="19"/>
      <c r="H75" s="23"/>
      <c r="I75" s="13">
        <f>E75*50/C75</f>
        <v>1.5384615384615387E-2</v>
      </c>
      <c r="J75" s="33">
        <f>(D75-$C4)/$C4</f>
        <v>8.725986878747074</v>
      </c>
    </row>
    <row r="76" spans="1:10" s="1" customFormat="1">
      <c r="A76" s="49"/>
      <c r="B76" s="10">
        <f>B75+7</f>
        <v>43576</v>
      </c>
      <c r="C76" s="14">
        <f>D75+G75-H75</f>
        <v>17743.312382635861</v>
      </c>
      <c r="D76" s="11">
        <f>C76+(C76*0.04)</f>
        <v>18453.044877941295</v>
      </c>
      <c r="E76" s="11">
        <f>C76/3250</f>
        <v>5.4594807331187267</v>
      </c>
      <c r="F76" s="21">
        <f>(D76-C76)/E76</f>
        <v>129.99999999999991</v>
      </c>
      <c r="G76" s="19"/>
      <c r="H76" s="23"/>
      <c r="I76" s="13">
        <f>E76*50/C76</f>
        <v>1.5384615384615385E-2</v>
      </c>
      <c r="J76" s="33">
        <f>(D76-$C4)/$C4</f>
        <v>9.1150263538969565</v>
      </c>
    </row>
    <row r="77" spans="1:10" s="1" customFormat="1" ht="13" thickBot="1">
      <c r="A77" s="50"/>
      <c r="B77" s="10">
        <f>B76+7</f>
        <v>43583</v>
      </c>
      <c r="C77" s="14">
        <f>D76+G76-H76</f>
        <v>18453.044877941295</v>
      </c>
      <c r="D77" s="11">
        <f>C77+(C77*0.04)</f>
        <v>19191.166673058946</v>
      </c>
      <c r="E77" s="11">
        <f>C77/3250</f>
        <v>5.6778599624434749</v>
      </c>
      <c r="F77" s="21">
        <f>(D77-C77)/E77</f>
        <v>129.99999999999994</v>
      </c>
      <c r="G77" s="19"/>
      <c r="H77" s="23"/>
      <c r="I77" s="13">
        <f>E77*50/C77</f>
        <v>1.5384615384615385E-2</v>
      </c>
      <c r="J77" s="33">
        <f>(D77-$C4)/$C4</f>
        <v>9.519627408052834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48">
        <v>16</v>
      </c>
      <c r="B79" s="10">
        <f>B77+7</f>
        <v>43590</v>
      </c>
      <c r="C79" s="14">
        <f>D77+G77-H77</f>
        <v>19191.166673058946</v>
      </c>
      <c r="D79" s="11">
        <f>C79+(C79*0.04)</f>
        <v>19958.813339981305</v>
      </c>
      <c r="E79" s="11">
        <f>C79/3250</f>
        <v>5.904974360941214</v>
      </c>
      <c r="F79" s="21">
        <f>(D79-C79)/E79</f>
        <v>130.00000000000023</v>
      </c>
      <c r="G79" s="19"/>
      <c r="H79" s="23"/>
      <c r="I79" s="13">
        <f>E79*50/C79</f>
        <v>1.5384615384615385E-2</v>
      </c>
      <c r="J79" s="33">
        <f>(D79-$C4)/$C4</f>
        <v>9.9404125043749492</v>
      </c>
    </row>
    <row r="80" spans="1:10" s="1" customFormat="1">
      <c r="A80" s="49"/>
      <c r="B80" s="10">
        <f>B79+7</f>
        <v>43597</v>
      </c>
      <c r="C80" s="14">
        <f>D79+G79-H79</f>
        <v>19958.813339981305</v>
      </c>
      <c r="D80" s="11">
        <f>C80+(C80*0.04)</f>
        <v>20757.165873580558</v>
      </c>
      <c r="E80" s="11">
        <f>C80/3250</f>
        <v>6.1411733353788627</v>
      </c>
      <c r="F80" s="21">
        <f>(D80-C80)/E80</f>
        <v>130.00000000000009</v>
      </c>
      <c r="G80" s="19"/>
      <c r="H80" s="26"/>
      <c r="I80" s="13">
        <f>E80*50/C80</f>
        <v>1.5384615384615382E-2</v>
      </c>
      <c r="J80" s="33">
        <f>(D80-$C4)/$C4</f>
        <v>10.378029004549946</v>
      </c>
    </row>
    <row r="81" spans="1:10" s="1" customFormat="1">
      <c r="A81" s="49"/>
      <c r="B81" s="10">
        <f>B80+7</f>
        <v>43604</v>
      </c>
      <c r="C81" s="14">
        <f>D80+G80-H80</f>
        <v>20757.165873580558</v>
      </c>
      <c r="D81" s="11">
        <f>C81+(C81*0.04)</f>
        <v>21587.45250852378</v>
      </c>
      <c r="E81" s="11">
        <f>C81/3250</f>
        <v>6.3868202687940174</v>
      </c>
      <c r="F81" s="21">
        <f>(D81-C81)/E81</f>
        <v>130.00000000000003</v>
      </c>
      <c r="G81" s="19"/>
      <c r="H81" s="23"/>
      <c r="I81" s="13">
        <f>E81*50/C81</f>
        <v>1.5384615384615384E-2</v>
      </c>
      <c r="J81" s="33">
        <f>(D81-$C4)/$C4</f>
        <v>10.833150164731945</v>
      </c>
    </row>
    <row r="82" spans="1:10" s="1" customFormat="1" ht="13" thickBot="1">
      <c r="A82" s="50"/>
      <c r="B82" s="10">
        <f>B81+7</f>
        <v>43611</v>
      </c>
      <c r="C82" s="14">
        <f>D81+G81-H81</f>
        <v>21587.45250852378</v>
      </c>
      <c r="D82" s="11">
        <f>C82+(C82*0.04)</f>
        <v>22450.950608864732</v>
      </c>
      <c r="E82" s="11">
        <f>C82/3250</f>
        <v>6.6422930795457784</v>
      </c>
      <c r="F82" s="21">
        <f>(D82-C82)/E82</f>
        <v>130.00000000000014</v>
      </c>
      <c r="G82" s="19"/>
      <c r="H82" s="23"/>
      <c r="I82" s="13">
        <f>E82*50/C82</f>
        <v>1.5384615384615384E-2</v>
      </c>
      <c r="J82" s="33">
        <f>(D82-$C4)/$C4</f>
        <v>11.306476171321222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48">
        <v>17</v>
      </c>
      <c r="B84" s="10">
        <f>B82+7</f>
        <v>43618</v>
      </c>
      <c r="C84" s="14">
        <f>D82+G82-H82</f>
        <v>22450.950608864732</v>
      </c>
      <c r="D84" s="11">
        <f>C84+(C84*0.04)</f>
        <v>23348.98863321932</v>
      </c>
      <c r="E84" s="11">
        <f>C84/3250</f>
        <v>6.9079848027276096</v>
      </c>
      <c r="F84" s="21">
        <f>(D84-C84)/E84</f>
        <v>129.9999999999998</v>
      </c>
      <c r="G84" s="19"/>
      <c r="H84" s="23"/>
      <c r="I84" s="13">
        <f>E84*50/C84</f>
        <v>1.5384615384615382E-2</v>
      </c>
      <c r="J84" s="33">
        <f>(D84-$C4)/$C4</f>
        <v>11.798735218174071</v>
      </c>
    </row>
    <row r="85" spans="1:10" s="1" customFormat="1">
      <c r="A85" s="49"/>
      <c r="B85" s="10">
        <f>B84+7</f>
        <v>43625</v>
      </c>
      <c r="C85" s="14">
        <f>D84+G84-H84</f>
        <v>23348.98863321932</v>
      </c>
      <c r="D85" s="11">
        <f>C85+(C85*0.04)</f>
        <v>24282.948178548093</v>
      </c>
      <c r="E85" s="11">
        <f>C85/3250</f>
        <v>7.1843041948367139</v>
      </c>
      <c r="F85" s="21">
        <f>(D85-C85)/E85</f>
        <v>130.00000000000003</v>
      </c>
      <c r="G85" s="19"/>
      <c r="H85" s="23"/>
      <c r="I85" s="13">
        <f>E85*50/C85</f>
        <v>1.5384615384615384E-2</v>
      </c>
      <c r="J85" s="33">
        <f>(D85-$C4)/$C4</f>
        <v>12.310684626901034</v>
      </c>
    </row>
    <row r="86" spans="1:10" s="1" customFormat="1">
      <c r="A86" s="49"/>
      <c r="B86" s="10">
        <f>B85+7</f>
        <v>43632</v>
      </c>
      <c r="C86" s="14">
        <f>D85+G85-H85</f>
        <v>24282.948178548093</v>
      </c>
      <c r="D86" s="11">
        <f>C86+(C86*0.04)</f>
        <v>25254.266105690018</v>
      </c>
      <c r="E86" s="11">
        <f>C86/3250</f>
        <v>7.4716763626301823</v>
      </c>
      <c r="F86" s="21">
        <f>(D86-C86)/E86</f>
        <v>130.00000000000017</v>
      </c>
      <c r="G86" s="19"/>
      <c r="H86" s="23"/>
      <c r="I86" s="13">
        <f>E86*50/C86</f>
        <v>1.5384615384615385E-2</v>
      </c>
      <c r="J86" s="33">
        <f>(D86-$C4)/$C4</f>
        <v>12.843112011977075</v>
      </c>
    </row>
    <row r="87" spans="1:10" s="1" customFormat="1" ht="13" thickBot="1">
      <c r="A87" s="50"/>
      <c r="B87" s="10">
        <f>B86+7</f>
        <v>43639</v>
      </c>
      <c r="C87" s="14">
        <f>D86+G86-H86</f>
        <v>25254.266105690018</v>
      </c>
      <c r="D87" s="11">
        <f>C87+(C87*0.04)</f>
        <v>26264.436749917619</v>
      </c>
      <c r="E87" s="11">
        <f>C87/3250</f>
        <v>7.7705434171353902</v>
      </c>
      <c r="F87" s="21">
        <f>(D87-C87)/E87</f>
        <v>130.00000000000003</v>
      </c>
      <c r="G87" s="19"/>
      <c r="H87" s="23"/>
      <c r="I87" s="13">
        <f>E87*50/C87</f>
        <v>1.5384615384615384E-2</v>
      </c>
      <c r="J87" s="33">
        <f>(D87-$C4)/$C4</f>
        <v>13.39683649245616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48">
        <v>18</v>
      </c>
      <c r="B89" s="10">
        <f>B87+7</f>
        <v>43646</v>
      </c>
      <c r="C89" s="14">
        <f>D87+G87-H87</f>
        <v>26264.436749917619</v>
      </c>
      <c r="D89" s="11">
        <f>C89+(C89*0.04)</f>
        <v>27315.014219914323</v>
      </c>
      <c r="E89" s="11">
        <f>C89/3250</f>
        <v>8.0813651538208049</v>
      </c>
      <c r="F89" s="21">
        <f>(D89-C89)/E89</f>
        <v>129.99999999999994</v>
      </c>
      <c r="G89" s="19"/>
      <c r="H89" s="23"/>
      <c r="I89" s="13">
        <f>E89*50/C89</f>
        <v>1.5384615384615382E-2</v>
      </c>
      <c r="J89" s="33">
        <f>(D89-$C4)/$C4</f>
        <v>13.972709952154405</v>
      </c>
    </row>
    <row r="90" spans="1:10" s="1" customFormat="1">
      <c r="A90" s="49"/>
      <c r="B90" s="10">
        <f>B89+7</f>
        <v>43653</v>
      </c>
      <c r="C90" s="14">
        <f>D89+G89-H89</f>
        <v>27315.014219914323</v>
      </c>
      <c r="D90" s="11">
        <f>C90+(C90*0.04)</f>
        <v>28407.614788710896</v>
      </c>
      <c r="E90" s="11">
        <f>C90/3250</f>
        <v>8.4046197599736381</v>
      </c>
      <c r="F90" s="21">
        <f>(D90-C90)/E90</f>
        <v>130.00000000000006</v>
      </c>
      <c r="G90" s="19"/>
      <c r="H90" s="23"/>
      <c r="I90" s="13">
        <f>E90*50/C90</f>
        <v>1.5384615384615384E-2</v>
      </c>
      <c r="J90" s="33">
        <f>(D90-$C4)/$C4</f>
        <v>14.571618350240582</v>
      </c>
    </row>
    <row r="91" spans="1:10" s="1" customFormat="1">
      <c r="A91" s="49"/>
      <c r="B91" s="10">
        <f>B90+7</f>
        <v>43660</v>
      </c>
      <c r="C91" s="14">
        <f>D90+G90-H90</f>
        <v>28407.614788710896</v>
      </c>
      <c r="D91" s="11">
        <f>C91+(C91*0.04)</f>
        <v>29543.919380259333</v>
      </c>
      <c r="E91" s="11">
        <f>C91/3250</f>
        <v>8.7408045503725837</v>
      </c>
      <c r="F91" s="21">
        <f>(D91-C91)/E91</f>
        <v>130.00000000000006</v>
      </c>
      <c r="G91" s="19"/>
      <c r="H91" s="23"/>
      <c r="I91" s="13">
        <f>E91*50/C91</f>
        <v>1.5384615384615385E-2</v>
      </c>
      <c r="J91" s="33">
        <f>(D91-$C4)/$C4</f>
        <v>15.194483084250205</v>
      </c>
    </row>
    <row r="92" spans="1:10" s="1" customFormat="1" ht="13" thickBot="1">
      <c r="A92" s="50"/>
      <c r="B92" s="10">
        <f>B91+7</f>
        <v>43667</v>
      </c>
      <c r="C92" s="14">
        <f>D91+G91-H91</f>
        <v>29543.919380259333</v>
      </c>
      <c r="D92" s="11">
        <f>C92+(C92*0.04)</f>
        <v>30725.676155469708</v>
      </c>
      <c r="E92" s="11">
        <f>C92/3250</f>
        <v>9.0904367323874862</v>
      </c>
      <c r="F92" s="21">
        <f>(D92-C92)/E92</f>
        <v>130.0000000000002</v>
      </c>
      <c r="G92" s="19"/>
      <c r="H92" s="23"/>
      <c r="I92" s="13">
        <f>E92*50/C92</f>
        <v>1.5384615384615384E-2</v>
      </c>
      <c r="J92" s="33">
        <f>(D92-$C4)/$C4</f>
        <v>15.842262407620215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48">
        <v>19</v>
      </c>
      <c r="B94" s="10">
        <f>B92+7</f>
        <v>43674</v>
      </c>
      <c r="C94" s="14">
        <f>D92+G92-H92</f>
        <v>30725.676155469708</v>
      </c>
      <c r="D94" s="11">
        <f>C94+(C94*0.04)</f>
        <v>31954.703201688495</v>
      </c>
      <c r="E94" s="11">
        <f>C94/3250</f>
        <v>9.4540542016829878</v>
      </c>
      <c r="F94" s="21">
        <f>(D94-C94)/E94</f>
        <v>129.99999999999989</v>
      </c>
      <c r="G94" s="19"/>
      <c r="H94" s="23"/>
      <c r="I94" s="13">
        <f>E94*50/C94</f>
        <v>1.5384615384615385E-2</v>
      </c>
      <c r="J94" s="33">
        <f>(D94-$C4)/$C4</f>
        <v>16.515952903925022</v>
      </c>
    </row>
    <row r="95" spans="1:10" s="1" customFormat="1">
      <c r="A95" s="49"/>
      <c r="B95" s="10">
        <f>B94+7</f>
        <v>43681</v>
      </c>
      <c r="C95" s="14">
        <f>D94+G94-H94</f>
        <v>31954.703201688495</v>
      </c>
      <c r="D95" s="11">
        <f>C95+(C95*0.04)</f>
        <v>33232.891329756036</v>
      </c>
      <c r="E95" s="11">
        <f>C95/3250</f>
        <v>9.8322163697503058</v>
      </c>
      <c r="F95" s="21">
        <f>(D95-C95)/E95</f>
        <v>130.00000000000009</v>
      </c>
      <c r="G95" s="19"/>
      <c r="H95" s="23"/>
      <c r="I95" s="13">
        <f>E95*50/C95</f>
        <v>1.5384615384615384E-2</v>
      </c>
      <c r="J95" s="33">
        <f>(D95-$C4)/$C4</f>
        <v>17.216591020082024</v>
      </c>
    </row>
    <row r="96" spans="1:10" s="1" customFormat="1">
      <c r="A96" s="49"/>
      <c r="B96" s="10">
        <f>B95+7</f>
        <v>43688</v>
      </c>
      <c r="C96" s="14">
        <f>D95+G95-H95</f>
        <v>33232.891329756036</v>
      </c>
      <c r="D96" s="11">
        <f>C96+(C96*0.04)</f>
        <v>34562.206982946278</v>
      </c>
      <c r="E96" s="11">
        <f>C96/3250</f>
        <v>10.225505024540318</v>
      </c>
      <c r="F96" s="21">
        <f>(D96-C96)/E96</f>
        <v>130.00000000000009</v>
      </c>
      <c r="G96" s="19"/>
      <c r="H96" s="23"/>
      <c r="I96" s="13">
        <f>E96*50/C96</f>
        <v>1.5384615384615384E-2</v>
      </c>
      <c r="J96" s="33">
        <f>(D96-$C4)/$C4</f>
        <v>17.945254660885304</v>
      </c>
    </row>
    <row r="97" spans="1:10" s="1" customFormat="1" ht="13" thickBot="1">
      <c r="A97" s="50"/>
      <c r="B97" s="10">
        <f>B96+7</f>
        <v>43695</v>
      </c>
      <c r="C97" s="14">
        <f>D96+G96-H96</f>
        <v>34562.206982946278</v>
      </c>
      <c r="D97" s="11">
        <f>C97+(C97*0.04)</f>
        <v>35944.695262264126</v>
      </c>
      <c r="E97" s="11">
        <f>C97/3250</f>
        <v>10.634525225521932</v>
      </c>
      <c r="F97" s="21">
        <f>(D97-C97)/E97</f>
        <v>129.99999999999966</v>
      </c>
      <c r="G97" s="19"/>
      <c r="H97" s="23"/>
      <c r="I97" s="13">
        <f>E97*50/C97</f>
        <v>1.5384615384615384E-2</v>
      </c>
      <c r="J97" s="33">
        <f>(D97-$C4)/$C4</f>
        <v>18.703064847320714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48">
        <v>20</v>
      </c>
      <c r="B99" s="10">
        <f>B97+7</f>
        <v>43702</v>
      </c>
      <c r="C99" s="14">
        <f>D97+G97-H97</f>
        <v>35944.695262264126</v>
      </c>
      <c r="D99" s="11">
        <f>C99+(C99*0.04)</f>
        <v>37382.483072754694</v>
      </c>
      <c r="E99" s="11">
        <f>C99/3250</f>
        <v>11.059906234542808</v>
      </c>
      <c r="F99" s="21">
        <f>(D99-C99)/E99</f>
        <v>130.00000000000031</v>
      </c>
      <c r="G99" s="19"/>
      <c r="H99" s="23"/>
      <c r="I99" s="13">
        <f>E99*50/C99</f>
        <v>1.5384615384615387E-2</v>
      </c>
      <c r="J99" s="33">
        <f>(D99-$C4)/$C4</f>
        <v>19.491187441213544</v>
      </c>
    </row>
    <row r="100" spans="1:10" s="1" customFormat="1">
      <c r="A100" s="49"/>
      <c r="B100" s="10">
        <f>B99+7</f>
        <v>43709</v>
      </c>
      <c r="C100" s="14">
        <f>D99+G99-H99</f>
        <v>37382.483072754694</v>
      </c>
      <c r="D100" s="11">
        <f>C100+(C100*0.04)</f>
        <v>38877.782395664879</v>
      </c>
      <c r="E100" s="11">
        <f>C100/3250</f>
        <v>11.502302483924522</v>
      </c>
      <c r="F100" s="21">
        <f>(D100-C100)/E100</f>
        <v>129.99999999999974</v>
      </c>
      <c r="G100" s="19"/>
      <c r="H100" s="23"/>
      <c r="I100" s="13">
        <f>E100*50/C100</f>
        <v>1.5384615384615387E-2</v>
      </c>
      <c r="J100" s="33">
        <f>(D100-$C4)/$C4</f>
        <v>20.310834938862087</v>
      </c>
    </row>
    <row r="101" spans="1:10" s="1" customFormat="1">
      <c r="A101" s="49"/>
      <c r="B101" s="10">
        <f>B100+7</f>
        <v>43716</v>
      </c>
      <c r="C101" s="14">
        <f>D100+G100-H100</f>
        <v>38877.782395664879</v>
      </c>
      <c r="D101" s="11">
        <f>C101+(C101*0.04)</f>
        <v>40432.893691491474</v>
      </c>
      <c r="E101" s="11">
        <f>C101/3250</f>
        <v>11.962394583281501</v>
      </c>
      <c r="F101" s="21">
        <f>(D101-C101)/E101</f>
        <v>129.99999999999997</v>
      </c>
      <c r="G101" s="19"/>
      <c r="H101" s="23"/>
      <c r="I101" s="13">
        <f>E101*50/C101</f>
        <v>1.5384615384615384E-2</v>
      </c>
      <c r="J101" s="33">
        <f>(D101-$C4)/$C4</f>
        <v>21.163268336416568</v>
      </c>
    </row>
    <row r="102" spans="1:10" s="1" customFormat="1" ht="13" thickBot="1">
      <c r="A102" s="50"/>
      <c r="B102" s="10">
        <f>B101+7</f>
        <v>43723</v>
      </c>
      <c r="C102" s="14">
        <f>D101+G101-H101</f>
        <v>40432.893691491474</v>
      </c>
      <c r="D102" s="11">
        <f>C102+(C102*0.04)</f>
        <v>42050.209439151135</v>
      </c>
      <c r="E102" s="11">
        <f>C102/3250</f>
        <v>12.440890366612761</v>
      </c>
      <c r="F102" s="21">
        <f>(D102-C102)/E102</f>
        <v>130.00000000000014</v>
      </c>
      <c r="G102" s="19"/>
      <c r="H102" s="23"/>
      <c r="I102" s="13">
        <f>E102*50/C102</f>
        <v>1.5384615384615385E-2</v>
      </c>
      <c r="J102" s="33">
        <f>(D102-$C4)/$C4</f>
        <v>22.049799069873234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48">
        <v>21</v>
      </c>
      <c r="B104" s="10">
        <f>B102+7</f>
        <v>43730</v>
      </c>
      <c r="C104" s="14">
        <f>D102+G102-H102</f>
        <v>42050.209439151135</v>
      </c>
      <c r="D104" s="11">
        <f>C104+(C104*0.04)</f>
        <v>43732.217816717181</v>
      </c>
      <c r="E104" s="11">
        <f>C104/3250</f>
        <v>12.938525981277273</v>
      </c>
      <c r="F104" s="21">
        <f>(D104-C104)/E104</f>
        <v>130.00000000000003</v>
      </c>
      <c r="G104" s="19"/>
      <c r="H104" s="23"/>
      <c r="I104" s="13">
        <f>E104*50/C104</f>
        <v>1.5384615384615385E-2</v>
      </c>
      <c r="J104" s="33">
        <f>(D104-$C4)/$C4</f>
        <v>22.971791032668161</v>
      </c>
    </row>
    <row r="105" spans="1:10" s="1" customFormat="1">
      <c r="A105" s="49"/>
      <c r="B105" s="10">
        <f>B104+7</f>
        <v>43737</v>
      </c>
      <c r="C105" s="14">
        <f>D104+G104-H104</f>
        <v>43732.217816717181</v>
      </c>
      <c r="D105" s="11">
        <f>C105+(C105*0.04)</f>
        <v>45481.506529385864</v>
      </c>
      <c r="E105" s="11">
        <f>C105/3250</f>
        <v>13.456067020528364</v>
      </c>
      <c r="F105" s="21">
        <f>(D105-C105)/E105</f>
        <v>129.99999999999974</v>
      </c>
      <c r="G105" s="19"/>
      <c r="H105" s="23"/>
      <c r="I105" s="13">
        <f>E105*50/C105</f>
        <v>1.5384615384615385E-2</v>
      </c>
      <c r="J105" s="33">
        <f>(D105-$C4)/$C4</f>
        <v>23.930662673974886</v>
      </c>
    </row>
    <row r="106" spans="1:10" s="1" customFormat="1">
      <c r="A106" s="49"/>
      <c r="B106" s="10">
        <f>B105+7</f>
        <v>43744</v>
      </c>
      <c r="C106" s="14">
        <f>D105+G105-H105</f>
        <v>45481.506529385864</v>
      </c>
      <c r="D106" s="11">
        <f>C106+(C106*0.04)</f>
        <v>47300.766790561298</v>
      </c>
      <c r="E106" s="11">
        <f>C106/3250</f>
        <v>13.994309701349497</v>
      </c>
      <c r="F106" s="21">
        <f>(D106-C106)/E106</f>
        <v>129.99999999999994</v>
      </c>
      <c r="G106" s="19"/>
      <c r="H106" s="23"/>
      <c r="I106" s="13">
        <f>E106*50/C106</f>
        <v>1.5384615384615385E-2</v>
      </c>
      <c r="J106" s="33">
        <f>(D106-$C4)/$C4</f>
        <v>24.927889180933882</v>
      </c>
    </row>
    <row r="107" spans="1:10" s="1" customFormat="1" ht="13" thickBot="1">
      <c r="A107" s="50"/>
      <c r="B107" s="10">
        <f>B106+7</f>
        <v>43751</v>
      </c>
      <c r="C107" s="14">
        <f>D106+G106-H106</f>
        <v>47300.766790561298</v>
      </c>
      <c r="D107" s="11">
        <f>C107+(C107*0.04)</f>
        <v>49192.797462183749</v>
      </c>
      <c r="E107" s="11">
        <f>C107/3250</f>
        <v>14.554082089403476</v>
      </c>
      <c r="F107" s="21">
        <f>(D107-C107)/E107</f>
        <v>129.99999999999997</v>
      </c>
      <c r="G107" s="19"/>
      <c r="H107" s="23"/>
      <c r="I107" s="13">
        <f>E107*50/C107</f>
        <v>1.5384615384615384E-2</v>
      </c>
      <c r="J107" s="33">
        <f>(D107-$C4)/$C4</f>
        <v>25.965004748171236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48">
        <v>22</v>
      </c>
      <c r="B109" s="10">
        <f>B107+7</f>
        <v>43758</v>
      </c>
      <c r="C109" s="14">
        <f>D107+G107-H107</f>
        <v>49192.797462183749</v>
      </c>
      <c r="D109" s="11">
        <f>C109+(C109*0.04)</f>
        <v>51160.509360671102</v>
      </c>
      <c r="E109" s="11">
        <f>C109/3250</f>
        <v>15.136245372979616</v>
      </c>
      <c r="F109" s="21">
        <f>(D109-C109)/E109</f>
        <v>130.00000000000014</v>
      </c>
      <c r="G109" s="19"/>
      <c r="H109" s="23"/>
      <c r="I109" s="13">
        <f>E109*50/C109</f>
        <v>1.5384615384615385E-2</v>
      </c>
      <c r="J109" s="33">
        <f>(D109-$C4)/$C4</f>
        <v>27.043604938098088</v>
      </c>
    </row>
    <row r="110" spans="1:10">
      <c r="A110" s="49"/>
      <c r="B110" s="10">
        <f>B109+7</f>
        <v>43765</v>
      </c>
      <c r="C110" s="14">
        <f>D109+G109-H109</f>
        <v>51160.509360671102</v>
      </c>
      <c r="D110" s="11">
        <f>C110+(C110*0.04)</f>
        <v>53206.929735097947</v>
      </c>
      <c r="E110" s="11">
        <f>C110/3250</f>
        <v>15.741695187898801</v>
      </c>
      <c r="F110" s="21">
        <f>(D110-C110)/E110</f>
        <v>130.00000000000009</v>
      </c>
      <c r="G110" s="19"/>
      <c r="H110" s="23"/>
      <c r="I110" s="13">
        <f>E110*50/C110</f>
        <v>1.5384615384615385E-2</v>
      </c>
      <c r="J110" s="33">
        <f>(D110-$C4)/$C4</f>
        <v>28.165349135622012</v>
      </c>
    </row>
    <row r="111" spans="1:10">
      <c r="A111" s="49"/>
      <c r="B111" s="10">
        <f>B110+7</f>
        <v>43772</v>
      </c>
      <c r="C111" s="14">
        <f>D110+G110-H110</f>
        <v>53206.929735097947</v>
      </c>
      <c r="D111" s="11">
        <f>C111+(C111*0.04)</f>
        <v>55335.206924501865</v>
      </c>
      <c r="E111" s="11">
        <f>C111/3250</f>
        <v>16.371362995414753</v>
      </c>
      <c r="F111" s="21">
        <f>(D111-C111)/E111</f>
        <v>130</v>
      </c>
      <c r="G111" s="19"/>
      <c r="H111" s="23"/>
      <c r="I111" s="13">
        <f>E111*50/C111</f>
        <v>1.5384615384615384E-2</v>
      </c>
      <c r="J111" s="33">
        <f>(D111-$C4)/$C4</f>
        <v>29.331963101046892</v>
      </c>
    </row>
    <row r="112" spans="1:10" ht="13" thickBot="1">
      <c r="A112" s="50"/>
      <c r="B112" s="10">
        <f>B111+7</f>
        <v>43779</v>
      </c>
      <c r="C112" s="14">
        <f>D111+G111-H111</f>
        <v>55335.206924501865</v>
      </c>
      <c r="D112" s="11">
        <f>C112+(C112*0.04)</f>
        <v>57548.615201481938</v>
      </c>
      <c r="E112" s="11">
        <f>C112/3250</f>
        <v>17.026217515231345</v>
      </c>
      <c r="F112" s="21">
        <f>(D112-C112)/E112</f>
        <v>129.99999999999991</v>
      </c>
      <c r="G112" s="19"/>
      <c r="H112" s="23"/>
      <c r="I112" s="13">
        <f>E112*50/C112</f>
        <v>1.5384615384615385E-2</v>
      </c>
      <c r="J112" s="33">
        <f>(D112-$C4)/$C4</f>
        <v>30.545241625088767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48">
        <v>23</v>
      </c>
      <c r="B114" s="10">
        <f>B112+7</f>
        <v>43786</v>
      </c>
      <c r="C114" s="14">
        <f>D112+G112-H112</f>
        <v>57548.615201481938</v>
      </c>
      <c r="D114" s="11">
        <f>C114+(C114*0.04)</f>
        <v>59850.559809541213</v>
      </c>
      <c r="E114" s="11">
        <f>C114/3250</f>
        <v>17.707266215840598</v>
      </c>
      <c r="F114" s="21">
        <f>(D114-C114)/E114</f>
        <v>129.99999999999986</v>
      </c>
      <c r="G114" s="19"/>
      <c r="H114" s="23"/>
      <c r="I114" s="13">
        <f>E114*50/C114</f>
        <v>1.5384615384615385E-2</v>
      </c>
      <c r="J114" s="33">
        <f>(D114-$C4)/$C4</f>
        <v>31.807051290092318</v>
      </c>
    </row>
    <row r="115" spans="1:10">
      <c r="A115" s="49"/>
      <c r="B115" s="10">
        <f>B114+7</f>
        <v>43793</v>
      </c>
      <c r="C115" s="14">
        <f>D114+G114-H114</f>
        <v>59850.559809541213</v>
      </c>
      <c r="D115" s="11">
        <f>C115+(C115*0.04)</f>
        <v>62244.582201922865</v>
      </c>
      <c r="E115" s="11">
        <f>C115/3250</f>
        <v>18.415556864474219</v>
      </c>
      <c r="F115" s="21">
        <f>(D115-C115)/E115</f>
        <v>130.0000000000002</v>
      </c>
      <c r="G115" s="19"/>
      <c r="H115" s="23"/>
      <c r="I115" s="13">
        <f>E115*50/C115</f>
        <v>1.5384615384615385E-2</v>
      </c>
      <c r="J115" s="33">
        <f>(D115-$C4)/$C4</f>
        <v>33.119333341696013</v>
      </c>
    </row>
    <row r="116" spans="1:10">
      <c r="A116" s="49"/>
      <c r="B116" s="10">
        <f>B115+7</f>
        <v>43800</v>
      </c>
      <c r="C116" s="14">
        <f>D115+G115-H115</f>
        <v>62244.582201922865</v>
      </c>
      <c r="D116" s="11">
        <f>C116+(C116*0.04)</f>
        <v>64734.365489999778</v>
      </c>
      <c r="E116" s="11">
        <f>C116/3250</f>
        <v>19.152179139053189</v>
      </c>
      <c r="F116" s="21">
        <f>(D116-C116)/E116</f>
        <v>129.99999999999991</v>
      </c>
      <c r="G116" s="19"/>
      <c r="H116" s="23"/>
      <c r="I116" s="13">
        <f>E116*50/C116</f>
        <v>1.5384615384615385E-2</v>
      </c>
      <c r="J116" s="33">
        <f>(D116-$C4)/$C4</f>
        <v>34.484106675363854</v>
      </c>
    </row>
    <row r="117" spans="1:10" ht="13" thickBot="1">
      <c r="A117" s="50"/>
      <c r="B117" s="10">
        <f>B116+7</f>
        <v>43807</v>
      </c>
      <c r="C117" s="14">
        <f>D116+G116-H116</f>
        <v>64734.365489999778</v>
      </c>
      <c r="D117" s="11">
        <f>C117+(C117*0.04)</f>
        <v>67323.740109599763</v>
      </c>
      <c r="E117" s="11">
        <f>C117/3250</f>
        <v>19.918266304615315</v>
      </c>
      <c r="F117" s="21">
        <f>(D117-C117)/E117</f>
        <v>129.99999999999969</v>
      </c>
      <c r="G117" s="19"/>
      <c r="H117" s="23"/>
      <c r="I117" s="13">
        <f>E117*50/C117</f>
        <v>1.5384615384615384E-2</v>
      </c>
      <c r="J117" s="33">
        <f>(D117-$C4)/$C4</f>
        <v>35.903470942378405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48">
        <v>24</v>
      </c>
      <c r="B119" s="10">
        <f>B117+7</f>
        <v>43814</v>
      </c>
      <c r="C119" s="14">
        <f>D117+G117-H117</f>
        <v>67323.740109599763</v>
      </c>
      <c r="D119" s="11">
        <f>C119+(C119*0.04)</f>
        <v>70016.689713983753</v>
      </c>
      <c r="E119" s="11">
        <f>C119/3250</f>
        <v>20.714996956799926</v>
      </c>
      <c r="F119" s="21">
        <f>(D119-C119)/E119</f>
        <v>129.99999999999997</v>
      </c>
      <c r="G119" s="19"/>
      <c r="H119" s="23"/>
      <c r="I119" s="13">
        <f>E119*50/C119</f>
        <v>1.5384615384615385E-2</v>
      </c>
      <c r="J119" s="33">
        <f>(D119-$C4)/$C4</f>
        <v>37.379609780073537</v>
      </c>
    </row>
    <row r="120" spans="1:10">
      <c r="A120" s="49"/>
      <c r="B120" s="10">
        <f>B119+7</f>
        <v>43821</v>
      </c>
      <c r="C120" s="14">
        <f>D119+G119-H119</f>
        <v>70016.689713983753</v>
      </c>
      <c r="D120" s="11">
        <f>C120+(C120*0.04)</f>
        <v>72817.357302543096</v>
      </c>
      <c r="E120" s="11">
        <f>C120/3250</f>
        <v>21.543596835071924</v>
      </c>
      <c r="F120" s="21">
        <f>(D120-C120)/E120</f>
        <v>129.99999999999969</v>
      </c>
      <c r="G120" s="19"/>
      <c r="H120" s="23"/>
      <c r="I120" s="13">
        <f>E120*50/C120</f>
        <v>1.5384615384615382E-2</v>
      </c>
      <c r="J120" s="33">
        <f>(D120-$C4)/$C4</f>
        <v>38.914794171276469</v>
      </c>
    </row>
    <row r="121" spans="1:10">
      <c r="A121" s="49"/>
      <c r="B121" s="10">
        <f>B120+7</f>
        <v>43828</v>
      </c>
      <c r="C121" s="14">
        <f>D120+G120-H120</f>
        <v>72817.357302543096</v>
      </c>
      <c r="D121" s="11">
        <f>C121+(C121*0.04)</f>
        <v>75730.051594644814</v>
      </c>
      <c r="E121" s="11">
        <f>C121/3250</f>
        <v>22.4053407084748</v>
      </c>
      <c r="F121" s="21">
        <f>(D121-C121)/E121</f>
        <v>129.99999999999974</v>
      </c>
      <c r="G121" s="19"/>
      <c r="H121" s="23"/>
      <c r="I121" s="13">
        <f>E121*50/C121</f>
        <v>1.5384615384615385E-2</v>
      </c>
      <c r="J121" s="33">
        <f>(D121-$C4)/$C4</f>
        <v>40.511385938127525</v>
      </c>
    </row>
    <row r="122" spans="1:10" ht="13" thickBot="1">
      <c r="A122" s="50"/>
      <c r="B122" s="10">
        <f>B121+7</f>
        <v>43835</v>
      </c>
      <c r="C122" s="14">
        <f>D121+G121-H121</f>
        <v>75730.051594644814</v>
      </c>
      <c r="D122" s="11">
        <f>C122+(C122*0.04)</f>
        <v>78759.253658430607</v>
      </c>
      <c r="E122" s="11">
        <f>C122/3250</f>
        <v>23.301554336813791</v>
      </c>
      <c r="F122" s="21">
        <f>(D122-C122)/E122</f>
        <v>130.00000000000003</v>
      </c>
      <c r="G122" s="19"/>
      <c r="H122" s="23"/>
      <c r="I122" s="13">
        <f>E122*50/C122</f>
        <v>1.5384615384615387E-2</v>
      </c>
      <c r="J122" s="33">
        <f>(D122-$C4)/$C4</f>
        <v>42.171841375652626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48">
        <v>25</v>
      </c>
      <c r="B124" s="10">
        <f>B122+7</f>
        <v>43842</v>
      </c>
      <c r="C124" s="14">
        <f>D122+G122-H122</f>
        <v>78759.253658430607</v>
      </c>
      <c r="D124" s="11">
        <f>C124+(C124*0.04)</f>
        <v>81909.623804767834</v>
      </c>
      <c r="E124" s="11">
        <f>C124/3250</f>
        <v>24.233616510286339</v>
      </c>
      <c r="F124" s="21">
        <f>(D124-C124)/E124</f>
        <v>130.00000000000014</v>
      </c>
      <c r="G124" s="19"/>
      <c r="H124" s="23"/>
      <c r="I124" s="13">
        <f>E124*50/C124</f>
        <v>1.5384615384615382E-2</v>
      </c>
      <c r="J124" s="33">
        <f>(D124-$C4)/$C4</f>
        <v>43.898715030678737</v>
      </c>
    </row>
    <row r="125" spans="1:10">
      <c r="A125" s="49"/>
      <c r="B125" s="10">
        <f>B124+7</f>
        <v>43849</v>
      </c>
      <c r="C125" s="14">
        <f>D124+G124-H124</f>
        <v>81909.623804767834</v>
      </c>
      <c r="D125" s="11">
        <f>C125+(C125*0.04)</f>
        <v>85186.008756958545</v>
      </c>
      <c r="E125" s="11">
        <f>C125/3250</f>
        <v>25.202961170697794</v>
      </c>
      <c r="F125" s="21">
        <f>(D125-C125)/E125</f>
        <v>129.99999999999989</v>
      </c>
      <c r="G125" s="19"/>
      <c r="H125" s="23"/>
      <c r="I125" s="13">
        <f>E125*50/C125</f>
        <v>1.5384615384615384E-2</v>
      </c>
      <c r="J125" s="33">
        <f>(D125-$C4)/$C4</f>
        <v>45.694663631905883</v>
      </c>
    </row>
    <row r="126" spans="1:10">
      <c r="A126" s="49"/>
      <c r="B126" s="10">
        <f>B125+7</f>
        <v>43856</v>
      </c>
      <c r="C126" s="14">
        <f>D125+G125-H125</f>
        <v>85186.008756958545</v>
      </c>
      <c r="D126" s="11">
        <f>C126+(C126*0.04)</f>
        <v>88593.449107236884</v>
      </c>
      <c r="E126" s="11">
        <f>C126/3250</f>
        <v>26.211079617525705</v>
      </c>
      <c r="F126" s="21">
        <f>(D126-C126)/E126</f>
        <v>129.99999999999989</v>
      </c>
      <c r="G126" s="19"/>
      <c r="H126" s="23"/>
      <c r="I126" s="13">
        <f>E126*50/C126</f>
        <v>1.5384615384615385E-2</v>
      </c>
      <c r="J126" s="33">
        <f>(D126-$C4)/$C4</f>
        <v>47.562450177182114</v>
      </c>
    </row>
    <row r="127" spans="1:10" ht="13" thickBot="1">
      <c r="A127" s="50"/>
      <c r="B127" s="10">
        <f>B126+7</f>
        <v>43863</v>
      </c>
      <c r="C127" s="14">
        <f>D126+G126-H126</f>
        <v>88593.449107236884</v>
      </c>
      <c r="D127" s="11">
        <f>C127+(C127*0.04)</f>
        <v>92137.187071526365</v>
      </c>
      <c r="E127" s="11">
        <f>C127/3250</f>
        <v>27.259522802226734</v>
      </c>
      <c r="F127" s="21">
        <f>(D127-C127)/E127</f>
        <v>130.00000000000023</v>
      </c>
      <c r="G127" s="19"/>
      <c r="H127" s="23"/>
      <c r="I127" s="13">
        <f>E127*50/C127</f>
        <v>1.5384615384615385E-2</v>
      </c>
      <c r="J127" s="33">
        <f>(D127-$C4)/$C4</f>
        <v>49.504948184269402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48">
        <v>26</v>
      </c>
      <c r="B129" s="10">
        <f>B127+7</f>
        <v>43870</v>
      </c>
      <c r="C129" s="14">
        <f>D127+G127-H127</f>
        <v>92137.187071526365</v>
      </c>
      <c r="D129" s="11">
        <f>C129+(C129*0.04)</f>
        <v>95822.674554387413</v>
      </c>
      <c r="E129" s="11">
        <f>C129/3250</f>
        <v>28.349903714315804</v>
      </c>
      <c r="F129" s="21">
        <f>(D129-C129)/E129</f>
        <v>129.99999999999977</v>
      </c>
      <c r="G129" s="19"/>
      <c r="H129" s="23"/>
      <c r="I129" s="13">
        <f>E129*50/C129</f>
        <v>1.5384615384615385E-2</v>
      </c>
      <c r="J129" s="33">
        <f>(D129-$C4)/$C4</f>
        <v>51.525146111640176</v>
      </c>
    </row>
    <row r="130" spans="1:10">
      <c r="A130" s="49"/>
      <c r="B130" s="10">
        <f>B129+7</f>
        <v>43877</v>
      </c>
      <c r="C130" s="14">
        <f>D129+G129-H129</f>
        <v>95822.674554387413</v>
      </c>
      <c r="D130" s="11">
        <f>C130+(C130*0.04)</f>
        <v>99655.58153656291</v>
      </c>
      <c r="E130" s="11">
        <f>C130/3250</f>
        <v>29.483899862888435</v>
      </c>
      <c r="F130" s="21">
        <f>(D130-C130)/E130</f>
        <v>130</v>
      </c>
      <c r="G130" s="19"/>
      <c r="H130" s="23"/>
      <c r="I130" s="13">
        <f>E130*50/C130</f>
        <v>1.5384615384615384E-2</v>
      </c>
      <c r="J130" s="33">
        <f>(D130-$C4)/$C4</f>
        <v>53.626151956105787</v>
      </c>
    </row>
    <row r="131" spans="1:10">
      <c r="A131" s="49"/>
      <c r="B131" s="10">
        <f>B130+7</f>
        <v>43884</v>
      </c>
      <c r="C131" s="14">
        <f>D130+G130-H130</f>
        <v>99655.58153656291</v>
      </c>
      <c r="D131" s="11">
        <f>C131+(C131*0.04)</f>
        <v>103641.80479802542</v>
      </c>
      <c r="E131" s="11">
        <f>C131/3250</f>
        <v>30.663255857403971</v>
      </c>
      <c r="F131" s="21">
        <f>(D131-C131)/E131</f>
        <v>129.9999999999998</v>
      </c>
      <c r="G131" s="19"/>
      <c r="H131" s="23"/>
      <c r="I131" s="13">
        <f>E131*50/C131</f>
        <v>1.5384615384615384E-2</v>
      </c>
      <c r="J131" s="33">
        <f>(D131-$C4)/$C4</f>
        <v>55.811198034350014</v>
      </c>
    </row>
    <row r="132" spans="1:10" ht="13" thickBot="1">
      <c r="A132" s="50"/>
      <c r="B132" s="10">
        <f>B131+7</f>
        <v>43891</v>
      </c>
      <c r="C132" s="14">
        <f>D131+G131-H131</f>
        <v>103641.80479802542</v>
      </c>
      <c r="D132" s="11">
        <f>C132+(C132*0.04)</f>
        <v>107787.47698994643</v>
      </c>
      <c r="E132" s="11">
        <f>C132/3250</f>
        <v>31.889786091700127</v>
      </c>
      <c r="F132" s="21">
        <f>(D132-C132)/E132</f>
        <v>129.9999999999998</v>
      </c>
      <c r="G132" s="19"/>
      <c r="H132" s="23"/>
      <c r="I132" s="13">
        <f>E132*50/C132</f>
        <v>1.5384615384615382E-2</v>
      </c>
      <c r="J132" s="33">
        <f>(D132-$C4)/$C4</f>
        <v>58.083645955724009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48">
        <v>27</v>
      </c>
      <c r="B134" s="10">
        <f>B132+7</f>
        <v>43898</v>
      </c>
      <c r="C134" s="14">
        <f>D132+G132-H132</f>
        <v>107787.47698994643</v>
      </c>
      <c r="D134" s="11">
        <f>C134+(C134*0.04)</f>
        <v>112098.97606954428</v>
      </c>
      <c r="E134" s="11">
        <f>C134/3250</f>
        <v>33.16537753536813</v>
      </c>
      <c r="F134" s="21">
        <f>(D134-C134)/E134</f>
        <v>129.99999999999986</v>
      </c>
      <c r="G134" s="19"/>
      <c r="H134" s="23"/>
      <c r="I134" s="13">
        <f>E134*50/C134</f>
        <v>1.5384615384615384E-2</v>
      </c>
      <c r="J134" s="33">
        <f>(D134-$C4)/$C4</f>
        <v>60.446991793952968</v>
      </c>
    </row>
    <row r="135" spans="1:10">
      <c r="A135" s="49"/>
      <c r="B135" s="10">
        <f>B134+7</f>
        <v>43905</v>
      </c>
      <c r="C135" s="14">
        <f>D134+G134-H134</f>
        <v>112098.97606954428</v>
      </c>
      <c r="D135" s="11">
        <f>C135+(C135*0.04)</f>
        <v>116582.93511232606</v>
      </c>
      <c r="E135" s="11">
        <f>C135/3250</f>
        <v>34.491992636782854</v>
      </c>
      <c r="F135" s="21">
        <f>(D135-C135)/E135</f>
        <v>130.00000000000011</v>
      </c>
      <c r="G135" s="19"/>
      <c r="H135" s="23"/>
      <c r="I135" s="13">
        <f>E135*50/C135</f>
        <v>1.5384615384615384E-2</v>
      </c>
      <c r="J135" s="33">
        <f>(D135-$C4)/$C4</f>
        <v>62.904871465711089</v>
      </c>
    </row>
    <row r="136" spans="1:10">
      <c r="A136" s="49"/>
      <c r="B136" s="10">
        <f>B135+7</f>
        <v>43912</v>
      </c>
      <c r="C136" s="14">
        <f>D135+G135-H135</f>
        <v>116582.93511232606</v>
      </c>
      <c r="D136" s="11">
        <f>C136+(C136*0.04)</f>
        <v>121246.25251681911</v>
      </c>
      <c r="E136" s="11">
        <f>C136/3250</f>
        <v>35.871672342254172</v>
      </c>
      <c r="F136" s="21">
        <f>(D136-C136)/E136</f>
        <v>130.0000000000002</v>
      </c>
      <c r="G136" s="19"/>
      <c r="H136" s="23"/>
      <c r="I136" s="13">
        <f>E136*50/C136</f>
        <v>1.5384615384615385E-2</v>
      </c>
      <c r="J136" s="33">
        <f>(D136-$C4)/$C4</f>
        <v>65.461066324339541</v>
      </c>
    </row>
    <row r="137" spans="1:10">
      <c r="A137" s="49"/>
      <c r="B137" s="10">
        <f>B136+7</f>
        <v>43919</v>
      </c>
      <c r="C137" s="14">
        <f>D136+G136-H136</f>
        <v>121246.25251681911</v>
      </c>
      <c r="D137" s="11">
        <f>C137+(C137*0.04)</f>
        <v>126096.10261749187</v>
      </c>
      <c r="E137" s="11">
        <f>C137/3250</f>
        <v>37.306539235944342</v>
      </c>
      <c r="F137" s="21">
        <f>(D137-C137)/E137</f>
        <v>129.99999999999989</v>
      </c>
      <c r="G137" s="19"/>
      <c r="H137" s="23"/>
      <c r="I137" s="13">
        <f>E137*50/C137</f>
        <v>1.5384615384615385E-2</v>
      </c>
      <c r="J137" s="33">
        <f>(D137-$C4)/$C4</f>
        <v>68.119508977313117</v>
      </c>
    </row>
    <row r="138" spans="1:10" ht="14.25" customHeight="1" thickBot="1">
      <c r="A138" s="39"/>
      <c r="B138" s="10">
        <f>B137+7</f>
        <v>43926</v>
      </c>
      <c r="C138" s="14">
        <f>D137+G137-H137</f>
        <v>126096.10261749187</v>
      </c>
      <c r="D138" s="11">
        <f>C138+(C138*0.04)</f>
        <v>131139.94672219155</v>
      </c>
      <c r="E138" s="11">
        <f>C138/3250</f>
        <v>38.798800805382115</v>
      </c>
      <c r="F138" s="21">
        <f>(D138-C138)/E138</f>
        <v>130.00000000000034</v>
      </c>
      <c r="G138" s="19"/>
      <c r="H138" s="23"/>
      <c r="I138" s="13">
        <f>E138*50/C138</f>
        <v>1.5384615384615385E-2</v>
      </c>
      <c r="J138" s="33">
        <f>(D138-$C4)/$C4</f>
        <v>70.884289336405644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24:A27"/>
    <mergeCell ref="A1:J1"/>
    <mergeCell ref="A4:A7"/>
    <mergeCell ref="A9:A12"/>
    <mergeCell ref="A14:A17"/>
    <mergeCell ref="A19:A22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39"/>
  <sheetViews>
    <sheetView topLeftCell="A11" workbookViewId="0">
      <selection activeCell="B15" sqref="B15:C15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1"/>
      <c r="B1" s="52"/>
      <c r="C1" s="52"/>
      <c r="D1" s="52"/>
      <c r="E1" s="52"/>
      <c r="F1" s="52"/>
      <c r="G1" s="52"/>
      <c r="H1" s="52"/>
      <c r="I1" s="52"/>
      <c r="J1" s="52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15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ht="13">
      <c r="A4" s="48">
        <v>1</v>
      </c>
      <c r="B4" s="45">
        <v>43170</v>
      </c>
      <c r="C4" s="42">
        <v>1824.32</v>
      </c>
      <c r="D4" s="43">
        <f>C4+(C4*0.06)</f>
        <v>1933.7791999999999</v>
      </c>
      <c r="E4" s="43">
        <f>C4/3250</f>
        <v>0.5613292307692308</v>
      </c>
      <c r="F4" s="44">
        <f>(D4-C4)/E4</f>
        <v>195</v>
      </c>
      <c r="G4" s="43"/>
      <c r="H4" s="43"/>
      <c r="I4" s="46">
        <f>E4*50/C4</f>
        <v>1.5384615384615385E-2</v>
      </c>
      <c r="J4" s="46">
        <f>(D4-C4)/C4</f>
        <v>6.0000000000000005E-2</v>
      </c>
      <c r="K4" s="41" t="s">
        <v>18</v>
      </c>
    </row>
    <row r="5" spans="1:11">
      <c r="A5" s="49"/>
      <c r="B5" s="10">
        <f>B4+7</f>
        <v>43177</v>
      </c>
      <c r="C5" s="14">
        <f>D4+G4-H4</f>
        <v>1933.7791999999999</v>
      </c>
      <c r="D5" s="11">
        <f>C5+(C5*0.06)</f>
        <v>2049.8059519999997</v>
      </c>
      <c r="E5" s="11">
        <f>C5/3250</f>
        <v>0.59500898461538465</v>
      </c>
      <c r="F5" s="32">
        <f>(D5-C5)/E5</f>
        <v>194.99999999999957</v>
      </c>
      <c r="G5" s="12"/>
      <c r="H5" s="12"/>
      <c r="I5" s="13">
        <f>E5*50/C5</f>
        <v>1.5384615384615385E-2</v>
      </c>
      <c r="J5" s="33">
        <f>(D5-$C4)/$C4</f>
        <v>0.12359999999999988</v>
      </c>
    </row>
    <row r="6" spans="1:11">
      <c r="A6" s="49"/>
      <c r="B6" s="10">
        <f>B5+7</f>
        <v>43184</v>
      </c>
      <c r="C6" s="14">
        <f>D5+G5-H5</f>
        <v>2049.8059519999997</v>
      </c>
      <c r="D6" s="11">
        <f>C6+(C6*0.06)</f>
        <v>2172.7943091199995</v>
      </c>
      <c r="E6" s="11">
        <f>C6/3250</f>
        <v>0.63070952369230759</v>
      </c>
      <c r="F6" s="32">
        <f>(D6-C6)/E6</f>
        <v>194.99999999999974</v>
      </c>
      <c r="G6" s="12"/>
      <c r="H6" s="12"/>
      <c r="I6" s="13">
        <f>E6*50/C6</f>
        <v>1.5384615384615384E-2</v>
      </c>
      <c r="J6" s="33">
        <f>(D6-$C4)/$C4</f>
        <v>0.19101599999999977</v>
      </c>
    </row>
    <row r="7" spans="1:11" ht="13" thickBot="1">
      <c r="A7" s="50"/>
      <c r="B7" s="10">
        <f>B6+7</f>
        <v>43191</v>
      </c>
      <c r="C7" s="14">
        <f>D6+G6-H6</f>
        <v>2172.7943091199995</v>
      </c>
      <c r="D7" s="11">
        <f>C7+(C7*0.06)</f>
        <v>2303.1619676671994</v>
      </c>
      <c r="E7" s="11">
        <f>C7/3250</f>
        <v>0.66855209511384606</v>
      </c>
      <c r="F7" s="32">
        <f>(D7-C7)/E7</f>
        <v>194.99999999999986</v>
      </c>
      <c r="G7" s="19"/>
      <c r="H7" s="12"/>
      <c r="I7" s="13">
        <f>E7*50/C7</f>
        <v>1.5384615384615385E-2</v>
      </c>
      <c r="J7" s="33">
        <f>(D7-$C4)/$C4</f>
        <v>0.2624769599999997</v>
      </c>
    </row>
    <row r="8" spans="1:11" ht="13" thickBot="1">
      <c r="A8" s="30"/>
      <c r="B8" s="8"/>
      <c r="C8" s="16"/>
      <c r="D8" s="17"/>
      <c r="E8" s="17"/>
      <c r="F8" s="20"/>
      <c r="G8" s="22"/>
      <c r="H8" s="7"/>
      <c r="I8" s="18"/>
      <c r="J8" s="34"/>
    </row>
    <row r="9" spans="1:11">
      <c r="A9" s="48">
        <v>2</v>
      </c>
      <c r="B9" s="10">
        <f>B7+7</f>
        <v>43198</v>
      </c>
      <c r="C9" s="14">
        <f>D7+G7-H7</f>
        <v>2303.1619676671994</v>
      </c>
      <c r="D9" s="11">
        <f>C9+(C9*0.06)</f>
        <v>2441.3516857272316</v>
      </c>
      <c r="E9" s="11">
        <f>C9/3250</f>
        <v>0.70866522082067673</v>
      </c>
      <c r="F9" s="21">
        <f>(D9-C9)/E9</f>
        <v>195.00000000000031</v>
      </c>
      <c r="G9" s="19"/>
      <c r="H9" s="12"/>
      <c r="I9" s="13">
        <f>E9*50/C9</f>
        <v>1.5384615384615385E-2</v>
      </c>
      <c r="J9" s="33">
        <f>(D9-$C4)/$C4</f>
        <v>0.33822557759999983</v>
      </c>
    </row>
    <row r="10" spans="1:11" s="1" customFormat="1">
      <c r="A10" s="49"/>
      <c r="B10" s="10">
        <f>B9+7</f>
        <v>43205</v>
      </c>
      <c r="C10" s="14">
        <f>D9+G9-H9</f>
        <v>2441.3516857272316</v>
      </c>
      <c r="D10" s="11">
        <f>C10+(C10*0.06)</f>
        <v>2587.8327868708657</v>
      </c>
      <c r="E10" s="11">
        <f>C10/3250</f>
        <v>0.75118513406991738</v>
      </c>
      <c r="F10" s="21">
        <f>(D10-C10)/E10</f>
        <v>195.00000000000026</v>
      </c>
      <c r="G10" s="12"/>
      <c r="H10" s="12"/>
      <c r="I10" s="13">
        <f>E10*50/C10</f>
        <v>1.5384615384615384E-2</v>
      </c>
      <c r="J10" s="33">
        <f>(D10-$C4)/$C4</f>
        <v>0.41851911225599991</v>
      </c>
    </row>
    <row r="11" spans="1:11" s="1" customFormat="1">
      <c r="A11" s="49"/>
      <c r="B11" s="10">
        <f>B10+7</f>
        <v>43212</v>
      </c>
      <c r="C11" s="14">
        <f>D10+G10-H10</f>
        <v>2587.8327868708657</v>
      </c>
      <c r="D11" s="11">
        <f>C11+(C11*0.06)</f>
        <v>2743.1027540831178</v>
      </c>
      <c r="E11" s="11">
        <f>C11/3250</f>
        <v>0.7962562421141125</v>
      </c>
      <c r="F11" s="21">
        <f>(D11-C11)/E11</f>
        <v>195.00000000000026</v>
      </c>
      <c r="G11" s="12"/>
      <c r="H11" s="12"/>
      <c r="I11" s="13">
        <f>E11*50/C11</f>
        <v>1.5384615384615384E-2</v>
      </c>
      <c r="J11" s="33">
        <f>(D11-$C4)/$C4</f>
        <v>0.50363025899136005</v>
      </c>
    </row>
    <row r="12" spans="1:11" s="1" customFormat="1" ht="13" thickBot="1">
      <c r="A12" s="50"/>
      <c r="B12" s="10">
        <f>B11+7</f>
        <v>43219</v>
      </c>
      <c r="C12" s="14">
        <f>D11+G11-H11</f>
        <v>2743.1027540831178</v>
      </c>
      <c r="D12" s="11">
        <f>C12+(C12*0.06)</f>
        <v>2907.6889193281049</v>
      </c>
      <c r="E12" s="11">
        <f>C12/3250</f>
        <v>0.84403161664095938</v>
      </c>
      <c r="F12" s="21">
        <f>(D12-C12)/E12</f>
        <v>195.00000000000003</v>
      </c>
      <c r="G12" s="19"/>
      <c r="H12" s="12"/>
      <c r="I12" s="13">
        <f>E12*50/C12</f>
        <v>1.5384615384615385E-2</v>
      </c>
      <c r="J12" s="33">
        <f>(D12-$C4)/$C4</f>
        <v>0.59384807453084165</v>
      </c>
    </row>
    <row r="13" spans="1:11" ht="13" thickBot="1">
      <c r="A13" s="30"/>
      <c r="B13" s="8"/>
      <c r="C13" s="16"/>
      <c r="D13" s="17"/>
      <c r="E13" s="17"/>
      <c r="F13" s="20"/>
      <c r="G13" s="22"/>
      <c r="H13" s="7"/>
      <c r="I13" s="18"/>
      <c r="J13" s="34"/>
    </row>
    <row r="14" spans="1:11" s="1" customFormat="1">
      <c r="A14" s="48">
        <v>3</v>
      </c>
      <c r="B14" s="10">
        <f>B12+7</f>
        <v>43226</v>
      </c>
      <c r="C14" s="14">
        <f>D12+G12-H12</f>
        <v>2907.6889193281049</v>
      </c>
      <c r="D14" s="11">
        <f>C14+(C14*0.06)</f>
        <v>3082.1502544877912</v>
      </c>
      <c r="E14" s="11">
        <f>C14/3250</f>
        <v>0.89467351363941694</v>
      </c>
      <c r="F14" s="21">
        <f>(D14-C14)/E14</f>
        <v>195</v>
      </c>
      <c r="G14" s="19"/>
      <c r="H14" s="12"/>
      <c r="I14" s="13">
        <f>E14*50/C14</f>
        <v>1.5384615384615384E-2</v>
      </c>
      <c r="J14" s="33">
        <f>(D14-$C4)/$C4</f>
        <v>0.68947895900269218</v>
      </c>
    </row>
    <row r="15" spans="1:11" s="1" customFormat="1">
      <c r="A15" s="49"/>
      <c r="B15" s="10">
        <f>B14+7</f>
        <v>43233</v>
      </c>
      <c r="C15" s="14">
        <f>D14+G14-H14</f>
        <v>3082.1502544877912</v>
      </c>
      <c r="D15" s="11">
        <f>C15+(C15*0.06)</f>
        <v>3267.0792697570587</v>
      </c>
      <c r="E15" s="11">
        <f>C15/3250</f>
        <v>0.94835392445778188</v>
      </c>
      <c r="F15" s="21">
        <f>(D15-C15)/E15</f>
        <v>194.99999999999997</v>
      </c>
      <c r="G15" s="12"/>
      <c r="H15" s="12"/>
      <c r="I15" s="13">
        <f>E15*50/C15</f>
        <v>1.5384615384615384E-2</v>
      </c>
      <c r="J15" s="33">
        <f>(D15-$C4)/$C4</f>
        <v>0.7908476965428537</v>
      </c>
    </row>
    <row r="16" spans="1:11" s="1" customFormat="1">
      <c r="A16" s="49"/>
      <c r="B16" s="40">
        <f>B15+7</f>
        <v>43240</v>
      </c>
      <c r="C16" s="38">
        <f>D15+G15-H15</f>
        <v>3267.0792697570587</v>
      </c>
      <c r="D16" s="11">
        <f>C16+(C16*0.06)</f>
        <v>3463.1040259424822</v>
      </c>
      <c r="E16" s="11">
        <f>C16/3250</f>
        <v>1.0052551599252488</v>
      </c>
      <c r="F16" s="21">
        <f>(D16-C16)/E16</f>
        <v>194.99999999999997</v>
      </c>
      <c r="G16" s="12"/>
      <c r="H16" s="12"/>
      <c r="I16" s="13">
        <f>E16*50/C16</f>
        <v>1.5384615384615385E-2</v>
      </c>
      <c r="J16" s="33">
        <f>(D16-$C4)/$C4</f>
        <v>0.89829855833542482</v>
      </c>
    </row>
    <row r="17" spans="1:10" s="1" customFormat="1" ht="13" thickBot="1">
      <c r="A17" s="50"/>
      <c r="B17" s="10">
        <f>B16+7</f>
        <v>43247</v>
      </c>
      <c r="C17" s="14">
        <f>D16+G16-H16</f>
        <v>3463.1040259424822</v>
      </c>
      <c r="D17" s="11">
        <f>C17+(C17*0.06)</f>
        <v>3670.8902674990313</v>
      </c>
      <c r="E17" s="11">
        <f>C17/3250</f>
        <v>1.0655704695207637</v>
      </c>
      <c r="F17" s="21">
        <f>(D17-C17)/E17</f>
        <v>195.00000000000023</v>
      </c>
      <c r="G17" s="19"/>
      <c r="H17" s="12"/>
      <c r="I17" s="13">
        <f>E17*50/C17</f>
        <v>1.5384615384615385E-2</v>
      </c>
      <c r="J17" s="33">
        <f>(D17-$C4)/$C4</f>
        <v>1.0121964718355505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48">
        <v>4</v>
      </c>
      <c r="B19" s="10">
        <f>B17+7</f>
        <v>43254</v>
      </c>
      <c r="C19" s="14">
        <f>D17+G17-H17</f>
        <v>3670.8902674990313</v>
      </c>
      <c r="D19" s="11">
        <f>C19+(C19*0.06)</f>
        <v>3891.1436835489731</v>
      </c>
      <c r="E19" s="11">
        <f>C19/3250</f>
        <v>1.1295046976920096</v>
      </c>
      <c r="F19" s="21">
        <f>(D19-C19)/E19</f>
        <v>194.99999999999989</v>
      </c>
      <c r="G19" s="19"/>
      <c r="H19" s="12"/>
      <c r="I19" s="13">
        <f>E19*50/C19</f>
        <v>1.5384615384615382E-2</v>
      </c>
      <c r="J19" s="33">
        <f>(D19-$C4)/$C4</f>
        <v>1.1329282601456836</v>
      </c>
    </row>
    <row r="20" spans="1:10" s="1" customFormat="1">
      <c r="A20" s="49"/>
      <c r="B20" s="10">
        <f>B19+7</f>
        <v>43261</v>
      </c>
      <c r="C20" s="14">
        <f>D19+G19-H19</f>
        <v>3891.1436835489731</v>
      </c>
      <c r="D20" s="11">
        <f>C20+(C20*0.06)</f>
        <v>4124.6123045619115</v>
      </c>
      <c r="E20" s="11">
        <f>C20/3250</f>
        <v>1.1972749795535302</v>
      </c>
      <c r="F20" s="21">
        <f>(D20-C20)/E20</f>
        <v>195.00000000000006</v>
      </c>
      <c r="G20" s="12"/>
      <c r="H20" s="12"/>
      <c r="I20" s="13">
        <f>E20*50/C20</f>
        <v>1.5384615384615385E-2</v>
      </c>
      <c r="J20" s="33">
        <f>(D20-$C4)/$C4</f>
        <v>1.2609039557544246</v>
      </c>
    </row>
    <row r="21" spans="1:10" s="1" customFormat="1">
      <c r="A21" s="49"/>
      <c r="B21" s="10">
        <f>B20+7</f>
        <v>43268</v>
      </c>
      <c r="C21" s="14">
        <f>D20+G20-H20</f>
        <v>4124.6123045619115</v>
      </c>
      <c r="D21" s="11">
        <f>C21+(C21*0.06)</f>
        <v>4372.0890428356261</v>
      </c>
      <c r="E21" s="11">
        <f>C21/3250</f>
        <v>1.2691114783267421</v>
      </c>
      <c r="F21" s="21">
        <f>(D21-C21)/E21</f>
        <v>194.99999999999986</v>
      </c>
      <c r="G21" s="12"/>
      <c r="H21" s="12"/>
      <c r="I21" s="13">
        <f>E21*50/C21</f>
        <v>1.5384615384615385E-2</v>
      </c>
      <c r="J21" s="33">
        <f>(D21-$C4)/$C4</f>
        <v>1.39655819309969</v>
      </c>
    </row>
    <row r="22" spans="1:10" s="1" customFormat="1" ht="13" thickBot="1">
      <c r="A22" s="50"/>
      <c r="B22" s="10">
        <f>B21+7</f>
        <v>43275</v>
      </c>
      <c r="C22" s="14">
        <f>D21+G21-H21</f>
        <v>4372.0890428356261</v>
      </c>
      <c r="D22" s="11">
        <f>C22+(C22*0.06)</f>
        <v>4634.4143854057638</v>
      </c>
      <c r="E22" s="11">
        <f>C22/3250</f>
        <v>1.3452581670263464</v>
      </c>
      <c r="F22" s="21">
        <f>(D22-C22)/E22</f>
        <v>195.00000000000017</v>
      </c>
      <c r="G22" s="19"/>
      <c r="H22" s="12"/>
      <c r="I22" s="13">
        <f>E22*50/C22</f>
        <v>1.5384615384615384E-2</v>
      </c>
      <c r="J22" s="33">
        <f>(D22-$C4)/$C4</f>
        <v>1.5403516846856715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48">
        <v>5</v>
      </c>
      <c r="B24" s="10">
        <f>B22+7</f>
        <v>43282</v>
      </c>
      <c r="C24" s="14">
        <f>D22+G22-H22</f>
        <v>4634.4143854057638</v>
      </c>
      <c r="D24" s="11">
        <f>C24+(C24*0.06)</f>
        <v>4912.4792485301095</v>
      </c>
      <c r="E24" s="11">
        <f>C24/3250</f>
        <v>1.4259736570479273</v>
      </c>
      <c r="F24" s="21">
        <f>(D24-C24)/E24</f>
        <v>194.99999999999991</v>
      </c>
      <c r="G24" s="19"/>
      <c r="H24" s="12"/>
      <c r="I24" s="13">
        <f>E24*50/C24</f>
        <v>1.5384615384615385E-2</v>
      </c>
      <c r="J24" s="33">
        <f>(D24-$C4)/$C4</f>
        <v>1.6927727857668118</v>
      </c>
    </row>
    <row r="25" spans="1:10" s="1" customFormat="1">
      <c r="A25" s="49"/>
      <c r="B25" s="10">
        <f>B24+7</f>
        <v>43289</v>
      </c>
      <c r="C25" s="14">
        <f>D24+G24-H24</f>
        <v>4912.4792485301095</v>
      </c>
      <c r="D25" s="11">
        <f>C25+(C25*0.06)</f>
        <v>5207.2280034419164</v>
      </c>
      <c r="E25" s="11">
        <f>C25/3250</f>
        <v>1.5115320764708029</v>
      </c>
      <c r="F25" s="21">
        <f>(D25-C25)/E25</f>
        <v>195.00000000000017</v>
      </c>
      <c r="G25" s="12"/>
      <c r="H25" s="12"/>
      <c r="I25" s="13">
        <f>E25*50/C25</f>
        <v>1.5384615384615384E-2</v>
      </c>
      <c r="J25" s="33">
        <f>(D25-$C4)/$C4</f>
        <v>1.8543391529128206</v>
      </c>
    </row>
    <row r="26" spans="1:10" s="1" customFormat="1">
      <c r="A26" s="49"/>
      <c r="B26" s="10">
        <f>B25+7</f>
        <v>43296</v>
      </c>
      <c r="C26" s="14">
        <f>D25+G25-H25</f>
        <v>5207.2280034419164</v>
      </c>
      <c r="D26" s="11">
        <f>C26+(C26*0.06)</f>
        <v>5519.6616836484318</v>
      </c>
      <c r="E26" s="11">
        <f>C26/3250</f>
        <v>1.6022240010590512</v>
      </c>
      <c r="F26" s="21">
        <f>(D26-C26)/E26</f>
        <v>195.00000000000028</v>
      </c>
      <c r="G26" s="12"/>
      <c r="H26" s="12"/>
      <c r="I26" s="13">
        <f>E26*50/C26</f>
        <v>1.5384615384615384E-2</v>
      </c>
      <c r="J26" s="33">
        <f>(D26-$C4)/$C4</f>
        <v>2.0255995020875899</v>
      </c>
    </row>
    <row r="27" spans="1:10" s="1" customFormat="1" ht="13" thickBot="1">
      <c r="A27" s="50"/>
      <c r="B27" s="10">
        <f>B26+7</f>
        <v>43303</v>
      </c>
      <c r="C27" s="14">
        <f>D26+G26-H26</f>
        <v>5519.6616836484318</v>
      </c>
      <c r="D27" s="11">
        <f>C27+(C27*0.06)</f>
        <v>5850.8413846673375</v>
      </c>
      <c r="E27" s="11">
        <f>C27/3250</f>
        <v>1.6983574411225943</v>
      </c>
      <c r="F27" s="21">
        <f>(D27-C27)/E27</f>
        <v>194.99999999999989</v>
      </c>
      <c r="G27" s="19"/>
      <c r="H27" s="12"/>
      <c r="I27" s="13">
        <f>E27*50/C27</f>
        <v>1.5384615384615385E-2</v>
      </c>
      <c r="J27" s="33">
        <f>(D27-$C4)/$C4</f>
        <v>2.2071354722128453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48">
        <v>6</v>
      </c>
      <c r="B29" s="10">
        <f>B27+7</f>
        <v>43310</v>
      </c>
      <c r="C29" s="14">
        <f>D27+G27-H27</f>
        <v>5850.8413846673375</v>
      </c>
      <c r="D29" s="11">
        <f>C29+(C29*0.06)</f>
        <v>6201.8918677473775</v>
      </c>
      <c r="E29" s="11">
        <f>C29/3250</f>
        <v>1.8002588875899499</v>
      </c>
      <c r="F29" s="21">
        <f>(D29-C29)/E29</f>
        <v>194.99999999999991</v>
      </c>
      <c r="G29" s="19"/>
      <c r="H29" s="12"/>
      <c r="I29" s="13">
        <f>E29*50/C29</f>
        <v>1.5384615384615384E-2</v>
      </c>
      <c r="J29" s="33">
        <f>(D29-$C4)/$C4</f>
        <v>2.399563600545616</v>
      </c>
    </row>
    <row r="30" spans="1:10" s="1" customFormat="1">
      <c r="A30" s="49"/>
      <c r="B30" s="10">
        <f>B29+7</f>
        <v>43317</v>
      </c>
      <c r="C30" s="14">
        <f>D29+G29-H29</f>
        <v>6201.8918677473775</v>
      </c>
      <c r="D30" s="11">
        <f>C30+(C30*0.06)</f>
        <v>6574.0053798122199</v>
      </c>
      <c r="E30" s="11">
        <f>C30/3250</f>
        <v>1.908274420845347</v>
      </c>
      <c r="F30" s="21">
        <f>(D30-C30)/E30</f>
        <v>194.99999999999983</v>
      </c>
      <c r="G30" s="12"/>
      <c r="H30" s="12"/>
      <c r="I30" s="13">
        <f>E30*50/C30</f>
        <v>1.5384615384615385E-2</v>
      </c>
      <c r="J30" s="33">
        <f>(D30-$C4)/$C4</f>
        <v>2.6035374165783525</v>
      </c>
    </row>
    <row r="31" spans="1:10" s="1" customFormat="1">
      <c r="A31" s="49"/>
      <c r="B31" s="10">
        <f>B30+7</f>
        <v>43324</v>
      </c>
      <c r="C31" s="14">
        <f>D30+G30-H30</f>
        <v>6574.0053798122199</v>
      </c>
      <c r="D31" s="11">
        <f>C31+(C31*0.06)</f>
        <v>6968.4457026009532</v>
      </c>
      <c r="E31" s="11">
        <f>C31/3250</f>
        <v>2.0227708860960676</v>
      </c>
      <c r="F31" s="21">
        <f>(D31-C31)/E31</f>
        <v>195.00000000000006</v>
      </c>
      <c r="G31" s="12"/>
      <c r="H31" s="12"/>
      <c r="I31" s="13">
        <f>E31*50/C31</f>
        <v>1.5384615384615384E-2</v>
      </c>
      <c r="J31" s="33">
        <f>(D31-$C4)/$C4</f>
        <v>2.819749661573054</v>
      </c>
    </row>
    <row r="32" spans="1:10" s="1" customFormat="1" ht="13" thickBot="1">
      <c r="A32" s="50"/>
      <c r="B32" s="10">
        <f>B31+7</f>
        <v>43331</v>
      </c>
      <c r="C32" s="14">
        <f>D31+G31-H31</f>
        <v>6968.4457026009532</v>
      </c>
      <c r="D32" s="11">
        <f>C32+(C32*0.06)</f>
        <v>7386.5524447570106</v>
      </c>
      <c r="E32" s="11">
        <f>C32/3250</f>
        <v>2.1441371392618316</v>
      </c>
      <c r="F32" s="21">
        <f>(D32-C32)/E32</f>
        <v>195.00000000000011</v>
      </c>
      <c r="G32" s="19"/>
      <c r="H32" s="12"/>
      <c r="I32" s="13">
        <f>E32*50/C32</f>
        <v>1.5384615384615384E-2</v>
      </c>
      <c r="J32" s="33">
        <f>(D32-$C4)/$C4</f>
        <v>3.0489346412674374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48">
        <v>7</v>
      </c>
      <c r="B34" s="10">
        <f>B32+7</f>
        <v>43338</v>
      </c>
      <c r="C34" s="14">
        <f>D32+G32-H32</f>
        <v>7386.5524447570106</v>
      </c>
      <c r="D34" s="11">
        <f>C34+(C34*0.06)</f>
        <v>7829.7455914424309</v>
      </c>
      <c r="E34" s="11">
        <f>C34/3250</f>
        <v>2.2727853676175416</v>
      </c>
      <c r="F34" s="21">
        <f>(D34-C34)/E34</f>
        <v>194.99999999999986</v>
      </c>
      <c r="G34" s="19"/>
      <c r="H34" s="12"/>
      <c r="I34" s="13">
        <f>E34*50/C34</f>
        <v>1.5384615384615384E-2</v>
      </c>
      <c r="J34" s="33">
        <f>(D34-$C4)/$C4</f>
        <v>3.2918707197434833</v>
      </c>
    </row>
    <row r="35" spans="1:10" s="1" customFormat="1">
      <c r="A35" s="49"/>
      <c r="B35" s="10">
        <f>B34+7</f>
        <v>43345</v>
      </c>
      <c r="C35" s="14">
        <f>D34+G34-H34</f>
        <v>7829.7455914424309</v>
      </c>
      <c r="D35" s="11">
        <f>C35+(C35*0.06)</f>
        <v>8299.5303269289761</v>
      </c>
      <c r="E35" s="11">
        <f>C35/3250</f>
        <v>2.4091524896745939</v>
      </c>
      <c r="F35" s="21">
        <f>(D35-C35)/E35</f>
        <v>194.99999999999977</v>
      </c>
      <c r="G35" s="12"/>
      <c r="H35" s="12"/>
      <c r="I35" s="13">
        <f>E35*50/C35</f>
        <v>1.5384615384615384E-2</v>
      </c>
      <c r="J35" s="33">
        <f>(D35-$C4)/$C4</f>
        <v>3.549382962928092</v>
      </c>
    </row>
    <row r="36" spans="1:10" s="1" customFormat="1">
      <c r="A36" s="49"/>
      <c r="B36" s="10">
        <f>B35+7</f>
        <v>43352</v>
      </c>
      <c r="C36" s="14">
        <f>D35+G35-H35</f>
        <v>8299.5303269289761</v>
      </c>
      <c r="D36" s="11">
        <f>C36+(C36*0.06)</f>
        <v>8797.5021465447153</v>
      </c>
      <c r="E36" s="11">
        <f>C36/3250</f>
        <v>2.5537016390550695</v>
      </c>
      <c r="F36" s="21">
        <f>(D36-C36)/E36</f>
        <v>195.00000000000023</v>
      </c>
      <c r="G36" s="12"/>
      <c r="H36" s="12"/>
      <c r="I36" s="13">
        <f>E36*50/C36</f>
        <v>1.5384615384615384E-2</v>
      </c>
      <c r="J36" s="33">
        <f>(D36-$C4)/$C4</f>
        <v>3.8223459407037779</v>
      </c>
    </row>
    <row r="37" spans="1:10" s="1" customFormat="1" ht="13" thickBot="1">
      <c r="A37" s="50"/>
      <c r="B37" s="10">
        <f>B36+7</f>
        <v>43359</v>
      </c>
      <c r="C37" s="14">
        <f>D36+G36-H36</f>
        <v>8797.5021465447153</v>
      </c>
      <c r="D37" s="11">
        <f>C37+(C37*0.06)</f>
        <v>9325.3522753373982</v>
      </c>
      <c r="E37" s="11">
        <f>C37/3250</f>
        <v>2.7069237373983741</v>
      </c>
      <c r="F37" s="21">
        <f>(D37-C37)/E37</f>
        <v>194.99999999999997</v>
      </c>
      <c r="G37" s="19"/>
      <c r="H37" s="12"/>
      <c r="I37" s="13">
        <f>E37*50/C37</f>
        <v>1.5384615384615385E-2</v>
      </c>
      <c r="J37" s="33">
        <f>(D37-$C4)/$C4</f>
        <v>4.1116866971460047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48">
        <v>8</v>
      </c>
      <c r="B39" s="10">
        <f>B37+7</f>
        <v>43366</v>
      </c>
      <c r="C39" s="14">
        <f>D37+G37-H37</f>
        <v>9325.3522753373982</v>
      </c>
      <c r="D39" s="11">
        <f>C39+(C39*0.06)</f>
        <v>9884.8734118576413</v>
      </c>
      <c r="E39" s="11">
        <f>C39/3250</f>
        <v>2.8693391616422765</v>
      </c>
      <c r="F39" s="21">
        <f>(D39-C39)/E39</f>
        <v>194.99999999999972</v>
      </c>
      <c r="G39" s="19"/>
      <c r="H39" s="12"/>
      <c r="I39" s="13">
        <f>E39*50/C39</f>
        <v>1.5384615384615385E-2</v>
      </c>
      <c r="J39" s="33">
        <f>(D39-$C4)/$C4</f>
        <v>4.418387898974764</v>
      </c>
    </row>
    <row r="40" spans="1:10" s="1" customFormat="1">
      <c r="A40" s="49"/>
      <c r="B40" s="10">
        <f>B39+7</f>
        <v>43373</v>
      </c>
      <c r="C40" s="14">
        <f>D39+G39-H39</f>
        <v>9884.8734118576413</v>
      </c>
      <c r="D40" s="11">
        <f>C40+(C40*0.06)</f>
        <v>10477.9658165691</v>
      </c>
      <c r="E40" s="11">
        <f>C40/3250</f>
        <v>3.0414995113408128</v>
      </c>
      <c r="F40" s="21">
        <f>(D40-C40)/E40</f>
        <v>195.00000000000003</v>
      </c>
      <c r="G40" s="12"/>
      <c r="H40" s="12"/>
      <c r="I40" s="13">
        <f>E40*50/C40</f>
        <v>1.5384615384615385E-2</v>
      </c>
      <c r="J40" s="33">
        <f>(D40-$C4)/$C4</f>
        <v>4.7434911729132505</v>
      </c>
    </row>
    <row r="41" spans="1:10" s="1" customFormat="1">
      <c r="A41" s="49"/>
      <c r="B41" s="10">
        <f>B40+7</f>
        <v>43380</v>
      </c>
      <c r="C41" s="14">
        <f>D40+G40-H40</f>
        <v>10477.9658165691</v>
      </c>
      <c r="D41" s="11">
        <f>C41+(C41*0.06)</f>
        <v>11106.643765563245</v>
      </c>
      <c r="E41" s="11">
        <f>C41/3250</f>
        <v>3.2239894820212616</v>
      </c>
      <c r="F41" s="21">
        <f>(D41-C41)/E41</f>
        <v>194.99999999999983</v>
      </c>
      <c r="G41" s="12"/>
      <c r="H41" s="12"/>
      <c r="I41" s="13">
        <f>E41*50/C41</f>
        <v>1.5384615384615385E-2</v>
      </c>
      <c r="J41" s="33">
        <f>(D41-$C4)/$C4</f>
        <v>5.0881006432880449</v>
      </c>
    </row>
    <row r="42" spans="1:10" s="1" customFormat="1" ht="13" thickBot="1">
      <c r="A42" s="50"/>
      <c r="B42" s="10">
        <f>B41+7</f>
        <v>43387</v>
      </c>
      <c r="C42" s="14">
        <f>D41+G41-H41</f>
        <v>11106.643765563245</v>
      </c>
      <c r="D42" s="11">
        <f>C42+(C42*0.06)</f>
        <v>11773.04239149704</v>
      </c>
      <c r="E42" s="11">
        <f>C42/3250</f>
        <v>3.417428850942537</v>
      </c>
      <c r="F42" s="21">
        <f>(D42-C42)/E42</f>
        <v>194.99999999999991</v>
      </c>
      <c r="G42" s="19"/>
      <c r="H42" s="12"/>
      <c r="I42" s="13">
        <f>E42*50/C42</f>
        <v>1.5384615384615385E-2</v>
      </c>
      <c r="J42" s="33">
        <f>(D42-$C4)/$C4</f>
        <v>5.4533866818853269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48">
        <v>9</v>
      </c>
      <c r="B44" s="10">
        <f>B42+7</f>
        <v>43394</v>
      </c>
      <c r="C44" s="14">
        <f>D42+G42-H42</f>
        <v>11773.04239149704</v>
      </c>
      <c r="D44" s="11">
        <f>C44+(C44*0.06)</f>
        <v>12479.424934986862</v>
      </c>
      <c r="E44" s="11">
        <f>C44/3250</f>
        <v>3.6224745819990893</v>
      </c>
      <c r="F44" s="21">
        <f>(D44-C44)/E44</f>
        <v>195.00000000000006</v>
      </c>
      <c r="G44" s="19"/>
      <c r="H44" s="25"/>
      <c r="I44" s="13">
        <f>E44*50/C44</f>
        <v>1.5384615384615385E-2</v>
      </c>
      <c r="J44" s="33">
        <f>(D44-$C4)/$C4</f>
        <v>5.8405898827984473</v>
      </c>
    </row>
    <row r="45" spans="1:10" s="1" customFormat="1">
      <c r="A45" s="49"/>
      <c r="B45" s="10">
        <f>B44+7</f>
        <v>43401</v>
      </c>
      <c r="C45" s="14">
        <f>D44+G44-H44</f>
        <v>12479.424934986862</v>
      </c>
      <c r="D45" s="11">
        <f>C45+(C45*0.06)</f>
        <v>13228.190431086074</v>
      </c>
      <c r="E45" s="11">
        <f>C45/3250</f>
        <v>3.8398230569190344</v>
      </c>
      <c r="F45" s="21">
        <f>(D45-C45)/E45</f>
        <v>194.99999999999989</v>
      </c>
      <c r="G45" s="19"/>
      <c r="H45" s="23"/>
      <c r="I45" s="13">
        <f>E45*50/C45</f>
        <v>1.5384615384615384E-2</v>
      </c>
      <c r="J45" s="33">
        <f>(D45-$C4)/$C4</f>
        <v>6.251025275766354</v>
      </c>
    </row>
    <row r="46" spans="1:10" s="1" customFormat="1">
      <c r="A46" s="49"/>
      <c r="B46" s="10">
        <f>B45+7</f>
        <v>43408</v>
      </c>
      <c r="C46" s="14">
        <f>D45+G45-H45</f>
        <v>13228.190431086074</v>
      </c>
      <c r="D46" s="11">
        <f>C46+(C46*0.06)</f>
        <v>14021.881856951239</v>
      </c>
      <c r="E46" s="11">
        <f>C46/3250</f>
        <v>4.0702124403341768</v>
      </c>
      <c r="F46" s="21">
        <f>(D46-C46)/E46</f>
        <v>195.00000000000011</v>
      </c>
      <c r="G46" s="19"/>
      <c r="H46" s="23"/>
      <c r="I46" s="13">
        <f>E46*50/C46</f>
        <v>1.5384615384615387E-2</v>
      </c>
      <c r="J46" s="33">
        <f>(D46-$C4)/$C4</f>
        <v>6.6860867923123353</v>
      </c>
    </row>
    <row r="47" spans="1:10" s="1" customFormat="1" ht="13" thickBot="1">
      <c r="A47" s="50"/>
      <c r="B47" s="10">
        <f>B46+7</f>
        <v>43415</v>
      </c>
      <c r="C47" s="14">
        <f>D46+G46-H46</f>
        <v>14021.881856951239</v>
      </c>
      <c r="D47" s="11">
        <f>C47+(C47*0.06)</f>
        <v>14863.194768368314</v>
      </c>
      <c r="E47" s="11">
        <f>C47/3250</f>
        <v>4.3144251867542271</v>
      </c>
      <c r="F47" s="21">
        <f>(D47-C47)/E47</f>
        <v>195.0000000000002</v>
      </c>
      <c r="G47" s="19"/>
      <c r="H47" s="23"/>
      <c r="I47" s="13">
        <f>E47*50/C47</f>
        <v>1.5384615384615384E-2</v>
      </c>
      <c r="J47" s="33">
        <f>(D47-$C4)/$C4</f>
        <v>7.1472519998510755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48">
        <v>10</v>
      </c>
      <c r="B49" s="10">
        <f>B47+7</f>
        <v>43422</v>
      </c>
      <c r="C49" s="14">
        <f>D47+G47-H47</f>
        <v>14863.194768368314</v>
      </c>
      <c r="D49" s="11">
        <f>C49+(C49*0.06)</f>
        <v>15754.986454470412</v>
      </c>
      <c r="E49" s="11">
        <f>C49/3250</f>
        <v>4.5732906979594814</v>
      </c>
      <c r="F49" s="21">
        <f>(D49-C49)/E49</f>
        <v>194.99999999999991</v>
      </c>
      <c r="G49" s="19"/>
      <c r="H49" s="23"/>
      <c r="I49" s="13">
        <f>E49*50/C49</f>
        <v>1.5384615384615385E-2</v>
      </c>
      <c r="J49" s="33">
        <f>(D49-$C4)/$C4</f>
        <v>7.6360871198421405</v>
      </c>
    </row>
    <row r="50" spans="1:10" s="1" customFormat="1">
      <c r="A50" s="49"/>
      <c r="B50" s="10">
        <f>B49+7</f>
        <v>43429</v>
      </c>
      <c r="C50" s="14">
        <f>D49+G49-H49</f>
        <v>15754.986454470412</v>
      </c>
      <c r="D50" s="11">
        <f>C50+(C50*0.06)</f>
        <v>16700.285641738636</v>
      </c>
      <c r="E50" s="11">
        <f>C50/3250</f>
        <v>4.8476881398370502</v>
      </c>
      <c r="F50" s="21">
        <f>(D50-C50)/E50</f>
        <v>194.99999999999969</v>
      </c>
      <c r="G50" s="19"/>
      <c r="H50" s="23"/>
      <c r="I50" s="13">
        <f>E50*50/C50</f>
        <v>1.5384615384615385E-2</v>
      </c>
      <c r="J50" s="33">
        <f>(D50-$C4)/$C4</f>
        <v>8.1542523470326671</v>
      </c>
    </row>
    <row r="51" spans="1:10" s="1" customFormat="1">
      <c r="A51" s="49"/>
      <c r="B51" s="10">
        <f>B50+7</f>
        <v>43436</v>
      </c>
      <c r="C51" s="14">
        <f>D50+G50-H50</f>
        <v>16700.285641738636</v>
      </c>
      <c r="D51" s="11">
        <f>C51+(C51*0.06)</f>
        <v>17702.302780242953</v>
      </c>
      <c r="E51" s="11">
        <f>C51/3250</f>
        <v>5.1385494282272726</v>
      </c>
      <c r="F51" s="21">
        <f>(D51-C51)/E51</f>
        <v>194.99999999999991</v>
      </c>
      <c r="G51" s="19"/>
      <c r="H51" s="23"/>
      <c r="I51" s="13">
        <f>E51*50/C51</f>
        <v>1.5384615384615385E-2</v>
      </c>
      <c r="J51" s="33">
        <f>(D51-$C4)/$C4</f>
        <v>8.7035074878546279</v>
      </c>
    </row>
    <row r="52" spans="1:10" s="1" customFormat="1" ht="13" thickBot="1">
      <c r="A52" s="50"/>
      <c r="B52" s="10">
        <f>B51+7</f>
        <v>43443</v>
      </c>
      <c r="C52" s="14">
        <f>D51+G51-H51</f>
        <v>17702.302780242953</v>
      </c>
      <c r="D52" s="11">
        <f>C52+(C52*0.06)</f>
        <v>18764.44094705753</v>
      </c>
      <c r="E52" s="11">
        <f>C52/3250</f>
        <v>5.4468623939209087</v>
      </c>
      <c r="F52" s="21">
        <f>(D52-C52)/E52</f>
        <v>194.99999999999994</v>
      </c>
      <c r="G52" s="19"/>
      <c r="H52" s="23"/>
      <c r="I52" s="13">
        <f>E52*50/C52</f>
        <v>1.5384615384615385E-2</v>
      </c>
      <c r="J52" s="33">
        <f>(D52-$C4)/$C4</f>
        <v>9.2857179371259058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48">
        <v>11</v>
      </c>
      <c r="B54" s="10">
        <f>B52+7</f>
        <v>43450</v>
      </c>
      <c r="C54" s="14">
        <f>D52+G52-H52</f>
        <v>18764.44094705753</v>
      </c>
      <c r="D54" s="11">
        <f>C54+(C54*0.06)</f>
        <v>19890.307403880983</v>
      </c>
      <c r="E54" s="11">
        <f>C54/3250</f>
        <v>5.7736741375561635</v>
      </c>
      <c r="F54" s="21">
        <f>(D54-C54)/E54</f>
        <v>195.00000000000011</v>
      </c>
      <c r="G54" s="19"/>
      <c r="H54" s="23"/>
      <c r="I54" s="13">
        <f>E54*50/C54</f>
        <v>1.5384615384615385E-2</v>
      </c>
      <c r="J54" s="33">
        <f>(D54-$C4)/$C4</f>
        <v>9.9028610133534603</v>
      </c>
    </row>
    <row r="55" spans="1:10" s="1" customFormat="1">
      <c r="A55" s="49"/>
      <c r="B55" s="10">
        <f>B54+7</f>
        <v>43457</v>
      </c>
      <c r="C55" s="14">
        <f>D54+G54-H54</f>
        <v>19890.307403880983</v>
      </c>
      <c r="D55" s="11">
        <f>C55+(C55*0.06)</f>
        <v>21083.725848113841</v>
      </c>
      <c r="E55" s="11">
        <f>C55/3250</f>
        <v>6.1200945858095332</v>
      </c>
      <c r="F55" s="21">
        <f>(D55-C55)/E55</f>
        <v>194.99999999999997</v>
      </c>
      <c r="G55" s="19"/>
      <c r="H55" s="23"/>
      <c r="I55" s="13">
        <f>E55*50/C55</f>
        <v>1.5384615384615385E-2</v>
      </c>
      <c r="J55" s="33">
        <f>(D55-$C4)/$C4</f>
        <v>10.557032674154668</v>
      </c>
    </row>
    <row r="56" spans="1:10" s="1" customFormat="1">
      <c r="A56" s="49"/>
      <c r="B56" s="10">
        <f>B55+7</f>
        <v>43464</v>
      </c>
      <c r="C56" s="14">
        <f>D55+G55-H55</f>
        <v>21083.725848113841</v>
      </c>
      <c r="D56" s="11">
        <f>C56+(C56*0.06)</f>
        <v>22348.749399000673</v>
      </c>
      <c r="E56" s="11">
        <f>C56/3250</f>
        <v>6.4873002609581052</v>
      </c>
      <c r="F56" s="21">
        <f>(D56-C56)/E56</f>
        <v>195.0000000000002</v>
      </c>
      <c r="G56" s="19"/>
      <c r="H56" s="23"/>
      <c r="I56" s="13">
        <f>E56*50/C56</f>
        <v>1.5384615384615385E-2</v>
      </c>
      <c r="J56" s="33">
        <f>(D56-$C4)/$C4</f>
        <v>11.250454634603948</v>
      </c>
    </row>
    <row r="57" spans="1:10" s="1" customFormat="1" ht="13" thickBot="1">
      <c r="A57" s="50"/>
      <c r="B57" s="10">
        <f>B56+7</f>
        <v>43471</v>
      </c>
      <c r="C57" s="14">
        <f>D56+G56-H56</f>
        <v>22348.749399000673</v>
      </c>
      <c r="D57" s="11">
        <f>C57+(C57*0.06)</f>
        <v>23689.674362940714</v>
      </c>
      <c r="E57" s="11">
        <f>C57/3250</f>
        <v>6.8765382766155918</v>
      </c>
      <c r="F57" s="21">
        <f>(D57-C57)/E57</f>
        <v>195</v>
      </c>
      <c r="G57" s="19"/>
      <c r="H57" s="23"/>
      <c r="I57" s="13">
        <f>E57*50/C57</f>
        <v>1.5384615384615384E-2</v>
      </c>
      <c r="J57" s="33">
        <f>(D57-$C4)/$C4</f>
        <v>11.985481912680186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48">
        <v>12</v>
      </c>
      <c r="B59" s="10">
        <f>B57+7</f>
        <v>43478</v>
      </c>
      <c r="C59" s="14">
        <f>D57+G57-H57</f>
        <v>23689.674362940714</v>
      </c>
      <c r="D59" s="11">
        <f>C59+(C59*0.06)</f>
        <v>25111.054824717157</v>
      </c>
      <c r="E59" s="11">
        <f>C59/3250</f>
        <v>7.2891305732125273</v>
      </c>
      <c r="F59" s="21">
        <f>(D59-C59)/E59</f>
        <v>195.00000000000009</v>
      </c>
      <c r="G59" s="19"/>
      <c r="H59" s="23"/>
      <c r="I59" s="13">
        <f>E59*50/C59</f>
        <v>1.5384615384615384E-2</v>
      </c>
      <c r="J59" s="33">
        <f>(D59-$C4)/$C4</f>
        <v>12.764610827440997</v>
      </c>
    </row>
    <row r="60" spans="1:10" s="1" customFormat="1">
      <c r="A60" s="49"/>
      <c r="B60" s="10">
        <f>B59+7</f>
        <v>43485</v>
      </c>
      <c r="C60" s="14">
        <f>D59+G59-H59</f>
        <v>25111.054824717157</v>
      </c>
      <c r="D60" s="11">
        <f>C60+(C60*0.06)</f>
        <v>26617.718114200186</v>
      </c>
      <c r="E60" s="11">
        <f>C60/3250</f>
        <v>7.7264784076052795</v>
      </c>
      <c r="F60" s="21">
        <f>(D60-C60)/E60</f>
        <v>194.99999999999994</v>
      </c>
      <c r="G60" s="19"/>
      <c r="H60" s="23"/>
      <c r="I60" s="13">
        <f>E60*50/C60</f>
        <v>1.5384615384615385E-2</v>
      </c>
      <c r="J60" s="33">
        <f>(D60-$C4)/$C4</f>
        <v>13.590487477087455</v>
      </c>
    </row>
    <row r="61" spans="1:10" s="1" customFormat="1">
      <c r="A61" s="49"/>
      <c r="B61" s="10">
        <f>B60+7</f>
        <v>43492</v>
      </c>
      <c r="C61" s="14">
        <f>D60+G60-H60</f>
        <v>26617.718114200186</v>
      </c>
      <c r="D61" s="11">
        <f>C61+(C61*0.06)</f>
        <v>28214.781201052196</v>
      </c>
      <c r="E61" s="11">
        <f>C61/3250</f>
        <v>8.1900671120615964</v>
      </c>
      <c r="F61" s="21">
        <f>(D61-C61)/E61</f>
        <v>194.99999999999974</v>
      </c>
      <c r="G61" s="19"/>
      <c r="H61" s="23"/>
      <c r="I61" s="13">
        <f>E61*50/C61</f>
        <v>1.5384615384615385E-2</v>
      </c>
      <c r="J61" s="33">
        <f>(D61-$C4)/$C4</f>
        <v>14.465916725712702</v>
      </c>
    </row>
    <row r="62" spans="1:10" s="1" customFormat="1" ht="13" thickBot="1">
      <c r="A62" s="50"/>
      <c r="B62" s="10">
        <f>B61+7</f>
        <v>43499</v>
      </c>
      <c r="C62" s="14">
        <f>D61+G61-H61</f>
        <v>28214.781201052196</v>
      </c>
      <c r="D62" s="11">
        <f>C62+(C62*0.06)</f>
        <v>29907.668073115328</v>
      </c>
      <c r="E62" s="11">
        <f>C62/3250</f>
        <v>8.681471138785291</v>
      </c>
      <c r="F62" s="21">
        <f>(D62-C62)/E62</f>
        <v>195.00000000000011</v>
      </c>
      <c r="G62" s="19"/>
      <c r="H62" s="23"/>
      <c r="I62" s="13">
        <f>E62*50/C62</f>
        <v>1.5384615384615385E-2</v>
      </c>
      <c r="J62" s="33">
        <f>(D62-$C4)/$C4</f>
        <v>15.393871729255466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48">
        <v>13</v>
      </c>
      <c r="B64" s="10">
        <f>B62+7</f>
        <v>43506</v>
      </c>
      <c r="C64" s="14">
        <f>D62+G62-H62</f>
        <v>29907.668073115328</v>
      </c>
      <c r="D64" s="11">
        <f>C64+(C64*0.03)</f>
        <v>30804.898115308788</v>
      </c>
      <c r="E64" s="11">
        <f>C64/3250</f>
        <v>9.2023594071124091</v>
      </c>
      <c r="F64" s="21">
        <f>(D64-C64)/E64</f>
        <v>97.499999999999972</v>
      </c>
      <c r="G64" s="19"/>
      <c r="H64" s="23"/>
      <c r="I64" s="13">
        <f>E64*50/C64</f>
        <v>1.5384615384615385E-2</v>
      </c>
      <c r="J64" s="33">
        <f>(D64-$C4)/$C4</f>
        <v>15.885687881133128</v>
      </c>
    </row>
    <row r="65" spans="1:10" s="1" customFormat="1">
      <c r="A65" s="49"/>
      <c r="B65" s="10">
        <f>B64+7</f>
        <v>43513</v>
      </c>
      <c r="C65" s="14">
        <f>D64+G64-H64</f>
        <v>30804.898115308788</v>
      </c>
      <c r="D65" s="11">
        <f>C65+(C65*0.03)</f>
        <v>31729.045058768053</v>
      </c>
      <c r="E65" s="11">
        <f>C65/3250</f>
        <v>9.4784301893257812</v>
      </c>
      <c r="F65" s="21">
        <f>(D65-C65)/E65</f>
        <v>97.500000000000185</v>
      </c>
      <c r="G65" s="19"/>
      <c r="H65" s="23"/>
      <c r="I65" s="13">
        <f>E65*50/C65</f>
        <v>1.5384615384615385E-2</v>
      </c>
      <c r="J65" s="33">
        <f>(D65-$C4)/$C4</f>
        <v>16.392258517567125</v>
      </c>
    </row>
    <row r="66" spans="1:10" s="1" customFormat="1">
      <c r="A66" s="49"/>
      <c r="B66" s="10">
        <f>B65+7</f>
        <v>43520</v>
      </c>
      <c r="C66" s="14">
        <f>D65+G65-H65</f>
        <v>31729.045058768053</v>
      </c>
      <c r="D66" s="11">
        <f>C66+(C66*0.03)</f>
        <v>32680.916410531096</v>
      </c>
      <c r="E66" s="11">
        <f>C66/3250</f>
        <v>9.7627830950055543</v>
      </c>
      <c r="F66" s="21">
        <f>(D66-C66)/E66</f>
        <v>97.500000000000071</v>
      </c>
      <c r="G66" s="19"/>
      <c r="H66" s="23"/>
      <c r="I66" s="13">
        <f>E66*50/C66</f>
        <v>1.5384615384615384E-2</v>
      </c>
      <c r="J66" s="33">
        <f>(D66-$C4)/$C4</f>
        <v>16.914026273094137</v>
      </c>
    </row>
    <row r="67" spans="1:10" s="1" customFormat="1" ht="13" thickBot="1">
      <c r="A67" s="50"/>
      <c r="B67" s="10">
        <f>B66+7</f>
        <v>43527</v>
      </c>
      <c r="C67" s="14">
        <f>D66+G66-H66</f>
        <v>32680.916410531096</v>
      </c>
      <c r="D67" s="11">
        <f>C67+(C67*0.03)</f>
        <v>33661.343902847031</v>
      </c>
      <c r="E67" s="11">
        <f>C67/3250</f>
        <v>10.055666587855722</v>
      </c>
      <c r="F67" s="21">
        <f>(D67-C67)/E67</f>
        <v>97.500000000000256</v>
      </c>
      <c r="G67" s="19"/>
      <c r="H67" s="23"/>
      <c r="I67" s="13">
        <f>E67*50/C67</f>
        <v>1.5384615384615384E-2</v>
      </c>
      <c r="J67" s="33">
        <f>(D67-$C4)/$C4</f>
        <v>17.451447061286963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48">
        <v>14</v>
      </c>
      <c r="B69" s="10">
        <f>B67+7</f>
        <v>43534</v>
      </c>
      <c r="C69" s="14">
        <f>D67+G67-H67</f>
        <v>33661.343902847031</v>
      </c>
      <c r="D69" s="11">
        <f>C69+(C69*0.03)</f>
        <v>34671.184219932446</v>
      </c>
      <c r="E69" s="11">
        <f>C69/3250</f>
        <v>10.357336585491394</v>
      </c>
      <c r="F69" s="21">
        <f>(D69-C69)/E69</f>
        <v>97.500000000000341</v>
      </c>
      <c r="G69" s="19"/>
      <c r="H69" s="23"/>
      <c r="I69" s="13">
        <f>E69*50/C69</f>
        <v>1.5384615384615384E-2</v>
      </c>
      <c r="J69" s="33">
        <f>(D69-$C4)/$C4</f>
        <v>18.004990473125574</v>
      </c>
    </row>
    <row r="70" spans="1:10" s="1" customFormat="1">
      <c r="A70" s="49"/>
      <c r="B70" s="10">
        <f>B69+7</f>
        <v>43541</v>
      </c>
      <c r="C70" s="14">
        <f>D69+G69-H69</f>
        <v>34671.184219932446</v>
      </c>
      <c r="D70" s="11">
        <f>C70+(C70*0.03)</f>
        <v>35711.319746530418</v>
      </c>
      <c r="E70" s="11">
        <f>C70/3250</f>
        <v>10.668056683056138</v>
      </c>
      <c r="F70" s="21">
        <f>(D70-C70)/E70</f>
        <v>97.499999999999943</v>
      </c>
      <c r="G70" s="19"/>
      <c r="H70" s="26"/>
      <c r="I70" s="13">
        <f>E70*50/C70</f>
        <v>1.5384615384615387E-2</v>
      </c>
      <c r="J70" s="33">
        <f>(D70-$C4)/$C4</f>
        <v>18.575140187319342</v>
      </c>
    </row>
    <row r="71" spans="1:10" s="1" customFormat="1">
      <c r="A71" s="49"/>
      <c r="B71" s="10">
        <f>B70+7</f>
        <v>43548</v>
      </c>
      <c r="C71" s="14">
        <f>D70+G70-H70</f>
        <v>35711.319746530418</v>
      </c>
      <c r="D71" s="11">
        <f>C71+(C71*0.03)</f>
        <v>36782.659338926329</v>
      </c>
      <c r="E71" s="11">
        <f>C71/3250</f>
        <v>10.988098383547822</v>
      </c>
      <c r="F71" s="21">
        <f>(D71-C71)/E71</f>
        <v>97.499999999999815</v>
      </c>
      <c r="G71" s="19"/>
      <c r="H71" s="23"/>
      <c r="I71" s="13">
        <f>E71*50/C71</f>
        <v>1.5384615384615385E-2</v>
      </c>
      <c r="J71" s="33">
        <f>(D71-$C4)/$C4</f>
        <v>19.162394392938921</v>
      </c>
    </row>
    <row r="72" spans="1:10" s="1" customFormat="1" ht="13" thickBot="1">
      <c r="A72" s="50"/>
      <c r="B72" s="10">
        <f>B71+7</f>
        <v>43555</v>
      </c>
      <c r="C72" s="14">
        <f>D71+G71-H71</f>
        <v>36782.659338926329</v>
      </c>
      <c r="D72" s="11">
        <f>C72+(C72*0.03)</f>
        <v>37886.139119094121</v>
      </c>
      <c r="E72" s="11">
        <f>C72/3250</f>
        <v>11.317741335054254</v>
      </c>
      <c r="F72" s="21">
        <f>(D72-C72)/E72</f>
        <v>97.500000000000227</v>
      </c>
      <c r="G72" s="19"/>
      <c r="H72" s="23"/>
      <c r="I72" s="13">
        <f>E72*50/C72</f>
        <v>1.5384615384615384E-2</v>
      </c>
      <c r="J72" s="33">
        <f>(D72-$C4)/$C4</f>
        <v>19.767266224727088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48">
        <v>15</v>
      </c>
      <c r="B74" s="10">
        <f>B72+7</f>
        <v>43562</v>
      </c>
      <c r="C74" s="14">
        <f>D72+G72-H72</f>
        <v>37886.139119094121</v>
      </c>
      <c r="D74" s="11">
        <f>C74+(C74*0.03)</f>
        <v>39022.723292666946</v>
      </c>
      <c r="E74" s="11">
        <f>C74/3250</f>
        <v>11.657273575105883</v>
      </c>
      <c r="F74" s="21">
        <f>(D74-C74)/E74</f>
        <v>97.500000000000085</v>
      </c>
      <c r="G74" s="19"/>
      <c r="H74" s="23"/>
      <c r="I74" s="13">
        <f>E74*50/C74</f>
        <v>1.5384615384615384E-2</v>
      </c>
      <c r="J74" s="33">
        <f>(D74-$C4)/$C4</f>
        <v>20.390284211468902</v>
      </c>
    </row>
    <row r="75" spans="1:10" s="1" customFormat="1">
      <c r="A75" s="49"/>
      <c r="B75" s="10">
        <f>B74+7</f>
        <v>43569</v>
      </c>
      <c r="C75" s="14">
        <f>D74+G74-H74</f>
        <v>39022.723292666946</v>
      </c>
      <c r="D75" s="11">
        <f>C75+(C75*0.03)</f>
        <v>40193.404991446951</v>
      </c>
      <c r="E75" s="11">
        <f>C75/3250</f>
        <v>12.00699178235906</v>
      </c>
      <c r="F75" s="21">
        <f>(D75-C75)/E75</f>
        <v>97.499999999999702</v>
      </c>
      <c r="G75" s="19"/>
      <c r="H75" s="23"/>
      <c r="I75" s="13">
        <f>E75*50/C75</f>
        <v>1.5384615384615384E-2</v>
      </c>
      <c r="J75" s="33">
        <f>(D75-$C4)/$C4</f>
        <v>21.031992737812967</v>
      </c>
    </row>
    <row r="76" spans="1:10" s="1" customFormat="1">
      <c r="A76" s="49"/>
      <c r="B76" s="10">
        <f>B75+7</f>
        <v>43576</v>
      </c>
      <c r="C76" s="14">
        <f>D75+G75-H75</f>
        <v>40193.404991446951</v>
      </c>
      <c r="D76" s="11">
        <f>C76+(C76*0.03)</f>
        <v>41399.20714119036</v>
      </c>
      <c r="E76" s="11">
        <f>C76/3250</f>
        <v>12.367201535829832</v>
      </c>
      <c r="F76" s="21">
        <f>(D76-C76)/E76</f>
        <v>97.500000000000057</v>
      </c>
      <c r="G76" s="19"/>
      <c r="H76" s="23"/>
      <c r="I76" s="13">
        <f>E76*50/C76</f>
        <v>1.5384615384615385E-2</v>
      </c>
      <c r="J76" s="33">
        <f>(D76-$C4)/$C4</f>
        <v>21.692952519947358</v>
      </c>
    </row>
    <row r="77" spans="1:10" s="1" customFormat="1" ht="13" thickBot="1">
      <c r="A77" s="50"/>
      <c r="B77" s="10">
        <f>B76+7</f>
        <v>43583</v>
      </c>
      <c r="C77" s="14">
        <f>D76+G76-H76</f>
        <v>41399.20714119036</v>
      </c>
      <c r="D77" s="11">
        <f>C77+(C77*0.03)</f>
        <v>42641.183355426074</v>
      </c>
      <c r="E77" s="11">
        <f>C77/3250</f>
        <v>12.738217581904726</v>
      </c>
      <c r="F77" s="21">
        <f>(D77-C77)/E77</f>
        <v>97.500000000000256</v>
      </c>
      <c r="G77" s="19"/>
      <c r="H77" s="23"/>
      <c r="I77" s="13">
        <f>E77*50/C77</f>
        <v>1.5384615384615384E-2</v>
      </c>
      <c r="J77" s="33">
        <f>(D77-$C4)/$C4</f>
        <v>22.373741095545778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48">
        <v>16</v>
      </c>
      <c r="B79" s="10">
        <f>B77+7</f>
        <v>43590</v>
      </c>
      <c r="C79" s="14">
        <f>D77+G77-H77</f>
        <v>42641.183355426074</v>
      </c>
      <c r="D79" s="11">
        <f>C79+(C79*0.03)</f>
        <v>43920.418856088858</v>
      </c>
      <c r="E79" s="11">
        <f>C79/3250</f>
        <v>13.120364109361869</v>
      </c>
      <c r="F79" s="21">
        <f>(D79-C79)/E79</f>
        <v>97.500000000000142</v>
      </c>
      <c r="G79" s="19"/>
      <c r="H79" s="23"/>
      <c r="I79" s="13">
        <f>E79*50/C79</f>
        <v>1.5384615384615385E-2</v>
      </c>
      <c r="J79" s="33">
        <f>(D79-$C4)/$C4</f>
        <v>23.074953328412153</v>
      </c>
    </row>
    <row r="80" spans="1:10" s="1" customFormat="1">
      <c r="A80" s="49"/>
      <c r="B80" s="10">
        <f>B79+7</f>
        <v>43597</v>
      </c>
      <c r="C80" s="14">
        <f>D79+G79-H79</f>
        <v>43920.418856088858</v>
      </c>
      <c r="D80" s="11">
        <f>C80+(C80*0.03)</f>
        <v>45238.03142177152</v>
      </c>
      <c r="E80" s="11">
        <f>C80/3250</f>
        <v>13.513975032642726</v>
      </c>
      <c r="F80" s="21">
        <f>(D80-C80)/E80</f>
        <v>97.499999999999758</v>
      </c>
      <c r="G80" s="19"/>
      <c r="H80" s="26"/>
      <c r="I80" s="13">
        <f>E80*50/C80</f>
        <v>1.5384615384615385E-2</v>
      </c>
      <c r="J80" s="33">
        <f>(D80-$C4)/$C4</f>
        <v>23.797201928264517</v>
      </c>
    </row>
    <row r="81" spans="1:10" s="1" customFormat="1">
      <c r="A81" s="49"/>
      <c r="B81" s="10">
        <f>B80+7</f>
        <v>43604</v>
      </c>
      <c r="C81" s="14">
        <f>D80+G80-H80</f>
        <v>45238.03142177152</v>
      </c>
      <c r="D81" s="11">
        <f>C81+(C81*0.03)</f>
        <v>46595.172364424667</v>
      </c>
      <c r="E81" s="11">
        <f>C81/3250</f>
        <v>13.919394283622006</v>
      </c>
      <c r="F81" s="21">
        <f>(D81-C81)/E81</f>
        <v>97.500000000000057</v>
      </c>
      <c r="G81" s="19"/>
      <c r="H81" s="23"/>
      <c r="I81" s="13">
        <f>E81*50/C81</f>
        <v>1.5384615384615385E-2</v>
      </c>
      <c r="J81" s="33">
        <f>(D81-$C4)/$C4</f>
        <v>24.541117986112454</v>
      </c>
    </row>
    <row r="82" spans="1:10" s="1" customFormat="1" ht="13" thickBot="1">
      <c r="A82" s="50"/>
      <c r="B82" s="10">
        <f>B81+7</f>
        <v>43611</v>
      </c>
      <c r="C82" s="14">
        <f>D81+G81-H81</f>
        <v>46595.172364424667</v>
      </c>
      <c r="D82" s="11">
        <f>C82+(C82*0.03)</f>
        <v>47993.027535357403</v>
      </c>
      <c r="E82" s="11">
        <f>C82/3250</f>
        <v>14.336976112130667</v>
      </c>
      <c r="F82" s="21">
        <f>(D82-C82)/E82</f>
        <v>97.499999999999758</v>
      </c>
      <c r="G82" s="19"/>
      <c r="H82" s="23"/>
      <c r="I82" s="13">
        <f>E82*50/C82</f>
        <v>1.5384615384615385E-2</v>
      </c>
      <c r="J82" s="33">
        <f>(D82-$C4)/$C4</f>
        <v>25.307351525695825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48">
        <v>17</v>
      </c>
      <c r="B84" s="10">
        <f>B82+7</f>
        <v>43618</v>
      </c>
      <c r="C84" s="14">
        <f>D82+G82-H82</f>
        <v>47993.027535357403</v>
      </c>
      <c r="D84" s="11">
        <f>C84+(C84*0.03)</f>
        <v>49432.818361418125</v>
      </c>
      <c r="E84" s="11">
        <f>C84/3250</f>
        <v>14.767085395494586</v>
      </c>
      <c r="F84" s="21">
        <f>(D84-C84)/E84</f>
        <v>97.499999999999986</v>
      </c>
      <c r="G84" s="19"/>
      <c r="H84" s="23"/>
      <c r="I84" s="13">
        <f>E84*50/C84</f>
        <v>1.5384615384615385E-2</v>
      </c>
      <c r="J84" s="33">
        <f>(D84-$C4)/$C4</f>
        <v>26.096572071466699</v>
      </c>
    </row>
    <row r="85" spans="1:10" s="1" customFormat="1">
      <c r="A85" s="49"/>
      <c r="B85" s="10">
        <f>B84+7</f>
        <v>43625</v>
      </c>
      <c r="C85" s="14">
        <f>D84+G84-H84</f>
        <v>49432.818361418125</v>
      </c>
      <c r="D85" s="11">
        <f>C85+(C85*0.03)</f>
        <v>50915.802912260668</v>
      </c>
      <c r="E85" s="11">
        <f>C85/3250</f>
        <v>15.210097957359423</v>
      </c>
      <c r="F85" s="21">
        <f>(D85-C85)/E85</f>
        <v>97.499999999999915</v>
      </c>
      <c r="G85" s="19"/>
      <c r="H85" s="23"/>
      <c r="I85" s="13">
        <f>E85*50/C85</f>
        <v>1.5384615384615385E-2</v>
      </c>
      <c r="J85" s="33">
        <f>(D85-$C4)/$C4</f>
        <v>26.9094692336107</v>
      </c>
    </row>
    <row r="86" spans="1:10" s="1" customFormat="1">
      <c r="A86" s="49"/>
      <c r="B86" s="10">
        <f>B85+7</f>
        <v>43632</v>
      </c>
      <c r="C86" s="14">
        <f>D85+G85-H85</f>
        <v>50915.802912260668</v>
      </c>
      <c r="D86" s="11">
        <f>C86+(C86*0.03)</f>
        <v>52443.276999628484</v>
      </c>
      <c r="E86" s="11">
        <f>C86/3250</f>
        <v>15.666400896080205</v>
      </c>
      <c r="F86" s="21">
        <f>(D86-C86)/E86</f>
        <v>97.499999999999773</v>
      </c>
      <c r="G86" s="19"/>
      <c r="H86" s="23"/>
      <c r="I86" s="13">
        <f>E86*50/C86</f>
        <v>1.5384615384615384E-2</v>
      </c>
      <c r="J86" s="33">
        <f>(D86-$C4)/$C4</f>
        <v>27.746753310619017</v>
      </c>
    </row>
    <row r="87" spans="1:10" s="1" customFormat="1" ht="13" thickBot="1">
      <c r="A87" s="50"/>
      <c r="B87" s="10">
        <f>B86+7</f>
        <v>43639</v>
      </c>
      <c r="C87" s="14">
        <f>D86+G86-H86</f>
        <v>52443.276999628484</v>
      </c>
      <c r="D87" s="11">
        <f>C87+(C87*0.03)</f>
        <v>54016.575309617336</v>
      </c>
      <c r="E87" s="11">
        <f>C87/3250</f>
        <v>16.13639292296261</v>
      </c>
      <c r="F87" s="21">
        <f>(D87-C87)/E87</f>
        <v>97.499999999999815</v>
      </c>
      <c r="G87" s="19"/>
      <c r="H87" s="23"/>
      <c r="I87" s="13">
        <f>E87*50/C87</f>
        <v>1.5384615384615384E-2</v>
      </c>
      <c r="J87" s="33">
        <f>(D87-$C4)/$C4</f>
        <v>28.609155909937588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48">
        <v>18</v>
      </c>
      <c r="B89" s="10">
        <f>B87+7</f>
        <v>43646</v>
      </c>
      <c r="C89" s="14">
        <f>D87+G87-H87</f>
        <v>54016.575309617336</v>
      </c>
      <c r="D89" s="11">
        <f>C89+(C89*0.03)</f>
        <v>55637.072568905853</v>
      </c>
      <c r="E89" s="11">
        <f>C89/3250</f>
        <v>16.620484710651489</v>
      </c>
      <c r="F89" s="21">
        <f>(D89-C89)/E89</f>
        <v>97.499999999999801</v>
      </c>
      <c r="G89" s="19"/>
      <c r="H89" s="23"/>
      <c r="I89" s="13">
        <f>E89*50/C89</f>
        <v>1.5384615384615387E-2</v>
      </c>
      <c r="J89" s="33">
        <f>(D89-$C4)/$C4</f>
        <v>29.497430587235712</v>
      </c>
    </row>
    <row r="90" spans="1:10" s="1" customFormat="1">
      <c r="A90" s="49"/>
      <c r="B90" s="10">
        <f>B89+7</f>
        <v>43653</v>
      </c>
      <c r="C90" s="14">
        <f>D89+G89-H89</f>
        <v>55637.072568905853</v>
      </c>
      <c r="D90" s="11">
        <f>C90+(C90*0.03)</f>
        <v>57306.184745973027</v>
      </c>
      <c r="E90" s="11">
        <f>C90/3250</f>
        <v>17.119099251971033</v>
      </c>
      <c r="F90" s="21">
        <f>(D90-C90)/E90</f>
        <v>97.499999999999915</v>
      </c>
      <c r="G90" s="19"/>
      <c r="H90" s="23"/>
      <c r="I90" s="13">
        <f>E90*50/C90</f>
        <v>1.5384615384615385E-2</v>
      </c>
      <c r="J90" s="33">
        <f>(D90-$C4)/$C4</f>
        <v>30.412353504852781</v>
      </c>
    </row>
    <row r="91" spans="1:10" s="1" customFormat="1">
      <c r="A91" s="49"/>
      <c r="B91" s="10">
        <f>B90+7</f>
        <v>43660</v>
      </c>
      <c r="C91" s="14">
        <f>D90+G90-H90</f>
        <v>57306.184745973027</v>
      </c>
      <c r="D91" s="11">
        <f>C91+(C91*0.03)</f>
        <v>59025.37028835222</v>
      </c>
      <c r="E91" s="11">
        <f>C91/3250</f>
        <v>17.632672229530161</v>
      </c>
      <c r="F91" s="21">
        <f>(D91-C91)/E91</f>
        <v>97.500000000000128</v>
      </c>
      <c r="G91" s="19"/>
      <c r="H91" s="23"/>
      <c r="I91" s="13">
        <f>E91*50/C91</f>
        <v>1.5384615384615385E-2</v>
      </c>
      <c r="J91" s="33">
        <f>(D91-$C4)/$C4</f>
        <v>31.354724109998369</v>
      </c>
    </row>
    <row r="92" spans="1:10" s="1" customFormat="1" ht="13" thickBot="1">
      <c r="A92" s="50"/>
      <c r="B92" s="10">
        <f>B91+7</f>
        <v>43667</v>
      </c>
      <c r="C92" s="14">
        <f>D91+G91-H91</f>
        <v>59025.37028835222</v>
      </c>
      <c r="D92" s="11">
        <f>C92+(C92*0.03)</f>
        <v>60796.131397002784</v>
      </c>
      <c r="E92" s="11">
        <f>C92/3250</f>
        <v>18.161652396416066</v>
      </c>
      <c r="F92" s="21">
        <f>(D92-C92)/E92</f>
        <v>97.499999999999858</v>
      </c>
      <c r="G92" s="19"/>
      <c r="H92" s="23"/>
      <c r="I92" s="13">
        <f>E92*50/C92</f>
        <v>1.5384615384615384E-2</v>
      </c>
      <c r="J92" s="33">
        <f>(D92-$C4)/$C4</f>
        <v>32.325365833298321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48">
        <v>19</v>
      </c>
      <c r="B94" s="10">
        <f>B92+7</f>
        <v>43674</v>
      </c>
      <c r="C94" s="14">
        <f>D92+G92-H92</f>
        <v>60796.131397002784</v>
      </c>
      <c r="D94" s="11">
        <f>C94+(C94*0.03)</f>
        <v>62620.015338912868</v>
      </c>
      <c r="E94" s="11">
        <f>C94/3250</f>
        <v>18.706501968308547</v>
      </c>
      <c r="F94" s="21">
        <f>(D94-C94)/E94</f>
        <v>97.500000000000043</v>
      </c>
      <c r="G94" s="19"/>
      <c r="H94" s="23"/>
      <c r="I94" s="13">
        <f>E94*50/C94</f>
        <v>1.5384615384615384E-2</v>
      </c>
      <c r="J94" s="33">
        <f>(D94-$C4)/$C4</f>
        <v>33.32512680829727</v>
      </c>
    </row>
    <row r="95" spans="1:10" s="1" customFormat="1">
      <c r="A95" s="49"/>
      <c r="B95" s="10">
        <f>B94+7</f>
        <v>43681</v>
      </c>
      <c r="C95" s="14">
        <f>D94+G94-H94</f>
        <v>62620.015338912868</v>
      </c>
      <c r="D95" s="11">
        <f>C95+(C95*0.03)</f>
        <v>64498.615799080253</v>
      </c>
      <c r="E95" s="11">
        <f>C95/3250</f>
        <v>19.267697027357805</v>
      </c>
      <c r="F95" s="21">
        <f>(D95-C95)/E95</f>
        <v>97.499999999999943</v>
      </c>
      <c r="G95" s="19"/>
      <c r="H95" s="23"/>
      <c r="I95" s="13">
        <f>E95*50/C95</f>
        <v>1.5384615384615385E-2</v>
      </c>
      <c r="J95" s="33">
        <f>(D95-$C4)/$C4</f>
        <v>34.354880612546182</v>
      </c>
    </row>
    <row r="96" spans="1:10" s="1" customFormat="1">
      <c r="A96" s="49"/>
      <c r="B96" s="10">
        <f>B95+7</f>
        <v>43688</v>
      </c>
      <c r="C96" s="14">
        <f>D95+G95-H95</f>
        <v>64498.615799080253</v>
      </c>
      <c r="D96" s="11">
        <f>C96+(C96*0.03)</f>
        <v>66433.574273052654</v>
      </c>
      <c r="E96" s="11">
        <f>C96/3250</f>
        <v>19.845727938178538</v>
      </c>
      <c r="F96" s="21">
        <f>(D96-C96)/E96</f>
        <v>97.499999999999702</v>
      </c>
      <c r="G96" s="19"/>
      <c r="H96" s="23"/>
      <c r="I96" s="13">
        <f>E96*50/C96</f>
        <v>1.5384615384615384E-2</v>
      </c>
      <c r="J96" s="33">
        <f>(D96-$C4)/$C4</f>
        <v>35.415527030922568</v>
      </c>
    </row>
    <row r="97" spans="1:10" s="1" customFormat="1" ht="13" thickBot="1">
      <c r="A97" s="50"/>
      <c r="B97" s="10">
        <f>B96+7</f>
        <v>43695</v>
      </c>
      <c r="C97" s="14">
        <f>D96+G96-H96</f>
        <v>66433.574273052654</v>
      </c>
      <c r="D97" s="11">
        <f>C97+(C97*0.03)</f>
        <v>68426.581501244233</v>
      </c>
      <c r="E97" s="11">
        <f>C97/3250</f>
        <v>20.441099776323895</v>
      </c>
      <c r="F97" s="21">
        <f>(D97-C97)/E97</f>
        <v>97.499999999999915</v>
      </c>
      <c r="G97" s="19"/>
      <c r="H97" s="23"/>
      <c r="I97" s="13">
        <f>E97*50/C97</f>
        <v>1.5384615384615385E-2</v>
      </c>
      <c r="J97" s="33">
        <f>(D97-$C4)/$C4</f>
        <v>36.507992841850239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48">
        <v>20</v>
      </c>
      <c r="B99" s="10">
        <f>B97+7</f>
        <v>43702</v>
      </c>
      <c r="C99" s="14">
        <f>D97+G97-H97</f>
        <v>68426.581501244233</v>
      </c>
      <c r="D99" s="11">
        <f>C99+(C99*0.03)</f>
        <v>70479.378946281562</v>
      </c>
      <c r="E99" s="11">
        <f>C99/3250</f>
        <v>21.054332769613609</v>
      </c>
      <c r="F99" s="21">
        <f>(D99-C99)/E99</f>
        <v>97.500000000000128</v>
      </c>
      <c r="G99" s="19"/>
      <c r="H99" s="23"/>
      <c r="I99" s="13">
        <f>E99*50/C99</f>
        <v>1.5384615384615385E-2</v>
      </c>
      <c r="J99" s="33">
        <f>(D99-$C4)/$C4</f>
        <v>37.633232627105748</v>
      </c>
    </row>
    <row r="100" spans="1:10" s="1" customFormat="1">
      <c r="A100" s="49"/>
      <c r="B100" s="10">
        <f>B99+7</f>
        <v>43709</v>
      </c>
      <c r="C100" s="14">
        <f>D99+G99-H99</f>
        <v>70479.378946281562</v>
      </c>
      <c r="D100" s="11">
        <f>C100+(C100*0.03)</f>
        <v>72593.760314670013</v>
      </c>
      <c r="E100" s="11">
        <f>C100/3250</f>
        <v>21.685962752702018</v>
      </c>
      <c r="F100" s="21">
        <f>(D100-C100)/E100</f>
        <v>97.500000000000199</v>
      </c>
      <c r="G100" s="19"/>
      <c r="H100" s="23"/>
      <c r="I100" s="13">
        <f>E100*50/C100</f>
        <v>1.5384615384615382E-2</v>
      </c>
      <c r="J100" s="33">
        <f>(D100-$C4)/$C4</f>
        <v>38.792229605918919</v>
      </c>
    </row>
    <row r="101" spans="1:10" s="1" customFormat="1">
      <c r="A101" s="49"/>
      <c r="B101" s="10">
        <f>B100+7</f>
        <v>43716</v>
      </c>
      <c r="C101" s="14">
        <f>D100+G100-H100</f>
        <v>72593.760314670013</v>
      </c>
      <c r="D101" s="11">
        <f>C101+(C101*0.03)</f>
        <v>74771.573124110117</v>
      </c>
      <c r="E101" s="11">
        <f>C101/3250</f>
        <v>22.33654163528308</v>
      </c>
      <c r="F101" s="21">
        <f>(D101-C101)/E101</f>
        <v>97.500000000000142</v>
      </c>
      <c r="G101" s="19"/>
      <c r="H101" s="23"/>
      <c r="I101" s="13">
        <f>E101*50/C101</f>
        <v>1.5384615384615384E-2</v>
      </c>
      <c r="J101" s="33">
        <f>(D101-$C4)/$C4</f>
        <v>39.98599649409649</v>
      </c>
    </row>
    <row r="102" spans="1:10" s="1" customFormat="1" ht="13" thickBot="1">
      <c r="A102" s="50"/>
      <c r="B102" s="10">
        <f>B101+7</f>
        <v>43723</v>
      </c>
      <c r="C102" s="14">
        <f>D101+G101-H101</f>
        <v>74771.573124110117</v>
      </c>
      <c r="D102" s="11">
        <f>C102+(C102*0.03)</f>
        <v>77014.720317833417</v>
      </c>
      <c r="E102" s="11">
        <f>C102/3250</f>
        <v>23.006637884341576</v>
      </c>
      <c r="F102" s="21">
        <f>(D102-C102)/E102</f>
        <v>97.499999999999844</v>
      </c>
      <c r="G102" s="19"/>
      <c r="H102" s="23"/>
      <c r="I102" s="13">
        <f>E102*50/C102</f>
        <v>1.5384615384615385E-2</v>
      </c>
      <c r="J102" s="33">
        <f>(D102-$C4)/$C4</f>
        <v>41.215576388919388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48">
        <v>21</v>
      </c>
      <c r="B104" s="10">
        <f>B102+7</f>
        <v>43730</v>
      </c>
      <c r="C104" s="14">
        <f>D102+G102-H102</f>
        <v>77014.720317833417</v>
      </c>
      <c r="D104" s="11">
        <f>C104+(C104*0.03)</f>
        <v>79325.161927368419</v>
      </c>
      <c r="E104" s="11">
        <f>C104/3250</f>
        <v>23.696837020871822</v>
      </c>
      <c r="F104" s="21">
        <f>(D104-C104)/E104</f>
        <v>97.5</v>
      </c>
      <c r="G104" s="19"/>
      <c r="H104" s="23"/>
      <c r="I104" s="13">
        <f>E104*50/C104</f>
        <v>1.5384615384615385E-2</v>
      </c>
      <c r="J104" s="33">
        <f>(D104-$C4)/$C4</f>
        <v>42.482043680586969</v>
      </c>
    </row>
    <row r="105" spans="1:10" s="1" customFormat="1">
      <c r="A105" s="49"/>
      <c r="B105" s="10">
        <f>B104+7</f>
        <v>43737</v>
      </c>
      <c r="C105" s="14">
        <f>D104+G104-H104</f>
        <v>79325.161927368419</v>
      </c>
      <c r="D105" s="11">
        <f>C105+(C105*0.03)</f>
        <v>81704.916785189474</v>
      </c>
      <c r="E105" s="11">
        <f>C105/3250</f>
        <v>24.407742131497976</v>
      </c>
      <c r="F105" s="21">
        <f>(D105-C105)/E105</f>
        <v>97.500000000000114</v>
      </c>
      <c r="G105" s="19"/>
      <c r="H105" s="23"/>
      <c r="I105" s="13">
        <f>E105*50/C105</f>
        <v>1.5384615384615385E-2</v>
      </c>
      <c r="J105" s="33">
        <f>(D105-$C4)/$C4</f>
        <v>43.786504991004577</v>
      </c>
    </row>
    <row r="106" spans="1:10" s="1" customFormat="1">
      <c r="A106" s="49"/>
      <c r="B106" s="10">
        <f>B105+7</f>
        <v>43744</v>
      </c>
      <c r="C106" s="14">
        <f>D105+G105-H105</f>
        <v>81704.916785189474</v>
      </c>
      <c r="D106" s="11">
        <f>C106+(C106*0.03)</f>
        <v>84156.064288745154</v>
      </c>
      <c r="E106" s="11">
        <f>C106/3250</f>
        <v>25.139974395442916</v>
      </c>
      <c r="F106" s="21">
        <f>(D106-C106)/E106</f>
        <v>97.499999999999815</v>
      </c>
      <c r="G106" s="19"/>
      <c r="H106" s="23"/>
      <c r="I106" s="13">
        <f>E106*50/C106</f>
        <v>1.5384615384615384E-2</v>
      </c>
      <c r="J106" s="33">
        <f>(D106-$C4)/$C4</f>
        <v>45.130100140734712</v>
      </c>
    </row>
    <row r="107" spans="1:10" s="1" customFormat="1" ht="13" thickBot="1">
      <c r="A107" s="50"/>
      <c r="B107" s="10">
        <f>B106+7</f>
        <v>43751</v>
      </c>
      <c r="C107" s="14">
        <f>D106+G106-H106</f>
        <v>84156.064288745154</v>
      </c>
      <c r="D107" s="11">
        <f>C107+(C107*0.03)</f>
        <v>86680.746217407504</v>
      </c>
      <c r="E107" s="11">
        <f>C107/3250</f>
        <v>25.894173627306202</v>
      </c>
      <c r="F107" s="21">
        <f>(D107-C107)/E107</f>
        <v>97.499999999999829</v>
      </c>
      <c r="G107" s="19"/>
      <c r="H107" s="23"/>
      <c r="I107" s="13">
        <f>E107*50/C107</f>
        <v>1.5384615384615384E-2</v>
      </c>
      <c r="J107" s="33">
        <f>(D107-$C4)/$C4</f>
        <v>46.514003144956753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48">
        <v>22</v>
      </c>
      <c r="B109" s="10">
        <f>B107+7</f>
        <v>43758</v>
      </c>
      <c r="C109" s="14">
        <f>D107+G107-H107</f>
        <v>86680.746217407504</v>
      </c>
      <c r="D109" s="11">
        <f>C109+(C109*0.03)</f>
        <v>89281.168603929735</v>
      </c>
      <c r="E109" s="11">
        <f>C109/3250</f>
        <v>26.670998836125385</v>
      </c>
      <c r="F109" s="21">
        <f>(D109-C109)/E109</f>
        <v>97.500000000000199</v>
      </c>
      <c r="G109" s="19"/>
      <c r="H109" s="23"/>
      <c r="I109" s="13">
        <f>E109*50/C109</f>
        <v>1.5384615384615385E-2</v>
      </c>
      <c r="J109" s="33">
        <f>(D109-$C4)/$C4</f>
        <v>47.939423239305455</v>
      </c>
    </row>
    <row r="110" spans="1:10">
      <c r="A110" s="49"/>
      <c r="B110" s="10">
        <f>B109+7</f>
        <v>43765</v>
      </c>
      <c r="C110" s="14">
        <f>D109+G109-H109</f>
        <v>89281.168603929735</v>
      </c>
      <c r="D110" s="11">
        <f>C110+(C110*0.03)</f>
        <v>91959.603662047622</v>
      </c>
      <c r="E110" s="11">
        <f>C110/3250</f>
        <v>27.471128801209151</v>
      </c>
      <c r="F110" s="21">
        <f>(D110-C110)/E110</f>
        <v>97.499999999999844</v>
      </c>
      <c r="G110" s="19"/>
      <c r="H110" s="23"/>
      <c r="I110" s="13">
        <f>E110*50/C110</f>
        <v>1.5384615384615385E-2</v>
      </c>
      <c r="J110" s="33">
        <f>(D110-$C4)/$C4</f>
        <v>49.407605936484622</v>
      </c>
    </row>
    <row r="111" spans="1:10">
      <c r="A111" s="49"/>
      <c r="B111" s="10">
        <f>B110+7</f>
        <v>43772</v>
      </c>
      <c r="C111" s="14">
        <f>D110+G110-H110</f>
        <v>91959.603662047622</v>
      </c>
      <c r="D111" s="11">
        <f>C111+(C111*0.03)</f>
        <v>94718.391771909053</v>
      </c>
      <c r="E111" s="11">
        <f>C111/3250</f>
        <v>28.295262665245421</v>
      </c>
      <c r="F111" s="21">
        <f>(D111-C111)/E111</f>
        <v>97.500000000000071</v>
      </c>
      <c r="G111" s="19"/>
      <c r="H111" s="23"/>
      <c r="I111" s="13">
        <f>E111*50/C111</f>
        <v>1.5384615384615385E-2</v>
      </c>
      <c r="J111" s="33">
        <f>(D111-$C4)/$C4</f>
        <v>50.91983411457916</v>
      </c>
    </row>
    <row r="112" spans="1:10" ht="13" thickBot="1">
      <c r="A112" s="50"/>
      <c r="B112" s="10">
        <f>B111+7</f>
        <v>43779</v>
      </c>
      <c r="C112" s="14">
        <f>D111+G111-H111</f>
        <v>94718.391771909053</v>
      </c>
      <c r="D112" s="11">
        <f>C112+(C112*0.03)</f>
        <v>97559.943525066323</v>
      </c>
      <c r="E112" s="11">
        <f>C112/3250</f>
        <v>29.144120545202785</v>
      </c>
      <c r="F112" s="21">
        <f>(D112-C112)/E112</f>
        <v>97.499999999999929</v>
      </c>
      <c r="G112" s="19"/>
      <c r="H112" s="23"/>
      <c r="I112" s="13">
        <f>E112*50/C112</f>
        <v>1.5384615384615385E-2</v>
      </c>
      <c r="J112" s="33">
        <f>(D112-$C4)/$C4</f>
        <v>52.477429138016532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48">
        <v>23</v>
      </c>
      <c r="B114" s="10">
        <f>B112+7</f>
        <v>43786</v>
      </c>
      <c r="C114" s="14">
        <f>D112+G112-H112</f>
        <v>97559.943525066323</v>
      </c>
      <c r="D114" s="11">
        <f>C114+(C114*0.03)</f>
        <v>100486.74183081831</v>
      </c>
      <c r="E114" s="11">
        <f>C114/3250</f>
        <v>30.018444161558868</v>
      </c>
      <c r="F114" s="21">
        <f>(D114-C114)/E114</f>
        <v>97.499999999999972</v>
      </c>
      <c r="G114" s="19"/>
      <c r="H114" s="23"/>
      <c r="I114" s="13">
        <f>E114*50/C114</f>
        <v>1.5384615384615384E-2</v>
      </c>
      <c r="J114" s="33">
        <f>(D114-$C4)/$C4</f>
        <v>54.081752012157025</v>
      </c>
    </row>
    <row r="115" spans="1:10">
      <c r="A115" s="49"/>
      <c r="B115" s="10">
        <f>B114+7</f>
        <v>43793</v>
      </c>
      <c r="C115" s="14">
        <f>D114+G114-H114</f>
        <v>100486.74183081831</v>
      </c>
      <c r="D115" s="11">
        <f>C115+(C115*0.03)</f>
        <v>103501.34408574286</v>
      </c>
      <c r="E115" s="11">
        <f>C115/3250</f>
        <v>30.918997486405633</v>
      </c>
      <c r="F115" s="21">
        <f>(D115-C115)/E115</f>
        <v>97.500000000000142</v>
      </c>
      <c r="G115" s="19"/>
      <c r="H115" s="23"/>
      <c r="I115" s="13">
        <f>E115*50/C115</f>
        <v>1.5384615384615384E-2</v>
      </c>
      <c r="J115" s="33">
        <f>(D115-$C4)/$C4</f>
        <v>55.73420457252174</v>
      </c>
    </row>
    <row r="116" spans="1:10">
      <c r="A116" s="49"/>
      <c r="B116" s="10">
        <f>B115+7</f>
        <v>43800</v>
      </c>
      <c r="C116" s="14">
        <f>D115+G115-H115</f>
        <v>103501.34408574286</v>
      </c>
      <c r="D116" s="11">
        <f>C116+(C116*0.03)</f>
        <v>106606.38440831515</v>
      </c>
      <c r="E116" s="11">
        <f>C116/3250</f>
        <v>31.846567410997803</v>
      </c>
      <c r="F116" s="21">
        <f>(D116-C116)/E116</f>
        <v>97.499999999999943</v>
      </c>
      <c r="G116" s="19"/>
      <c r="H116" s="23"/>
      <c r="I116" s="13">
        <f>E116*50/C116</f>
        <v>1.5384615384615384E-2</v>
      </c>
      <c r="J116" s="33">
        <f>(D116-$C4)/$C4</f>
        <v>57.436230709697391</v>
      </c>
    </row>
    <row r="117" spans="1:10" ht="13" thickBot="1">
      <c r="A117" s="50"/>
      <c r="B117" s="10">
        <f>B116+7</f>
        <v>43807</v>
      </c>
      <c r="C117" s="14">
        <f>D116+G116-H116</f>
        <v>106606.38440831515</v>
      </c>
      <c r="D117" s="11">
        <f>C117+(C117*0.03)</f>
        <v>109804.57594056461</v>
      </c>
      <c r="E117" s="11">
        <f>C117/3250</f>
        <v>32.80196443332774</v>
      </c>
      <c r="F117" s="21">
        <f>(D117-C117)/E117</f>
        <v>97.500000000000185</v>
      </c>
      <c r="G117" s="19"/>
      <c r="H117" s="23"/>
      <c r="I117" s="13">
        <f>E117*50/C117</f>
        <v>1.5384615384615385E-2</v>
      </c>
      <c r="J117" s="33">
        <f>(D117-$C4)/$C4</f>
        <v>59.18931763098832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48">
        <v>24</v>
      </c>
      <c r="B119" s="10">
        <f>B117+7</f>
        <v>43814</v>
      </c>
      <c r="C119" s="14">
        <f>D117+G117-H117</f>
        <v>109804.57594056461</v>
      </c>
      <c r="D119" s="11">
        <f>C119+(C119*0.03)</f>
        <v>113098.71321878154</v>
      </c>
      <c r="E119" s="11">
        <f>C119/3250</f>
        <v>33.786023366327569</v>
      </c>
      <c r="F119" s="21">
        <f>(D119-C119)/E119</f>
        <v>97.499999999999901</v>
      </c>
      <c r="G119" s="19"/>
      <c r="H119" s="23"/>
      <c r="I119" s="13">
        <f>E119*50/C119</f>
        <v>1.5384615384615382E-2</v>
      </c>
      <c r="J119" s="33">
        <f>(D119-$C4)/$C4</f>
        <v>60.994997159917965</v>
      </c>
    </row>
    <row r="120" spans="1:10">
      <c r="A120" s="49"/>
      <c r="B120" s="10">
        <f>B119+7</f>
        <v>43821</v>
      </c>
      <c r="C120" s="14">
        <f>D119+G119-H119</f>
        <v>113098.71321878154</v>
      </c>
      <c r="D120" s="11">
        <f>C120+(C120*0.03)</f>
        <v>116491.67461534499</v>
      </c>
      <c r="E120" s="11">
        <f>C120/3250</f>
        <v>34.799604067317397</v>
      </c>
      <c r="F120" s="21">
        <f>(D120-C120)/E120</f>
        <v>97.500000000000085</v>
      </c>
      <c r="G120" s="19"/>
      <c r="H120" s="23"/>
      <c r="I120" s="13">
        <f>E120*50/C120</f>
        <v>1.5384615384615384E-2</v>
      </c>
      <c r="J120" s="33">
        <f>(D120-$C4)/$C4</f>
        <v>62.854847074715508</v>
      </c>
    </row>
    <row r="121" spans="1:10">
      <c r="A121" s="49"/>
      <c r="B121" s="10">
        <f>B120+7</f>
        <v>43828</v>
      </c>
      <c r="C121" s="14">
        <f>D120+G120-H120</f>
        <v>116491.67461534499</v>
      </c>
      <c r="D121" s="11">
        <f>C121+(C121*0.03)</f>
        <v>119986.42485380534</v>
      </c>
      <c r="E121" s="11">
        <f>C121/3250</f>
        <v>35.843592189336924</v>
      </c>
      <c r="F121" s="21">
        <f>(D121-C121)/E121</f>
        <v>97.499999999999801</v>
      </c>
      <c r="G121" s="19"/>
      <c r="H121" s="23"/>
      <c r="I121" s="13">
        <f>E121*50/C121</f>
        <v>1.5384615384615385E-2</v>
      </c>
      <c r="J121" s="33">
        <f>(D121-$C4)/$C4</f>
        <v>64.770492486956968</v>
      </c>
    </row>
    <row r="122" spans="1:10" ht="13" thickBot="1">
      <c r="A122" s="50"/>
      <c r="B122" s="10">
        <f>B121+7</f>
        <v>43835</v>
      </c>
      <c r="C122" s="14">
        <f>D121+G121-H121</f>
        <v>119986.42485380534</v>
      </c>
      <c r="D122" s="11">
        <f>C122+(C122*0.03)</f>
        <v>123586.0175994195</v>
      </c>
      <c r="E122" s="11">
        <f>C122/3250</f>
        <v>36.918899955017025</v>
      </c>
      <c r="F122" s="21">
        <f>(D122-C122)/E122</f>
        <v>97.500000000000142</v>
      </c>
      <c r="G122" s="19"/>
      <c r="H122" s="23"/>
      <c r="I122" s="13">
        <f>E122*50/C122</f>
        <v>1.5384615384615384E-2</v>
      </c>
      <c r="J122" s="33">
        <f>(D122-$C4)/$C4</f>
        <v>66.743607261565685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48">
        <v>25</v>
      </c>
      <c r="B124" s="10">
        <f>B122+7</f>
        <v>43842</v>
      </c>
      <c r="C124" s="14">
        <f>D122+G122-H122</f>
        <v>123586.0175994195</v>
      </c>
      <c r="D124" s="11">
        <f>C124+(C124*0.03)</f>
        <v>127293.59812740209</v>
      </c>
      <c r="E124" s="11">
        <f>C124/3250</f>
        <v>38.026466953667537</v>
      </c>
      <c r="F124" s="21">
        <f>(D124-C124)/E124</f>
        <v>97.500000000000057</v>
      </c>
      <c r="G124" s="19"/>
      <c r="H124" s="23"/>
      <c r="I124" s="13">
        <f>E124*50/C124</f>
        <v>1.5384615384615384E-2</v>
      </c>
      <c r="J124" s="33">
        <f>(D124-$C4)/$C4</f>
        <v>68.775915479412646</v>
      </c>
    </row>
    <row r="125" spans="1:10">
      <c r="A125" s="49"/>
      <c r="B125" s="10">
        <f>B124+7</f>
        <v>43849</v>
      </c>
      <c r="C125" s="14">
        <f>D124+G124-H124</f>
        <v>127293.59812740209</v>
      </c>
      <c r="D125" s="11">
        <f>C125+(C125*0.03)</f>
        <v>131112.40607122416</v>
      </c>
      <c r="E125" s="11">
        <f>C125/3250</f>
        <v>39.167260962277567</v>
      </c>
      <c r="F125" s="21">
        <f>(D125-C125)/E125</f>
        <v>97.500000000000284</v>
      </c>
      <c r="G125" s="19"/>
      <c r="H125" s="23"/>
      <c r="I125" s="13">
        <f>E125*50/C125</f>
        <v>1.5384615384615385E-2</v>
      </c>
      <c r="J125" s="33">
        <f>(D125-$C4)/$C4</f>
        <v>70.869192943795042</v>
      </c>
    </row>
    <row r="126" spans="1:10">
      <c r="A126" s="49"/>
      <c r="B126" s="10">
        <f>B125+7</f>
        <v>43856</v>
      </c>
      <c r="C126" s="14">
        <f>D125+G125-H125</f>
        <v>131112.40607122416</v>
      </c>
      <c r="D126" s="11">
        <f>C126+(C126*0.03)</f>
        <v>135045.77825336088</v>
      </c>
      <c r="E126" s="11">
        <f>C126/3250</f>
        <v>40.342278791145894</v>
      </c>
      <c r="F126" s="21">
        <f>(D126-C126)/E126</f>
        <v>97.499999999999929</v>
      </c>
      <c r="G126" s="19"/>
      <c r="H126" s="23"/>
      <c r="I126" s="13">
        <f>E126*50/C126</f>
        <v>1.5384615384615384E-2</v>
      </c>
      <c r="J126" s="33">
        <f>(D126-$C4)/$C4</f>
        <v>73.025268732108884</v>
      </c>
    </row>
    <row r="127" spans="1:10" ht="13" thickBot="1">
      <c r="A127" s="50"/>
      <c r="B127" s="10">
        <f>B126+7</f>
        <v>43863</v>
      </c>
      <c r="C127" s="14">
        <f>D126+G126-H126</f>
        <v>135045.77825336088</v>
      </c>
      <c r="D127" s="11">
        <f>C127+(C127*0.03)</f>
        <v>139097.15160096172</v>
      </c>
      <c r="E127" s="11">
        <f>C127/3250</f>
        <v>41.552547154880273</v>
      </c>
      <c r="F127" s="21">
        <f>(D127-C127)/E127</f>
        <v>97.500000000000199</v>
      </c>
      <c r="G127" s="19"/>
      <c r="H127" s="23"/>
      <c r="I127" s="13">
        <f>E127*50/C127</f>
        <v>1.5384615384615385E-2</v>
      </c>
      <c r="J127" s="33">
        <f>(D127-$C4)/$C4</f>
        <v>75.246026794072151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48">
        <v>26</v>
      </c>
      <c r="B129" s="10">
        <f>B127+7</f>
        <v>43870</v>
      </c>
      <c r="C129" s="14">
        <f>D127+G127-H127</f>
        <v>139097.15160096172</v>
      </c>
      <c r="D129" s="11">
        <f>C129+(C129*0.03)</f>
        <v>143270.06614899056</v>
      </c>
      <c r="E129" s="11">
        <f>C129/3250</f>
        <v>42.799123569526685</v>
      </c>
      <c r="F129" s="21">
        <f>(D129-C129)/E129</f>
        <v>97.499999999999787</v>
      </c>
      <c r="G129" s="19"/>
      <c r="H129" s="23"/>
      <c r="I129" s="13">
        <f>E129*50/C129</f>
        <v>1.5384615384615384E-2</v>
      </c>
      <c r="J129" s="33">
        <f>(D129-$C4)/$C4</f>
        <v>77.53340759789431</v>
      </c>
    </row>
    <row r="130" spans="1:10">
      <c r="A130" s="49"/>
      <c r="B130" s="10">
        <f>B129+7</f>
        <v>43877</v>
      </c>
      <c r="C130" s="14">
        <f>D129+G129-H129</f>
        <v>143270.06614899056</v>
      </c>
      <c r="D130" s="11">
        <f>C130+(C130*0.03)</f>
        <v>147568.16813346028</v>
      </c>
      <c r="E130" s="11">
        <f>C130/3250</f>
        <v>44.083097276612477</v>
      </c>
      <c r="F130" s="21">
        <f>(D130-C130)/E130</f>
        <v>97.499999999999957</v>
      </c>
      <c r="G130" s="19"/>
      <c r="H130" s="23"/>
      <c r="I130" s="13">
        <f>E130*50/C130</f>
        <v>1.5384615384615384E-2</v>
      </c>
      <c r="J130" s="33">
        <f>(D130-$C4)/$C4</f>
        <v>79.889409825831152</v>
      </c>
    </row>
    <row r="131" spans="1:10">
      <c r="A131" s="49"/>
      <c r="B131" s="10">
        <f>B130+7</f>
        <v>43884</v>
      </c>
      <c r="C131" s="14">
        <f>D130+G130-H130</f>
        <v>147568.16813346028</v>
      </c>
      <c r="D131" s="11">
        <f>C131+(C131*0.03)</f>
        <v>151995.21317746409</v>
      </c>
      <c r="E131" s="11">
        <f>C131/3250</f>
        <v>45.405590194910857</v>
      </c>
      <c r="F131" s="21">
        <f>(D131-C131)/E131</f>
        <v>97.500000000000057</v>
      </c>
      <c r="G131" s="19"/>
      <c r="H131" s="23"/>
      <c r="I131" s="13">
        <f>E131*50/C131</f>
        <v>1.5384615384615385E-2</v>
      </c>
      <c r="J131" s="33">
        <f>(D131-$C4)/$C4</f>
        <v>82.316092120606086</v>
      </c>
    </row>
    <row r="132" spans="1:10" ht="13" thickBot="1">
      <c r="A132" s="50"/>
      <c r="B132" s="10">
        <f>B131+7</f>
        <v>43891</v>
      </c>
      <c r="C132" s="14">
        <f>D131+G131-H131</f>
        <v>151995.21317746409</v>
      </c>
      <c r="D132" s="11">
        <f>C132+(C132*0.03)</f>
        <v>156555.06957278802</v>
      </c>
      <c r="E132" s="11">
        <f>C132/3250</f>
        <v>46.767757900758184</v>
      </c>
      <c r="F132" s="21">
        <f>(D132-C132)/E132</f>
        <v>97.50000000000027</v>
      </c>
      <c r="G132" s="19"/>
      <c r="H132" s="23"/>
      <c r="I132" s="13">
        <f>E132*50/C132</f>
        <v>1.5384615384615387E-2</v>
      </c>
      <c r="J132" s="33">
        <f>(D132-$C4)/$C4</f>
        <v>84.815574884224276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48">
        <v>27</v>
      </c>
      <c r="B134" s="10">
        <f>B132+7</f>
        <v>43898</v>
      </c>
      <c r="C134" s="14">
        <f>D132+G132-H132</f>
        <v>156555.06957278802</v>
      </c>
      <c r="D134" s="11">
        <f>C134+(C134*0.03)</f>
        <v>161251.72165997166</v>
      </c>
      <c r="E134" s="11">
        <f>C134/3250</f>
        <v>48.170790637780932</v>
      </c>
      <c r="F134" s="21">
        <f>(D134-C134)/E134</f>
        <v>97.499999999999986</v>
      </c>
      <c r="G134" s="19"/>
      <c r="H134" s="23"/>
      <c r="I134" s="13">
        <f>E134*50/C134</f>
        <v>1.5384615384615384E-2</v>
      </c>
      <c r="J134" s="33">
        <f>(D134-$C4)/$C4</f>
        <v>87.390042130750999</v>
      </c>
    </row>
    <row r="135" spans="1:10">
      <c r="A135" s="49"/>
      <c r="B135" s="10">
        <f>B134+7</f>
        <v>43905</v>
      </c>
      <c r="C135" s="14">
        <f>D134+G134-H134</f>
        <v>161251.72165997166</v>
      </c>
      <c r="D135" s="11">
        <f>C135+(C135*0.03)</f>
        <v>166089.27330977083</v>
      </c>
      <c r="E135" s="11">
        <f>C135/3250</f>
        <v>49.615914356914359</v>
      </c>
      <c r="F135" s="21">
        <f>(D135-C135)/E135</f>
        <v>97.500000000000256</v>
      </c>
      <c r="G135" s="19"/>
      <c r="H135" s="23"/>
      <c r="I135" s="13">
        <f>E135*50/C135</f>
        <v>1.5384615384615387E-2</v>
      </c>
      <c r="J135" s="33">
        <f>(D135-$C4)/$C4</f>
        <v>90.041743394673531</v>
      </c>
    </row>
    <row r="136" spans="1:10">
      <c r="A136" s="49"/>
      <c r="B136" s="10">
        <f>B135+7</f>
        <v>43912</v>
      </c>
      <c r="C136" s="14">
        <f>D135+G135-H135</f>
        <v>166089.27330977083</v>
      </c>
      <c r="D136" s="11">
        <f>C136+(C136*0.03)</f>
        <v>171071.95150906395</v>
      </c>
      <c r="E136" s="11">
        <f>C136/3250</f>
        <v>51.104391787621793</v>
      </c>
      <c r="F136" s="21">
        <f>(D136-C136)/E136</f>
        <v>97.499999999999929</v>
      </c>
      <c r="G136" s="19"/>
      <c r="H136" s="23"/>
      <c r="I136" s="13">
        <f>E136*50/C136</f>
        <v>1.5384615384615384E-2</v>
      </c>
      <c r="J136" s="33">
        <f>(D136-$C4)/$C4</f>
        <v>92.772995696513746</v>
      </c>
    </row>
    <row r="137" spans="1:10">
      <c r="A137" s="49"/>
      <c r="B137" s="10">
        <f>B136+7</f>
        <v>43919</v>
      </c>
      <c r="C137" s="14">
        <f>D136+G136-H136</f>
        <v>171071.95150906395</v>
      </c>
      <c r="D137" s="11">
        <f>C137+(C137*0.03)</f>
        <v>176204.11005433588</v>
      </c>
      <c r="E137" s="11">
        <f>C137/3250</f>
        <v>52.637523541250445</v>
      </c>
      <c r="F137" s="21">
        <f>(D137-C137)/E137</f>
        <v>97.500000000000227</v>
      </c>
      <c r="G137" s="19"/>
      <c r="H137" s="23"/>
      <c r="I137" s="13">
        <f>E137*50/C137</f>
        <v>1.5384615384615385E-2</v>
      </c>
      <c r="J137" s="33">
        <f>(D137-$C4)/$C4</f>
        <v>95.58618556740916</v>
      </c>
    </row>
    <row r="138" spans="1:10" ht="14.25" customHeight="1" thickBot="1">
      <c r="A138" s="31"/>
      <c r="B138" s="10">
        <f>B137+7</f>
        <v>43926</v>
      </c>
      <c r="C138" s="14">
        <f>D137+G137-H137</f>
        <v>176204.11005433588</v>
      </c>
      <c r="D138" s="11">
        <f>C138+(C138*0.03)</f>
        <v>181490.23335596596</v>
      </c>
      <c r="E138" s="11">
        <f>C138/3250</f>
        <v>54.216649247487965</v>
      </c>
      <c r="F138" s="21">
        <f>(D138-C138)/E138</f>
        <v>97.500000000000114</v>
      </c>
      <c r="G138" s="19"/>
      <c r="H138" s="23"/>
      <c r="I138" s="13">
        <f>E138*50/C138</f>
        <v>1.5384615384615385E-2</v>
      </c>
      <c r="J138" s="33">
        <f>(D138-$C4)/$C4</f>
        <v>98.483771134431436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39"/>
  <sheetViews>
    <sheetView topLeftCell="A10" workbookViewId="0">
      <selection activeCell="I28" sqref="I28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1"/>
      <c r="B1" s="52"/>
      <c r="C1" s="52"/>
      <c r="D1" s="52"/>
      <c r="E1" s="52"/>
      <c r="F1" s="52"/>
      <c r="G1" s="52"/>
      <c r="H1" s="52"/>
      <c r="I1" s="52"/>
      <c r="J1" s="52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15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ht="13">
      <c r="A4" s="48">
        <v>1</v>
      </c>
      <c r="B4" s="45">
        <v>43170</v>
      </c>
      <c r="C4" s="42">
        <v>1824.32</v>
      </c>
      <c r="D4" s="43">
        <f>C4+(C4*0.08)</f>
        <v>1970.2655999999999</v>
      </c>
      <c r="E4" s="43">
        <f>C4/3250</f>
        <v>0.5613292307692308</v>
      </c>
      <c r="F4" s="44">
        <f>(D4-C4)/E4</f>
        <v>260</v>
      </c>
      <c r="G4" s="43"/>
      <c r="H4" s="43"/>
      <c r="I4" s="46">
        <f>E4*50/C4</f>
        <v>1.5384615384615385E-2</v>
      </c>
      <c r="J4" s="46">
        <f>(D4-C4)/C4</f>
        <v>8.0000000000000016E-2</v>
      </c>
      <c r="K4" s="41" t="s">
        <v>18</v>
      </c>
    </row>
    <row r="5" spans="1:11">
      <c r="A5" s="49"/>
      <c r="B5" s="10">
        <f>B4+7</f>
        <v>43177</v>
      </c>
      <c r="C5" s="14">
        <f>D4+G4-H4</f>
        <v>1970.2655999999999</v>
      </c>
      <c r="D5" s="11">
        <f>C5+(C5*0.08)</f>
        <v>2127.8868480000001</v>
      </c>
      <c r="E5" s="11">
        <f>C5/3250</f>
        <v>0.60623556923076927</v>
      </c>
      <c r="F5" s="32">
        <f>(D5-C5)/E5</f>
        <v>260.00000000000023</v>
      </c>
      <c r="G5" s="12"/>
      <c r="H5" s="12"/>
      <c r="I5" s="13">
        <f>E5*50/C5</f>
        <v>1.5384615384615385E-2</v>
      </c>
      <c r="J5" s="33">
        <f>(D5-$C4)/$C4</f>
        <v>0.1664000000000001</v>
      </c>
    </row>
    <row r="6" spans="1:11">
      <c r="A6" s="49"/>
      <c r="B6" s="10">
        <f>B5+7</f>
        <v>43184</v>
      </c>
      <c r="C6" s="14">
        <f>D5+G5-H5</f>
        <v>2127.8868480000001</v>
      </c>
      <c r="D6" s="11">
        <f>C6+(C6*0.08)</f>
        <v>2298.1177958400003</v>
      </c>
      <c r="E6" s="11">
        <f>C6/3250</f>
        <v>0.65473441476923078</v>
      </c>
      <c r="F6" s="32">
        <f>(D6-C6)/E6</f>
        <v>260.00000000000034</v>
      </c>
      <c r="G6" s="12"/>
      <c r="H6" s="12"/>
      <c r="I6" s="13">
        <f>E6*50/C6</f>
        <v>1.5384615384615382E-2</v>
      </c>
      <c r="J6" s="33">
        <f>(D6-$C4)/$C4</f>
        <v>0.25971200000000022</v>
      </c>
    </row>
    <row r="7" spans="1:11" ht="13" thickBot="1">
      <c r="A7" s="50"/>
      <c r="B7" s="10">
        <f>B6+7</f>
        <v>43191</v>
      </c>
      <c r="C7" s="14">
        <f>D6+G6-H6</f>
        <v>2298.1177958400003</v>
      </c>
      <c r="D7" s="11">
        <f>C7+(C7*0.08)</f>
        <v>2481.9672195072003</v>
      </c>
      <c r="E7" s="11">
        <f>C7/3250</f>
        <v>0.70711316795076928</v>
      </c>
      <c r="F7" s="32">
        <f>(D7-C7)/E7</f>
        <v>259.99999999999994</v>
      </c>
      <c r="G7" s="19"/>
      <c r="H7" s="12"/>
      <c r="I7" s="13">
        <f>E7*50/C7</f>
        <v>1.5384615384615384E-2</v>
      </c>
      <c r="J7" s="33">
        <f>(D7-$C4)/$C4</f>
        <v>0.36048896000000019</v>
      </c>
    </row>
    <row r="8" spans="1:11" ht="13" thickBot="1">
      <c r="A8" s="30"/>
      <c r="B8" s="8"/>
      <c r="C8" s="16"/>
      <c r="D8" s="17"/>
      <c r="E8" s="17"/>
      <c r="F8" s="20"/>
      <c r="G8" s="22"/>
      <c r="H8" s="7"/>
      <c r="I8" s="18"/>
      <c r="J8" s="34"/>
    </row>
    <row r="9" spans="1:11">
      <c r="A9" s="48">
        <v>2</v>
      </c>
      <c r="B9" s="10">
        <f>B7+7</f>
        <v>43198</v>
      </c>
      <c r="C9" s="14">
        <f>D7+G7-H7</f>
        <v>2481.9672195072003</v>
      </c>
      <c r="D9" s="11">
        <f>C9+(C9*0.08)</f>
        <v>2680.5245970677761</v>
      </c>
      <c r="E9" s="11">
        <f>C9/3250</f>
        <v>0.76368222138683084</v>
      </c>
      <c r="F9" s="21">
        <f>(D9-C9)/E9</f>
        <v>259.99999999999972</v>
      </c>
      <c r="G9" s="19"/>
      <c r="H9" s="12"/>
      <c r="I9" s="13">
        <f>E9*50/C9</f>
        <v>1.5384615384615384E-2</v>
      </c>
      <c r="J9" s="33">
        <f>(D9-$C4)/$C4</f>
        <v>0.4693280768000001</v>
      </c>
    </row>
    <row r="10" spans="1:11" s="1" customFormat="1">
      <c r="A10" s="49"/>
      <c r="B10" s="10">
        <f>B9+7</f>
        <v>43205</v>
      </c>
      <c r="C10" s="14">
        <f>D9+G9-H9</f>
        <v>2680.5245970677761</v>
      </c>
      <c r="D10" s="11">
        <f>C10+(C10*0.08)</f>
        <v>2894.9665648331984</v>
      </c>
      <c r="E10" s="11">
        <f>C10/3250</f>
        <v>0.82477679909777724</v>
      </c>
      <c r="F10" s="21">
        <f>(D10-C10)/E10</f>
        <v>260.00000000000028</v>
      </c>
      <c r="G10" s="12"/>
      <c r="H10" s="12"/>
      <c r="I10" s="13">
        <f>E10*50/C10</f>
        <v>1.5384615384615384E-2</v>
      </c>
      <c r="J10" s="33">
        <f>(D10-$C4)/$C4</f>
        <v>0.58687432294400022</v>
      </c>
    </row>
    <row r="11" spans="1:11" s="1" customFormat="1">
      <c r="A11" s="49"/>
      <c r="B11" s="10">
        <f>B10+7</f>
        <v>43212</v>
      </c>
      <c r="C11" s="14">
        <f>D10+G10-H10</f>
        <v>2894.9665648331984</v>
      </c>
      <c r="D11" s="11">
        <f>C11+(C11*0.08)</f>
        <v>3126.5638900198542</v>
      </c>
      <c r="E11" s="11">
        <f>C11/3250</f>
        <v>0.89075894302559955</v>
      </c>
      <c r="F11" s="21">
        <f>(D11-C11)/E11</f>
        <v>259.99999999999989</v>
      </c>
      <c r="G11" s="12"/>
      <c r="H11" s="12"/>
      <c r="I11" s="13">
        <f>E11*50/C11</f>
        <v>1.5384615384615385E-2</v>
      </c>
      <c r="J11" s="33">
        <f>(D11-$C4)/$C4</f>
        <v>0.71382426877952021</v>
      </c>
    </row>
    <row r="12" spans="1:11" s="1" customFormat="1" ht="13" thickBot="1">
      <c r="A12" s="50"/>
      <c r="B12" s="10">
        <f>B11+7</f>
        <v>43219</v>
      </c>
      <c r="C12" s="14">
        <f>D11+G11-H11</f>
        <v>3126.5638900198542</v>
      </c>
      <c r="D12" s="11">
        <f>C12+(C12*0.08)</f>
        <v>3376.6890012214426</v>
      </c>
      <c r="E12" s="11">
        <f>C12/3250</f>
        <v>0.96201965846764748</v>
      </c>
      <c r="F12" s="21">
        <f>(D12-C12)/E12</f>
        <v>260.00000000000006</v>
      </c>
      <c r="G12" s="19"/>
      <c r="H12" s="12"/>
      <c r="I12" s="13">
        <f>E12*50/C12</f>
        <v>1.5384615384615385E-2</v>
      </c>
      <c r="J12" s="33">
        <f>(D12-$C4)/$C4</f>
        <v>0.85093021028188187</v>
      </c>
    </row>
    <row r="13" spans="1:11" ht="13" thickBot="1">
      <c r="A13" s="30"/>
      <c r="B13" s="8"/>
      <c r="C13" s="16"/>
      <c r="D13" s="17"/>
      <c r="E13" s="17"/>
      <c r="F13" s="20"/>
      <c r="G13" s="22"/>
      <c r="H13" s="7"/>
      <c r="I13" s="18"/>
      <c r="J13" s="34"/>
    </row>
    <row r="14" spans="1:11" s="1" customFormat="1">
      <c r="A14" s="48">
        <v>3</v>
      </c>
      <c r="B14" s="10">
        <f>B12+7</f>
        <v>43226</v>
      </c>
      <c r="C14" s="14">
        <f>D12+G12-H12</f>
        <v>3376.6890012214426</v>
      </c>
      <c r="D14" s="11">
        <f>C14+(C14*0.08)</f>
        <v>3646.8241213191582</v>
      </c>
      <c r="E14" s="11">
        <f>C14/3250</f>
        <v>1.0389812311450592</v>
      </c>
      <c r="F14" s="21">
        <f>(D14-C14)/E14</f>
        <v>260.00000000000017</v>
      </c>
      <c r="G14" s="19"/>
      <c r="H14" s="12"/>
      <c r="I14" s="13">
        <f>E14*50/C14</f>
        <v>1.5384615384615384E-2</v>
      </c>
      <c r="J14" s="33">
        <f>(D14-$C4)/$C4</f>
        <v>0.9990046271044325</v>
      </c>
    </row>
    <row r="15" spans="1:11" s="1" customFormat="1">
      <c r="A15" s="49"/>
      <c r="B15" s="10">
        <f>B14+7</f>
        <v>43233</v>
      </c>
      <c r="C15" s="14">
        <f>D14+G14-H14</f>
        <v>3646.8241213191582</v>
      </c>
      <c r="D15" s="11">
        <f>C15+(C15*0.08)</f>
        <v>3938.5700510246907</v>
      </c>
      <c r="E15" s="11">
        <f>C15/3250</f>
        <v>1.1220997296366642</v>
      </c>
      <c r="F15" s="21">
        <f>(D15-C15)/E15</f>
        <v>259.99999999999983</v>
      </c>
      <c r="G15" s="12"/>
      <c r="H15" s="12"/>
      <c r="I15" s="13">
        <f>E15*50/C15</f>
        <v>1.5384615384615385E-2</v>
      </c>
      <c r="J15" s="33">
        <f>(D15-$C4)/$C4</f>
        <v>1.1589249972727871</v>
      </c>
    </row>
    <row r="16" spans="1:11" s="1" customFormat="1">
      <c r="A16" s="49"/>
      <c r="B16" s="40">
        <f>B15+7</f>
        <v>43240</v>
      </c>
      <c r="C16" s="38">
        <f>D15+G15-H15</f>
        <v>3938.5700510246907</v>
      </c>
      <c r="D16" s="11">
        <f>C16+(C16*0.08)</f>
        <v>4253.655655106666</v>
      </c>
      <c r="E16" s="11">
        <f>C16/3250</f>
        <v>1.211867708007597</v>
      </c>
      <c r="F16" s="21">
        <f>(D16-C16)/E16</f>
        <v>260.00000000000011</v>
      </c>
      <c r="G16" s="12"/>
      <c r="H16" s="12"/>
      <c r="I16" s="13">
        <f>E16*50/C16</f>
        <v>1.5384615384615384E-2</v>
      </c>
      <c r="J16" s="33">
        <f>(D16-$C4)/$C4</f>
        <v>1.3316389970546101</v>
      </c>
    </row>
    <row r="17" spans="1:10" s="1" customFormat="1" ht="13" thickBot="1">
      <c r="A17" s="50"/>
      <c r="B17" s="10">
        <f>B16+7</f>
        <v>43247</v>
      </c>
      <c r="C17" s="14">
        <f>D16+G16-H16</f>
        <v>4253.655655106666</v>
      </c>
      <c r="D17" s="11">
        <f>C17+(C17*0.08)</f>
        <v>4593.9481075151989</v>
      </c>
      <c r="E17" s="11">
        <f>C17/3250</f>
        <v>1.308817124648205</v>
      </c>
      <c r="F17" s="21">
        <f>(D17-C17)/E17</f>
        <v>259.99999999999966</v>
      </c>
      <c r="G17" s="19"/>
      <c r="H17" s="12"/>
      <c r="I17" s="13">
        <f>E17*50/C17</f>
        <v>1.5384615384615387E-2</v>
      </c>
      <c r="J17" s="33">
        <f>(D17-$C4)/$C4</f>
        <v>1.5181701168189787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48">
        <v>4</v>
      </c>
      <c r="B19" s="10">
        <f>B17+7</f>
        <v>43254</v>
      </c>
      <c r="C19" s="14">
        <f>D17+G17-H17</f>
        <v>4593.9481075151989</v>
      </c>
      <c r="D19" s="11">
        <f>C19+(C19*0.08)</f>
        <v>4961.4639561164149</v>
      </c>
      <c r="E19" s="11">
        <f>C19/3250</f>
        <v>1.4135224946200613</v>
      </c>
      <c r="F19" s="21">
        <f>(D19-C19)/E19</f>
        <v>260.00000000000006</v>
      </c>
      <c r="G19" s="19"/>
      <c r="H19" s="12"/>
      <c r="I19" s="13">
        <f>E19*50/C19</f>
        <v>1.5384615384615387E-2</v>
      </c>
      <c r="J19" s="33">
        <f>(D19-$C4)/$C4</f>
        <v>1.7196237261644971</v>
      </c>
    </row>
    <row r="20" spans="1:10" s="1" customFormat="1">
      <c r="A20" s="49"/>
      <c r="B20" s="10">
        <f>B19+7</f>
        <v>43261</v>
      </c>
      <c r="C20" s="14">
        <f>D19+G19-H19</f>
        <v>4961.4639561164149</v>
      </c>
      <c r="D20" s="11">
        <f>C20+(C20*0.08)</f>
        <v>5358.3810726057281</v>
      </c>
      <c r="E20" s="11">
        <f>C20/3250</f>
        <v>1.526604294189666</v>
      </c>
      <c r="F20" s="21">
        <f>(D20-C20)/E20</f>
        <v>260.00000000000006</v>
      </c>
      <c r="G20" s="12"/>
      <c r="H20" s="12"/>
      <c r="I20" s="13">
        <f>E20*50/C20</f>
        <v>1.5384615384615384E-2</v>
      </c>
      <c r="J20" s="33">
        <f>(D20-$C4)/$C4</f>
        <v>1.9371936242576568</v>
      </c>
    </row>
    <row r="21" spans="1:10" s="1" customFormat="1">
      <c r="A21" s="49"/>
      <c r="B21" s="10">
        <f>B20+7</f>
        <v>43268</v>
      </c>
      <c r="C21" s="14">
        <f>D20+G20-H20</f>
        <v>5358.3810726057281</v>
      </c>
      <c r="D21" s="11">
        <f>C21+(C21*0.08)</f>
        <v>5787.0515584141867</v>
      </c>
      <c r="E21" s="11">
        <f>C21/3250</f>
        <v>1.6487326377248395</v>
      </c>
      <c r="F21" s="21">
        <f>(D21-C21)/E21</f>
        <v>260.00000000000017</v>
      </c>
      <c r="G21" s="12"/>
      <c r="H21" s="12"/>
      <c r="I21" s="13">
        <f>E21*50/C21</f>
        <v>1.5384615384615384E-2</v>
      </c>
      <c r="J21" s="33">
        <f>(D21-$C4)/$C4</f>
        <v>2.1721691141982697</v>
      </c>
    </row>
    <row r="22" spans="1:10" s="1" customFormat="1" ht="13" thickBot="1">
      <c r="A22" s="50"/>
      <c r="B22" s="10">
        <f>B21+7</f>
        <v>43275</v>
      </c>
      <c r="C22" s="14">
        <f>D21+G21-H21</f>
        <v>5787.0515584141867</v>
      </c>
      <c r="D22" s="11">
        <f>C22+(C22*0.08)</f>
        <v>6250.015683087322</v>
      </c>
      <c r="E22" s="11">
        <f>C22/3250</f>
        <v>1.7806312487428266</v>
      </c>
      <c r="F22" s="21">
        <f>(D22-C22)/E22</f>
        <v>260.00000000000023</v>
      </c>
      <c r="G22" s="19"/>
      <c r="H22" s="12"/>
      <c r="I22" s="13">
        <f>E22*50/C22</f>
        <v>1.5384615384615384E-2</v>
      </c>
      <c r="J22" s="33">
        <f>(D22-$C4)/$C4</f>
        <v>2.4259426433341313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48">
        <v>5</v>
      </c>
      <c r="B24" s="10">
        <f>B22+7</f>
        <v>43282</v>
      </c>
      <c r="C24" s="14">
        <f>D22+G22-H22</f>
        <v>6250.015683087322</v>
      </c>
      <c r="D24" s="11">
        <f>C24+(C24*0.08)</f>
        <v>6750.0169377343082</v>
      </c>
      <c r="E24" s="11">
        <f>C24/3250</f>
        <v>1.9230817486422529</v>
      </c>
      <c r="F24" s="21">
        <f>(D24-C24)/E24</f>
        <v>260.00000000000017</v>
      </c>
      <c r="G24" s="19"/>
      <c r="H24" s="12"/>
      <c r="I24" s="13">
        <f>E24*50/C24</f>
        <v>1.5384615384615385E-2</v>
      </c>
      <c r="J24" s="33">
        <f>(D24-$C4)/$C4</f>
        <v>2.7000180548008621</v>
      </c>
    </row>
    <row r="25" spans="1:10" s="1" customFormat="1">
      <c r="A25" s="49"/>
      <c r="B25" s="10">
        <f>B24+7</f>
        <v>43289</v>
      </c>
      <c r="C25" s="14">
        <f>D24+G24-H24</f>
        <v>6750.0169377343082</v>
      </c>
      <c r="D25" s="11">
        <f>C25+(C25*0.08)</f>
        <v>7290.0182927530532</v>
      </c>
      <c r="E25" s="11">
        <f>C25/3250</f>
        <v>2.0769282885336331</v>
      </c>
      <c r="F25" s="21">
        <f>(D25-C25)/E25</f>
        <v>260.00000000000017</v>
      </c>
      <c r="G25" s="12"/>
      <c r="H25" s="12"/>
      <c r="I25" s="13">
        <f>E25*50/C25</f>
        <v>1.5384615384615384E-2</v>
      </c>
      <c r="J25" s="33">
        <f>(D25-$C4)/$C4</f>
        <v>2.9960194991849312</v>
      </c>
    </row>
    <row r="26" spans="1:10" s="1" customFormat="1">
      <c r="A26" s="49"/>
      <c r="B26" s="10">
        <f>B25+7</f>
        <v>43296</v>
      </c>
      <c r="C26" s="14">
        <f>D25+G25-H25</f>
        <v>7290.0182927530532</v>
      </c>
      <c r="D26" s="11">
        <f>C26+(C26*0.08)</f>
        <v>7873.2197561732974</v>
      </c>
      <c r="E26" s="11">
        <f>C26/3250</f>
        <v>2.243082551616324</v>
      </c>
      <c r="F26" s="21">
        <f>(D26-C26)/E26</f>
        <v>260</v>
      </c>
      <c r="G26" s="12"/>
      <c r="H26" s="12"/>
      <c r="I26" s="13">
        <f>E26*50/C26</f>
        <v>1.5384615384615384E-2</v>
      </c>
      <c r="J26" s="33">
        <f>(D26-$C4)/$C4</f>
        <v>3.3157010591197258</v>
      </c>
    </row>
    <row r="27" spans="1:10" s="1" customFormat="1" ht="13" thickBot="1">
      <c r="A27" s="50"/>
      <c r="B27" s="10">
        <f>B26+7</f>
        <v>43303</v>
      </c>
      <c r="C27" s="14">
        <f>D26+G26-H26</f>
        <v>7873.2197561732974</v>
      </c>
      <c r="D27" s="11">
        <f>C27+(C27*0.08)</f>
        <v>8503.0773366671619</v>
      </c>
      <c r="E27" s="11">
        <f>C27/3250</f>
        <v>2.4225291557456301</v>
      </c>
      <c r="F27" s="21">
        <f>(D27-C27)/E27</f>
        <v>260.00000000000034</v>
      </c>
      <c r="G27" s="19"/>
      <c r="H27" s="12"/>
      <c r="I27" s="13">
        <f>E27*50/C27</f>
        <v>1.5384615384615385E-2</v>
      </c>
      <c r="J27" s="33">
        <f>(D27-$C4)/$C4</f>
        <v>3.6609571438493043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48">
        <v>6</v>
      </c>
      <c r="B29" s="10">
        <f>B27+7</f>
        <v>43310</v>
      </c>
      <c r="C29" s="14">
        <f>D27+G27-H27</f>
        <v>8503.0773366671619</v>
      </c>
      <c r="D29" s="11">
        <f>C29+(C29*0.08)</f>
        <v>9183.3235236005348</v>
      </c>
      <c r="E29" s="11">
        <f>C29/3250</f>
        <v>2.6163314882052804</v>
      </c>
      <c r="F29" s="21">
        <f>(D29-C29)/E29</f>
        <v>260</v>
      </c>
      <c r="G29" s="19"/>
      <c r="H29" s="12"/>
      <c r="I29" s="13">
        <f>E29*50/C29</f>
        <v>1.5384615384615384E-2</v>
      </c>
      <c r="J29" s="33">
        <f>(D29-$C4)/$C4</f>
        <v>4.0338337153572486</v>
      </c>
    </row>
    <row r="30" spans="1:10" s="1" customFormat="1">
      <c r="A30" s="49"/>
      <c r="B30" s="10">
        <f>B29+7</f>
        <v>43317</v>
      </c>
      <c r="C30" s="14">
        <f>D29+G29-H29</f>
        <v>9183.3235236005348</v>
      </c>
      <c r="D30" s="11">
        <f>C30+(C30*0.08)</f>
        <v>9917.9894054885772</v>
      </c>
      <c r="E30" s="11">
        <f>C30/3250</f>
        <v>2.8256380072617029</v>
      </c>
      <c r="F30" s="21">
        <f>(D30-C30)/E30</f>
        <v>259.99999999999989</v>
      </c>
      <c r="G30" s="12"/>
      <c r="H30" s="12"/>
      <c r="I30" s="13">
        <f>E30*50/C30</f>
        <v>1.5384615384615385E-2</v>
      </c>
      <c r="J30" s="33">
        <f>(D30-$C4)/$C4</f>
        <v>4.4365404125858277</v>
      </c>
    </row>
    <row r="31" spans="1:10" s="1" customFormat="1">
      <c r="A31" s="49"/>
      <c r="B31" s="10">
        <f>B30+7</f>
        <v>43324</v>
      </c>
      <c r="C31" s="14">
        <f>D30+G30-H30</f>
        <v>9917.9894054885772</v>
      </c>
      <c r="D31" s="11">
        <f>C31+(C31*0.08)</f>
        <v>10711.428557927664</v>
      </c>
      <c r="E31" s="11">
        <f>C31/3250</f>
        <v>3.0516890478426393</v>
      </c>
      <c r="F31" s="21">
        <f>(D31-C31)/E31</f>
        <v>260.00000000000017</v>
      </c>
      <c r="G31" s="12"/>
      <c r="H31" s="12"/>
      <c r="I31" s="13">
        <f>E31*50/C31</f>
        <v>1.5384615384615385E-2</v>
      </c>
      <c r="J31" s="33">
        <f>(D31-$C4)/$C4</f>
        <v>4.8714636455926943</v>
      </c>
    </row>
    <row r="32" spans="1:10" s="1" customFormat="1" ht="13" thickBot="1">
      <c r="A32" s="50"/>
      <c r="B32" s="10">
        <f>B31+7</f>
        <v>43331</v>
      </c>
      <c r="C32" s="14">
        <f>D31+G31-H31</f>
        <v>10711.428557927664</v>
      </c>
      <c r="D32" s="11">
        <f>C32+(C32*0.08)</f>
        <v>11568.342842561877</v>
      </c>
      <c r="E32" s="11">
        <f>C32/3250</f>
        <v>3.2958241716700503</v>
      </c>
      <c r="F32" s="21">
        <f>(D32-C32)/E32</f>
        <v>259.99999999999994</v>
      </c>
      <c r="G32" s="19"/>
      <c r="H32" s="12"/>
      <c r="I32" s="13">
        <f>E32*50/C32</f>
        <v>1.5384615384615384E-2</v>
      </c>
      <c r="J32" s="33">
        <f>(D32-$C4)/$C4</f>
        <v>5.3411807372401103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48">
        <v>7</v>
      </c>
      <c r="B34" s="10">
        <f>B32+7</f>
        <v>43338</v>
      </c>
      <c r="C34" s="14">
        <f>D32+G32-H32</f>
        <v>11568.342842561877</v>
      </c>
      <c r="D34" s="11">
        <f>C34+(C34*0.08)</f>
        <v>12493.810269966827</v>
      </c>
      <c r="E34" s="11">
        <f>C34/3250</f>
        <v>3.5594901054036545</v>
      </c>
      <c r="F34" s="21">
        <f>(D34-C34)/E34</f>
        <v>260.00000000000006</v>
      </c>
      <c r="G34" s="19"/>
      <c r="H34" s="12"/>
      <c r="I34" s="13">
        <f>E34*50/C34</f>
        <v>1.5384615384615385E-2</v>
      </c>
      <c r="J34" s="33">
        <f>(D34-$C4)/$C4</f>
        <v>5.8484751962193187</v>
      </c>
    </row>
    <row r="35" spans="1:10" s="1" customFormat="1">
      <c r="A35" s="49"/>
      <c r="B35" s="10">
        <f>B34+7</f>
        <v>43345</v>
      </c>
      <c r="C35" s="14">
        <f>D34+G34-H34</f>
        <v>12493.810269966827</v>
      </c>
      <c r="D35" s="11">
        <f>C35+(C35*0.08)</f>
        <v>13493.315091564173</v>
      </c>
      <c r="E35" s="11">
        <f>C35/3250</f>
        <v>3.8442493138359466</v>
      </c>
      <c r="F35" s="21">
        <f>(D35-C35)/E35</f>
        <v>259.99999999999989</v>
      </c>
      <c r="G35" s="12"/>
      <c r="H35" s="12"/>
      <c r="I35" s="13">
        <f>E35*50/C35</f>
        <v>1.5384615384615384E-2</v>
      </c>
      <c r="J35" s="33">
        <f>(D35-$C4)/$C4</f>
        <v>6.396353211916864</v>
      </c>
    </row>
    <row r="36" spans="1:10" s="1" customFormat="1">
      <c r="A36" s="49"/>
      <c r="B36" s="10">
        <f>B35+7</f>
        <v>43352</v>
      </c>
      <c r="C36" s="14">
        <f>D35+G35-H35</f>
        <v>13493.315091564173</v>
      </c>
      <c r="D36" s="11">
        <f>C36+(C36*0.08)</f>
        <v>14572.780298889307</v>
      </c>
      <c r="E36" s="11">
        <f>C36/3250</f>
        <v>4.1517892589428227</v>
      </c>
      <c r="F36" s="21">
        <f>(D36-C36)/E36</f>
        <v>260.00000000000017</v>
      </c>
      <c r="G36" s="12"/>
      <c r="H36" s="12"/>
      <c r="I36" s="13">
        <f>E36*50/C36</f>
        <v>1.5384615384615385E-2</v>
      </c>
      <c r="J36" s="33">
        <f>(D36-$C4)/$C4</f>
        <v>6.9880614688702138</v>
      </c>
    </row>
    <row r="37" spans="1:10" s="1" customFormat="1" ht="13" thickBot="1">
      <c r="A37" s="50"/>
      <c r="B37" s="10">
        <f>B36+7</f>
        <v>43359</v>
      </c>
      <c r="C37" s="14">
        <f>D36+G36-H36</f>
        <v>14572.780298889307</v>
      </c>
      <c r="D37" s="11">
        <f>C37+(C37*0.08)</f>
        <v>15738.602722800451</v>
      </c>
      <c r="E37" s="11">
        <f>C37/3250</f>
        <v>4.4839323996582481</v>
      </c>
      <c r="F37" s="21">
        <f>(D37-C37)/E37</f>
        <v>259.99999999999994</v>
      </c>
      <c r="G37" s="19"/>
      <c r="H37" s="12"/>
      <c r="I37" s="13">
        <f>E37*50/C37</f>
        <v>1.5384615384615384E-2</v>
      </c>
      <c r="J37" s="33">
        <f>(D37-$C4)/$C4</f>
        <v>7.6271063863798307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48">
        <v>8</v>
      </c>
      <c r="B39" s="10">
        <f>B37+7</f>
        <v>43366</v>
      </c>
      <c r="C39" s="14">
        <f>D37+G37-H37</f>
        <v>15738.602722800451</v>
      </c>
      <c r="D39" s="11">
        <f>C39+(C39*0.08)</f>
        <v>16997.690940624489</v>
      </c>
      <c r="E39" s="11">
        <f>C39/3250</f>
        <v>4.8426469916309083</v>
      </c>
      <c r="F39" s="21">
        <f>(D39-C39)/E39</f>
        <v>260.00000000000023</v>
      </c>
      <c r="G39" s="19"/>
      <c r="H39" s="12"/>
      <c r="I39" s="13">
        <f>E39*50/C39</f>
        <v>1.5384615384615385E-2</v>
      </c>
      <c r="J39" s="33">
        <f>(D39-$C4)/$C4</f>
        <v>8.3172748972902166</v>
      </c>
    </row>
    <row r="40" spans="1:10" s="1" customFormat="1">
      <c r="A40" s="49"/>
      <c r="B40" s="10">
        <f>B39+7</f>
        <v>43373</v>
      </c>
      <c r="C40" s="14">
        <f>D39+G39-H39</f>
        <v>16997.690940624489</v>
      </c>
      <c r="D40" s="11">
        <f>C40+(C40*0.08)</f>
        <v>18357.506215874448</v>
      </c>
      <c r="E40" s="11">
        <f>C40/3250</f>
        <v>5.2300587509613807</v>
      </c>
      <c r="F40" s="21">
        <f>(D40-C40)/E40</f>
        <v>260</v>
      </c>
      <c r="G40" s="12"/>
      <c r="H40" s="12"/>
      <c r="I40" s="13">
        <f>E40*50/C40</f>
        <v>1.5384615384615384E-2</v>
      </c>
      <c r="J40" s="33">
        <f>(D40-$C4)/$C4</f>
        <v>9.062656889073434</v>
      </c>
    </row>
    <row r="41" spans="1:10" s="1" customFormat="1">
      <c r="A41" s="49"/>
      <c r="B41" s="10">
        <f>B40+7</f>
        <v>43380</v>
      </c>
      <c r="C41" s="14">
        <f>D40+G40-H40</f>
        <v>18357.506215874448</v>
      </c>
      <c r="D41" s="11">
        <f>C41+(C41*0.08)</f>
        <v>19826.106713144403</v>
      </c>
      <c r="E41" s="11">
        <f>C41/3250</f>
        <v>5.6484634510382916</v>
      </c>
      <c r="F41" s="21">
        <f>(D41-C41)/E41</f>
        <v>260</v>
      </c>
      <c r="G41" s="12"/>
      <c r="H41" s="12"/>
      <c r="I41" s="13">
        <f>E41*50/C41</f>
        <v>1.5384615384615385E-2</v>
      </c>
      <c r="J41" s="33">
        <f>(D41-$C4)/$C4</f>
        <v>9.8676694401993092</v>
      </c>
    </row>
    <row r="42" spans="1:10" s="1" customFormat="1" ht="13" thickBot="1">
      <c r="A42" s="50"/>
      <c r="B42" s="10">
        <f>B41+7</f>
        <v>43387</v>
      </c>
      <c r="C42" s="14">
        <f>D41+G41-H41</f>
        <v>19826.106713144403</v>
      </c>
      <c r="D42" s="11">
        <f>C42+(C42*0.08)</f>
        <v>21412.195250195957</v>
      </c>
      <c r="E42" s="11">
        <f>C42/3250</f>
        <v>6.1003405271213547</v>
      </c>
      <c r="F42" s="21">
        <f>(D42-C42)/E42</f>
        <v>260.00000000000023</v>
      </c>
      <c r="G42" s="19"/>
      <c r="H42" s="12"/>
      <c r="I42" s="13">
        <f>E42*50/C42</f>
        <v>1.5384615384615384E-2</v>
      </c>
      <c r="J42" s="33">
        <f>(D42-$C4)/$C4</f>
        <v>10.737082995415255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48">
        <v>9</v>
      </c>
      <c r="B44" s="10">
        <f>B42+7</f>
        <v>43394</v>
      </c>
      <c r="C44" s="14">
        <f>D42+G42-H42</f>
        <v>21412.195250195957</v>
      </c>
      <c r="D44" s="11">
        <f>C44+(C44*0.08)</f>
        <v>23125.170870211634</v>
      </c>
      <c r="E44" s="11">
        <f>C44/3250</f>
        <v>6.5883677692910636</v>
      </c>
      <c r="F44" s="21">
        <f>(D44-C44)/E44</f>
        <v>260.00000000000011</v>
      </c>
      <c r="G44" s="19"/>
      <c r="H44" s="25"/>
      <c r="I44" s="13">
        <f>E44*50/C44</f>
        <v>1.5384615384615384E-2</v>
      </c>
      <c r="J44" s="33">
        <f>(D44-$C4)/$C4</f>
        <v>11.676049635048475</v>
      </c>
    </row>
    <row r="45" spans="1:10" s="1" customFormat="1">
      <c r="A45" s="49"/>
      <c r="B45" s="10">
        <f>B44+7</f>
        <v>43401</v>
      </c>
      <c r="C45" s="14">
        <f>D44+G44-H44</f>
        <v>23125.170870211634</v>
      </c>
      <c r="D45" s="11">
        <f>C45+(C45*0.08)</f>
        <v>24975.184539828566</v>
      </c>
      <c r="E45" s="11">
        <f>C45/3250</f>
        <v>7.1154371908343492</v>
      </c>
      <c r="F45" s="21">
        <f>(D45-C45)/E45</f>
        <v>260.00000000000017</v>
      </c>
      <c r="G45" s="19"/>
      <c r="H45" s="23"/>
      <c r="I45" s="13">
        <f>E45*50/C45</f>
        <v>1.5384615384615385E-2</v>
      </c>
      <c r="J45" s="33">
        <f>(D45-$C4)/$C4</f>
        <v>12.690133605852354</v>
      </c>
    </row>
    <row r="46" spans="1:10" s="1" customFormat="1">
      <c r="A46" s="49"/>
      <c r="B46" s="10">
        <f>B45+7</f>
        <v>43408</v>
      </c>
      <c r="C46" s="14">
        <f>D45+G45-H45</f>
        <v>24975.184539828566</v>
      </c>
      <c r="D46" s="11">
        <f>C46+(C46*0.08)</f>
        <v>26973.199303014851</v>
      </c>
      <c r="E46" s="11">
        <f>C46/3250</f>
        <v>7.6846721661010973</v>
      </c>
      <c r="F46" s="21">
        <f>(D46-C46)/E46</f>
        <v>260.00000000000006</v>
      </c>
      <c r="G46" s="19"/>
      <c r="H46" s="23"/>
      <c r="I46" s="13">
        <f>E46*50/C46</f>
        <v>1.5384615384615385E-2</v>
      </c>
      <c r="J46" s="33">
        <f>(D46-$C4)/$C4</f>
        <v>13.785344294320543</v>
      </c>
    </row>
    <row r="47" spans="1:10" s="1" customFormat="1" ht="13" thickBot="1">
      <c r="A47" s="50"/>
      <c r="B47" s="10">
        <f>B46+7</f>
        <v>43415</v>
      </c>
      <c r="C47" s="14">
        <f>D46+G46-H46</f>
        <v>26973.199303014851</v>
      </c>
      <c r="D47" s="11">
        <f>C47+(C47*0.08)</f>
        <v>29131.055247256041</v>
      </c>
      <c r="E47" s="11">
        <f>C47/3250</f>
        <v>8.2994459393891855</v>
      </c>
      <c r="F47" s="21">
        <f>(D47-C47)/E47</f>
        <v>260.00000000000017</v>
      </c>
      <c r="G47" s="19"/>
      <c r="H47" s="23"/>
      <c r="I47" s="13">
        <f>E47*50/C47</f>
        <v>1.5384615384615384E-2</v>
      </c>
      <c r="J47" s="33">
        <f>(D47-$C4)/$C4</f>
        <v>14.968171837866187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48">
        <v>10</v>
      </c>
      <c r="B49" s="10">
        <f>B47+7</f>
        <v>43422</v>
      </c>
      <c r="C49" s="14">
        <f>D47+G47-H47</f>
        <v>29131.055247256041</v>
      </c>
      <c r="D49" s="11">
        <f>C49+(C49*0.08)</f>
        <v>31461.539667036523</v>
      </c>
      <c r="E49" s="11">
        <f>C49/3250</f>
        <v>8.9634016145403201</v>
      </c>
      <c r="F49" s="21">
        <f>(D49-C49)/E49</f>
        <v>259.99999999999977</v>
      </c>
      <c r="G49" s="19"/>
      <c r="H49" s="23"/>
      <c r="I49" s="13">
        <f>E49*50/C49</f>
        <v>1.5384615384615384E-2</v>
      </c>
      <c r="J49" s="33">
        <f>(D49-$C4)/$C4</f>
        <v>16.245625584895482</v>
      </c>
    </row>
    <row r="50" spans="1:10" s="1" customFormat="1">
      <c r="A50" s="49"/>
      <c r="B50" s="10">
        <f>B49+7</f>
        <v>43429</v>
      </c>
      <c r="C50" s="14">
        <f>D49+G49-H49</f>
        <v>31461.539667036523</v>
      </c>
      <c r="D50" s="11">
        <f>C50+(C50*0.08)</f>
        <v>33978.462840399443</v>
      </c>
      <c r="E50" s="11">
        <f>C50/3250</f>
        <v>9.680473743703546</v>
      </c>
      <c r="F50" s="21">
        <f>(D50-C50)/E50</f>
        <v>259.99999999999983</v>
      </c>
      <c r="G50" s="19"/>
      <c r="H50" s="23"/>
      <c r="I50" s="13">
        <f>E50*50/C50</f>
        <v>1.5384615384615385E-2</v>
      </c>
      <c r="J50" s="33">
        <f>(D50-$C4)/$C4</f>
        <v>17.625275631687117</v>
      </c>
    </row>
    <row r="51" spans="1:10" s="1" customFormat="1">
      <c r="A51" s="49"/>
      <c r="B51" s="10">
        <f>B50+7</f>
        <v>43436</v>
      </c>
      <c r="C51" s="14">
        <f>D50+G50-H50</f>
        <v>33978.462840399443</v>
      </c>
      <c r="D51" s="11">
        <f>C51+(C51*0.08)</f>
        <v>36696.739867631397</v>
      </c>
      <c r="E51" s="11">
        <f>C51/3250</f>
        <v>10.454911643199829</v>
      </c>
      <c r="F51" s="21">
        <f>(D51-C51)/E51</f>
        <v>259.99999999999989</v>
      </c>
      <c r="G51" s="19"/>
      <c r="H51" s="23"/>
      <c r="I51" s="13">
        <f>E51*50/C51</f>
        <v>1.5384615384615384E-2</v>
      </c>
      <c r="J51" s="33">
        <f>(D51-$C4)/$C4</f>
        <v>19.115297682222089</v>
      </c>
    </row>
    <row r="52" spans="1:10" s="1" customFormat="1" ht="13" thickBot="1">
      <c r="A52" s="50"/>
      <c r="B52" s="10">
        <f>B51+7</f>
        <v>43443</v>
      </c>
      <c r="C52" s="14">
        <f>D51+G51-H51</f>
        <v>36696.739867631397</v>
      </c>
      <c r="D52" s="11">
        <f>C52+(C52*0.08)</f>
        <v>39632.479057041906</v>
      </c>
      <c r="E52" s="11">
        <f>C52/3250</f>
        <v>11.291304574655815</v>
      </c>
      <c r="F52" s="21">
        <f>(D52-C52)/E52</f>
        <v>259.99999999999977</v>
      </c>
      <c r="G52" s="19"/>
      <c r="H52" s="23"/>
      <c r="I52" s="13">
        <f>E52*50/C52</f>
        <v>1.5384615384615385E-2</v>
      </c>
      <c r="J52" s="33">
        <f>(D52-$C4)/$C4</f>
        <v>20.724521496799852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48">
        <v>11</v>
      </c>
      <c r="B54" s="10">
        <f>B52+7</f>
        <v>43450</v>
      </c>
      <c r="C54" s="14">
        <f>D52+G52-H52</f>
        <v>39632.479057041906</v>
      </c>
      <c r="D54" s="11">
        <f>C54+(C54*0.08)</f>
        <v>42803.077381605261</v>
      </c>
      <c r="E54" s="11">
        <f>C54/3250</f>
        <v>12.194608940628278</v>
      </c>
      <c r="F54" s="21">
        <f>(D54-C54)/E54</f>
        <v>260.00000000000017</v>
      </c>
      <c r="G54" s="19"/>
      <c r="H54" s="23"/>
      <c r="I54" s="13">
        <f>E54*50/C54</f>
        <v>1.5384615384615382E-2</v>
      </c>
      <c r="J54" s="33">
        <f>(D54-$C4)/$C4</f>
        <v>22.462483216543841</v>
      </c>
    </row>
    <row r="55" spans="1:10" s="1" customFormat="1">
      <c r="A55" s="49"/>
      <c r="B55" s="10">
        <f>B54+7</f>
        <v>43457</v>
      </c>
      <c r="C55" s="14">
        <f>D54+G54-H54</f>
        <v>42803.077381605261</v>
      </c>
      <c r="D55" s="11">
        <f>C55+(C55*0.08)</f>
        <v>46227.323572133682</v>
      </c>
      <c r="E55" s="11">
        <f>C55/3250</f>
        <v>13.170177655878542</v>
      </c>
      <c r="F55" s="21">
        <f>(D55-C55)/E55</f>
        <v>260.00000000000006</v>
      </c>
      <c r="G55" s="19"/>
      <c r="H55" s="23"/>
      <c r="I55" s="13">
        <f>E55*50/C55</f>
        <v>1.5384615384615385E-2</v>
      </c>
      <c r="J55" s="33">
        <f>(D55-$C4)/$C4</f>
        <v>24.339481873867349</v>
      </c>
    </row>
    <row r="56" spans="1:10" s="1" customFormat="1">
      <c r="A56" s="49"/>
      <c r="B56" s="10">
        <f>B55+7</f>
        <v>43464</v>
      </c>
      <c r="C56" s="14">
        <f>D55+G55-H55</f>
        <v>46227.323572133682</v>
      </c>
      <c r="D56" s="11">
        <f>C56+(C56*0.08)</f>
        <v>49925.50945790438</v>
      </c>
      <c r="E56" s="11">
        <f>C56/3250</f>
        <v>14.223791868348826</v>
      </c>
      <c r="F56" s="21">
        <f>(D56-C56)/E56</f>
        <v>260.00000000000017</v>
      </c>
      <c r="G56" s="19"/>
      <c r="H56" s="23"/>
      <c r="I56" s="13">
        <f>E56*50/C56</f>
        <v>1.5384615384615385E-2</v>
      </c>
      <c r="J56" s="33">
        <f>(D56-$C4)/$C4</f>
        <v>26.36664042377674</v>
      </c>
    </row>
    <row r="57" spans="1:10" s="1" customFormat="1" ht="13" thickBot="1">
      <c r="A57" s="50"/>
      <c r="B57" s="10">
        <f>B56+7</f>
        <v>43471</v>
      </c>
      <c r="C57" s="14">
        <f>D56+G56-H56</f>
        <v>49925.50945790438</v>
      </c>
      <c r="D57" s="11">
        <f>C57+(C57*0.08)</f>
        <v>53919.550214536728</v>
      </c>
      <c r="E57" s="11">
        <f>C57/3250</f>
        <v>15.361695217816733</v>
      </c>
      <c r="F57" s="21">
        <f>(D57-C57)/E57</f>
        <v>259.99999999999989</v>
      </c>
      <c r="G57" s="19"/>
      <c r="H57" s="23"/>
      <c r="I57" s="13">
        <f>E57*50/C57</f>
        <v>1.5384615384615384E-2</v>
      </c>
      <c r="J57" s="33">
        <f>(D57-$C4)/$C4</f>
        <v>28.555971657678878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48">
        <v>12</v>
      </c>
      <c r="B59" s="10">
        <f>B57+7</f>
        <v>43478</v>
      </c>
      <c r="C59" s="14">
        <f>D57+G57-H57</f>
        <v>53919.550214536728</v>
      </c>
      <c r="D59" s="11">
        <f>C59+(C59*0.08)</f>
        <v>58233.11423169967</v>
      </c>
      <c r="E59" s="11">
        <f>C59/3250</f>
        <v>16.59063083524207</v>
      </c>
      <c r="F59" s="21">
        <f>(D59-C59)/E59</f>
        <v>260.00000000000023</v>
      </c>
      <c r="G59" s="19"/>
      <c r="H59" s="23"/>
      <c r="I59" s="13">
        <f>E59*50/C59</f>
        <v>1.5384615384615385E-2</v>
      </c>
      <c r="J59" s="33">
        <f>(D59-$C4)/$C4</f>
        <v>30.920449390293189</v>
      </c>
    </row>
    <row r="60" spans="1:10" s="1" customFormat="1">
      <c r="A60" s="49"/>
      <c r="B60" s="10">
        <f>B59+7</f>
        <v>43485</v>
      </c>
      <c r="C60" s="14">
        <f>D59+G59-H59</f>
        <v>58233.11423169967</v>
      </c>
      <c r="D60" s="11">
        <f>C60+(C60*0.08)</f>
        <v>62891.763370235647</v>
      </c>
      <c r="E60" s="11">
        <f>C60/3250</f>
        <v>17.917881302061438</v>
      </c>
      <c r="F60" s="21">
        <f>(D60-C60)/E60</f>
        <v>260.00000000000017</v>
      </c>
      <c r="G60" s="19"/>
      <c r="H60" s="23"/>
      <c r="I60" s="13">
        <f>E60*50/C60</f>
        <v>1.5384615384615387E-2</v>
      </c>
      <c r="J60" s="33">
        <f>(D60-$C4)/$C4</f>
        <v>33.474085341516648</v>
      </c>
    </row>
    <row r="61" spans="1:10" s="1" customFormat="1">
      <c r="A61" s="49"/>
      <c r="B61" s="10">
        <f>B60+7</f>
        <v>43492</v>
      </c>
      <c r="C61" s="14">
        <f>D60+G60-H60</f>
        <v>62891.763370235647</v>
      </c>
      <c r="D61" s="11">
        <f>C61+(C61*0.08)</f>
        <v>67923.104439854505</v>
      </c>
      <c r="E61" s="11">
        <f>C61/3250</f>
        <v>19.351311806226352</v>
      </c>
      <c r="F61" s="21">
        <f>(D61-C61)/E61</f>
        <v>260.00000000000034</v>
      </c>
      <c r="G61" s="19"/>
      <c r="H61" s="23"/>
      <c r="I61" s="13">
        <f>E61*50/C61</f>
        <v>1.5384615384615384E-2</v>
      </c>
      <c r="J61" s="33">
        <f>(D61-$C4)/$C4</f>
        <v>36.232012168837976</v>
      </c>
    </row>
    <row r="62" spans="1:10" s="1" customFormat="1" ht="13" thickBot="1">
      <c r="A62" s="50"/>
      <c r="B62" s="10">
        <f>B61+7</f>
        <v>43499</v>
      </c>
      <c r="C62" s="14">
        <f>D61+G61-H61</f>
        <v>67923.104439854505</v>
      </c>
      <c r="D62" s="11">
        <f>C62+(C62*0.08)</f>
        <v>73356.95279504286</v>
      </c>
      <c r="E62" s="11">
        <f>C62/3250</f>
        <v>20.899416750724463</v>
      </c>
      <c r="F62" s="21">
        <f>(D62-C62)/E62</f>
        <v>259.99999999999972</v>
      </c>
      <c r="G62" s="19"/>
      <c r="H62" s="23"/>
      <c r="I62" s="13">
        <f>E62*50/C62</f>
        <v>1.5384615384615384E-2</v>
      </c>
      <c r="J62" s="33">
        <f>(D62-$C4)/$C4</f>
        <v>39.210573142345012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48">
        <v>13</v>
      </c>
      <c r="B64" s="10">
        <f>B62+7</f>
        <v>43506</v>
      </c>
      <c r="C64" s="14">
        <f>D62+G62-H62</f>
        <v>73356.95279504286</v>
      </c>
      <c r="D64" s="11">
        <f>C64+(C64*0.08)</f>
        <v>79225.509018646291</v>
      </c>
      <c r="E64" s="11">
        <f>C64/3250</f>
        <v>22.57137009078242</v>
      </c>
      <c r="F64" s="21">
        <f>(D64-C64)/E64</f>
        <v>260.00000000000011</v>
      </c>
      <c r="G64" s="19"/>
      <c r="H64" s="23"/>
      <c r="I64" s="13">
        <f>E64*50/C64</f>
        <v>1.5384615384615385E-2</v>
      </c>
      <c r="J64" s="33">
        <f>(D64-$C4)/$C4</f>
        <v>42.427418993732616</v>
      </c>
    </row>
    <row r="65" spans="1:10" s="1" customFormat="1">
      <c r="A65" s="49"/>
      <c r="B65" s="10">
        <f>B64+7</f>
        <v>43513</v>
      </c>
      <c r="C65" s="14">
        <f>D64+G64-H64</f>
        <v>79225.509018646291</v>
      </c>
      <c r="D65" s="11">
        <f>C65+(C65*0.08)</f>
        <v>85563.549740137998</v>
      </c>
      <c r="E65" s="11">
        <f>C65/3250</f>
        <v>24.377079698045012</v>
      </c>
      <c r="F65" s="21">
        <f>(D65-C65)/E65</f>
        <v>260.00000000000017</v>
      </c>
      <c r="G65" s="19"/>
      <c r="H65" s="23"/>
      <c r="I65" s="13">
        <f>E65*50/C65</f>
        <v>1.5384615384615385E-2</v>
      </c>
      <c r="J65" s="33">
        <f>(D65-$C4)/$C4</f>
        <v>45.901612513231228</v>
      </c>
    </row>
    <row r="66" spans="1:10" s="1" customFormat="1">
      <c r="A66" s="49"/>
      <c r="B66" s="10">
        <f>B65+7</f>
        <v>43520</v>
      </c>
      <c r="C66" s="14">
        <f>D65+G65-H65</f>
        <v>85563.549740137998</v>
      </c>
      <c r="D66" s="11">
        <f>C66+(C66*0.08)</f>
        <v>92408.633719349033</v>
      </c>
      <c r="E66" s="11">
        <f>C66/3250</f>
        <v>26.327246073888613</v>
      </c>
      <c r="F66" s="21">
        <f>(D66-C66)/E66</f>
        <v>259.99999999999983</v>
      </c>
      <c r="G66" s="19"/>
      <c r="H66" s="23"/>
      <c r="I66" s="13">
        <f>E66*50/C66</f>
        <v>1.5384615384615384E-2</v>
      </c>
      <c r="J66" s="33">
        <f>(D66-$C4)/$C4</f>
        <v>49.65374151428972</v>
      </c>
    </row>
    <row r="67" spans="1:10" s="1" customFormat="1" ht="13" thickBot="1">
      <c r="A67" s="50"/>
      <c r="B67" s="10">
        <f>B66+7</f>
        <v>43527</v>
      </c>
      <c r="C67" s="14">
        <f>D66+G66-H66</f>
        <v>92408.633719349033</v>
      </c>
      <c r="D67" s="11">
        <f>C67+(C67*0.08)</f>
        <v>99801.324416896954</v>
      </c>
      <c r="E67" s="11">
        <f>C67/3250</f>
        <v>28.433425759799704</v>
      </c>
      <c r="F67" s="21">
        <f>(D67-C67)/E67</f>
        <v>259.99999999999994</v>
      </c>
      <c r="G67" s="19"/>
      <c r="H67" s="23"/>
      <c r="I67" s="13">
        <f>E67*50/C67</f>
        <v>1.5384615384615384E-2</v>
      </c>
      <c r="J67" s="33">
        <f>(D67-$C4)/$C4</f>
        <v>53.706040835432901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48">
        <v>14</v>
      </c>
      <c r="B69" s="10">
        <f>B67+7</f>
        <v>43534</v>
      </c>
      <c r="C69" s="14">
        <f>D67+G67-H67</f>
        <v>99801.324416896954</v>
      </c>
      <c r="D69" s="11">
        <f>C69+(C69*0.08)</f>
        <v>107785.43037024871</v>
      </c>
      <c r="E69" s="11">
        <f>C69/3250</f>
        <v>30.70809982058368</v>
      </c>
      <c r="F69" s="21">
        <f>(D69-C69)/E69</f>
        <v>259.99999999999994</v>
      </c>
      <c r="G69" s="19"/>
      <c r="H69" s="23"/>
      <c r="I69" s="13">
        <f>E69*50/C69</f>
        <v>1.5384615384615385E-2</v>
      </c>
      <c r="J69" s="33">
        <f>(D69-$C4)/$C4</f>
        <v>58.082524102267534</v>
      </c>
    </row>
    <row r="70" spans="1:10" s="1" customFormat="1">
      <c r="A70" s="49"/>
      <c r="B70" s="10">
        <f>B69+7</f>
        <v>43541</v>
      </c>
      <c r="C70" s="14">
        <f>D69+G69-H69</f>
        <v>107785.43037024871</v>
      </c>
      <c r="D70" s="11">
        <f>C70+(C70*0.08)</f>
        <v>116408.2647998686</v>
      </c>
      <c r="E70" s="11">
        <f>C70/3250</f>
        <v>33.164747806230373</v>
      </c>
      <c r="F70" s="21">
        <f>(D70-C70)/E70</f>
        <v>259.99999999999983</v>
      </c>
      <c r="G70" s="19"/>
      <c r="H70" s="26"/>
      <c r="I70" s="13">
        <f>E70*50/C70</f>
        <v>1.5384615384615385E-2</v>
      </c>
      <c r="J70" s="33">
        <f>(D70-$C4)/$C4</f>
        <v>62.80912603044893</v>
      </c>
    </row>
    <row r="71" spans="1:10" s="1" customFormat="1">
      <c r="A71" s="49"/>
      <c r="B71" s="10">
        <f>B70+7</f>
        <v>43548</v>
      </c>
      <c r="C71" s="14">
        <f>D70+G70-H70</f>
        <v>116408.2647998686</v>
      </c>
      <c r="D71" s="11">
        <f>C71+(C71*0.08)</f>
        <v>125720.92598385809</v>
      </c>
      <c r="E71" s="11">
        <f>C71/3250</f>
        <v>35.817927630728803</v>
      </c>
      <c r="F71" s="21">
        <f>(D71-C71)/E71</f>
        <v>260.00000000000006</v>
      </c>
      <c r="G71" s="19"/>
      <c r="H71" s="23"/>
      <c r="I71" s="13">
        <f>E71*50/C71</f>
        <v>1.5384615384615387E-2</v>
      </c>
      <c r="J71" s="33">
        <f>(D71-$C4)/$C4</f>
        <v>67.913856112884844</v>
      </c>
    </row>
    <row r="72" spans="1:10" s="1" customFormat="1" ht="13" thickBot="1">
      <c r="A72" s="50"/>
      <c r="B72" s="10">
        <f>B71+7</f>
        <v>43555</v>
      </c>
      <c r="C72" s="14">
        <f>D71+G71-H71</f>
        <v>125720.92598385809</v>
      </c>
      <c r="D72" s="11">
        <f>C72+(C72*0.08)</f>
        <v>135778.60006256675</v>
      </c>
      <c r="E72" s="11">
        <f>C72/3250</f>
        <v>38.683361841187107</v>
      </c>
      <c r="F72" s="21">
        <f>(D72-C72)/E72</f>
        <v>260.00000000000034</v>
      </c>
      <c r="G72" s="19"/>
      <c r="H72" s="23"/>
      <c r="I72" s="13">
        <f>E72*50/C72</f>
        <v>1.5384615384615385E-2</v>
      </c>
      <c r="J72" s="33">
        <f>(D72-$C4)/$C4</f>
        <v>73.426964601915643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48">
        <v>15</v>
      </c>
      <c r="B74" s="10">
        <f>B72+7</f>
        <v>43562</v>
      </c>
      <c r="C74" s="14">
        <f>D72+G72-H72</f>
        <v>135778.60006256675</v>
      </c>
      <c r="D74" s="11">
        <f>C74+(C74*0.08)</f>
        <v>146640.88806757209</v>
      </c>
      <c r="E74" s="11">
        <f>C74/3250</f>
        <v>41.778030788482077</v>
      </c>
      <c r="F74" s="21">
        <f>(D74-C74)/E74</f>
        <v>259.99999999999989</v>
      </c>
      <c r="G74" s="19"/>
      <c r="H74" s="23"/>
      <c r="I74" s="13">
        <f>E74*50/C74</f>
        <v>1.5384615384615384E-2</v>
      </c>
      <c r="J74" s="33">
        <f>(D74-$C4)/$C4</f>
        <v>79.381121770068887</v>
      </c>
    </row>
    <row r="75" spans="1:10" s="1" customFormat="1">
      <c r="A75" s="49"/>
      <c r="B75" s="10">
        <f>B74+7</f>
        <v>43569</v>
      </c>
      <c r="C75" s="14">
        <f>D74+G74-H74</f>
        <v>146640.88806757209</v>
      </c>
      <c r="D75" s="11">
        <f>C75+(C75*0.08)</f>
        <v>158372.15911297785</v>
      </c>
      <c r="E75" s="11">
        <f>C75/3250</f>
        <v>45.12027325156064</v>
      </c>
      <c r="F75" s="21">
        <f>(D75-C75)/E75</f>
        <v>260</v>
      </c>
      <c r="G75" s="19"/>
      <c r="H75" s="23"/>
      <c r="I75" s="13">
        <f>E75*50/C75</f>
        <v>1.5384615384615384E-2</v>
      </c>
      <c r="J75" s="33">
        <f>(D75-$C4)/$C4</f>
        <v>85.8116115116744</v>
      </c>
    </row>
    <row r="76" spans="1:10" s="1" customFormat="1">
      <c r="A76" s="49"/>
      <c r="B76" s="10">
        <f>B75+7</f>
        <v>43576</v>
      </c>
      <c r="C76" s="14">
        <f>D75+G75-H75</f>
        <v>158372.15911297785</v>
      </c>
      <c r="D76" s="11">
        <f>C76+(C76*0.08)</f>
        <v>171041.93184201609</v>
      </c>
      <c r="E76" s="11">
        <f>C76/3250</f>
        <v>48.729895111685494</v>
      </c>
      <c r="F76" s="21">
        <f>(D76-C76)/E76</f>
        <v>260.00000000000006</v>
      </c>
      <c r="G76" s="19"/>
      <c r="H76" s="23"/>
      <c r="I76" s="13">
        <f>E76*50/C76</f>
        <v>1.5384615384615384E-2</v>
      </c>
      <c r="J76" s="33">
        <f>(D76-$C4)/$C4</f>
        <v>92.756540432608361</v>
      </c>
    </row>
    <row r="77" spans="1:10" s="1" customFormat="1" ht="13" thickBot="1">
      <c r="A77" s="50"/>
      <c r="B77" s="10">
        <f>B76+7</f>
        <v>43583</v>
      </c>
      <c r="C77" s="14">
        <f>D76+G76-H76</f>
        <v>171041.93184201609</v>
      </c>
      <c r="D77" s="11">
        <f>C77+(C77*0.08)</f>
        <v>184725.28638937738</v>
      </c>
      <c r="E77" s="11">
        <f>C77/3250</f>
        <v>52.628286720620331</v>
      </c>
      <c r="F77" s="21">
        <f>(D77-C77)/E77</f>
        <v>260.00000000000006</v>
      </c>
      <c r="G77" s="19"/>
      <c r="H77" s="23"/>
      <c r="I77" s="13">
        <f>E77*50/C77</f>
        <v>1.5384615384615382E-2</v>
      </c>
      <c r="J77" s="33">
        <f>(D77-$C4)/$C4</f>
        <v>100.25706366721703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48">
        <v>16</v>
      </c>
      <c r="B79" s="10">
        <f>B77+7</f>
        <v>43590</v>
      </c>
      <c r="C79" s="14">
        <f>D77+G77-H77</f>
        <v>184725.28638937738</v>
      </c>
      <c r="D79" s="11">
        <f>C79+(C79*0.08)</f>
        <v>199503.30930052756</v>
      </c>
      <c r="E79" s="11">
        <f>C79/3250</f>
        <v>56.838549658269962</v>
      </c>
      <c r="F79" s="21">
        <f>(D79-C79)/E79</f>
        <v>259.99999999999989</v>
      </c>
      <c r="G79" s="19"/>
      <c r="H79" s="23"/>
      <c r="I79" s="13">
        <f>E79*50/C79</f>
        <v>1.5384615384615384E-2</v>
      </c>
      <c r="J79" s="33">
        <f>(D79-$C4)/$C4</f>
        <v>108.35762876059439</v>
      </c>
    </row>
    <row r="80" spans="1:10" s="1" customFormat="1">
      <c r="A80" s="49"/>
      <c r="B80" s="10">
        <f>B79+7</f>
        <v>43597</v>
      </c>
      <c r="C80" s="14">
        <f>D79+G79-H79</f>
        <v>199503.30930052756</v>
      </c>
      <c r="D80" s="11">
        <f>C80+(C80*0.08)</f>
        <v>215463.57404456977</v>
      </c>
      <c r="E80" s="11">
        <f>C80/3250</f>
        <v>61.385633630931558</v>
      </c>
      <c r="F80" s="21">
        <f>(D80-C80)/E80</f>
        <v>260.00000000000017</v>
      </c>
      <c r="G80" s="19"/>
      <c r="H80" s="26"/>
      <c r="I80" s="13">
        <f>E80*50/C80</f>
        <v>1.5384615384615385E-2</v>
      </c>
      <c r="J80" s="33">
        <f>(D80-$C4)/$C4</f>
        <v>117.10623906144195</v>
      </c>
    </row>
    <row r="81" spans="1:10" s="1" customFormat="1">
      <c r="A81" s="49"/>
      <c r="B81" s="10">
        <f>B80+7</f>
        <v>43604</v>
      </c>
      <c r="C81" s="14">
        <f>D80+G80-H80</f>
        <v>215463.57404456977</v>
      </c>
      <c r="D81" s="11">
        <f>C81+(C81*0.08)</f>
        <v>232700.65996813535</v>
      </c>
      <c r="E81" s="11">
        <f>C81/3250</f>
        <v>66.296484321406083</v>
      </c>
      <c r="F81" s="21">
        <f>(D81-C81)/E81</f>
        <v>260</v>
      </c>
      <c r="G81" s="19"/>
      <c r="H81" s="23"/>
      <c r="I81" s="13">
        <f>E81*50/C81</f>
        <v>1.5384615384615385E-2</v>
      </c>
      <c r="J81" s="33">
        <f>(D81-$C4)/$C4</f>
        <v>126.5547381863573</v>
      </c>
    </row>
    <row r="82" spans="1:10" s="1" customFormat="1" ht="13" thickBot="1">
      <c r="A82" s="50"/>
      <c r="B82" s="10">
        <f>B81+7</f>
        <v>43611</v>
      </c>
      <c r="C82" s="14">
        <f>D81+G81-H81</f>
        <v>232700.65996813535</v>
      </c>
      <c r="D82" s="11">
        <f>C82+(C82*0.08)</f>
        <v>251316.71276558618</v>
      </c>
      <c r="E82" s="11">
        <f>C82/3250</f>
        <v>71.600203067118571</v>
      </c>
      <c r="F82" s="21">
        <f>(D82-C82)/E82</f>
        <v>260</v>
      </c>
      <c r="G82" s="19"/>
      <c r="H82" s="23"/>
      <c r="I82" s="13">
        <f>E82*50/C82</f>
        <v>1.5384615384615385E-2</v>
      </c>
      <c r="J82" s="33">
        <f>(D82-$C4)/$C4</f>
        <v>136.7591172412659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48">
        <v>17</v>
      </c>
      <c r="B84" s="10">
        <f>B82+7</f>
        <v>43618</v>
      </c>
      <c r="C84" s="14">
        <f>D82+G82-H82</f>
        <v>251316.71276558618</v>
      </c>
      <c r="D84" s="11">
        <f>C84+(C84*0.08)</f>
        <v>271422.04978683306</v>
      </c>
      <c r="E84" s="11">
        <f>C84/3250</f>
        <v>77.328219312488059</v>
      </c>
      <c r="F84" s="21">
        <f>(D84-C84)/E84</f>
        <v>259.99999999999972</v>
      </c>
      <c r="G84" s="19"/>
      <c r="H84" s="23"/>
      <c r="I84" s="13">
        <f>E84*50/C84</f>
        <v>1.5384615384615385E-2</v>
      </c>
      <c r="J84" s="33">
        <f>(D84-$C4)/$C4</f>
        <v>147.77984662056716</v>
      </c>
    </row>
    <row r="85" spans="1:10" s="1" customFormat="1">
      <c r="A85" s="49"/>
      <c r="B85" s="10">
        <f>B84+7</f>
        <v>43625</v>
      </c>
      <c r="C85" s="14">
        <f>D84+G84-H84</f>
        <v>271422.04978683306</v>
      </c>
      <c r="D85" s="11">
        <f>C85+(C85*0.08)</f>
        <v>293135.81376977969</v>
      </c>
      <c r="E85" s="11">
        <f>C85/3250</f>
        <v>83.514476857487097</v>
      </c>
      <c r="F85" s="21">
        <f>(D85-C85)/E85</f>
        <v>259.99999999999989</v>
      </c>
      <c r="G85" s="19"/>
      <c r="H85" s="23"/>
      <c r="I85" s="13">
        <f>E85*50/C85</f>
        <v>1.5384615384615385E-2</v>
      </c>
      <c r="J85" s="33">
        <f>(D85-$C4)/$C4</f>
        <v>159.68223435021252</v>
      </c>
    </row>
    <row r="86" spans="1:10" s="1" customFormat="1">
      <c r="A86" s="49"/>
      <c r="B86" s="10">
        <f>B85+7</f>
        <v>43632</v>
      </c>
      <c r="C86" s="14">
        <f>D85+G85-H85</f>
        <v>293135.81376977969</v>
      </c>
      <c r="D86" s="11">
        <f>C86+(C86*0.08)</f>
        <v>316586.67887136206</v>
      </c>
      <c r="E86" s="11">
        <f>C86/3250</f>
        <v>90.195635006086064</v>
      </c>
      <c r="F86" s="21">
        <f>(D86-C86)/E86</f>
        <v>259.99999999999994</v>
      </c>
      <c r="G86" s="19"/>
      <c r="H86" s="23"/>
      <c r="I86" s="13">
        <f>E86*50/C86</f>
        <v>1.5384615384615385E-2</v>
      </c>
      <c r="J86" s="33">
        <f>(D86-$C4)/$C4</f>
        <v>172.53681309822952</v>
      </c>
    </row>
    <row r="87" spans="1:10" s="1" customFormat="1" ht="13" thickBot="1">
      <c r="A87" s="50"/>
      <c r="B87" s="10">
        <f>B86+7</f>
        <v>43639</v>
      </c>
      <c r="C87" s="14">
        <f>D86+G86-H86</f>
        <v>316586.67887136206</v>
      </c>
      <c r="D87" s="11">
        <f>C87+(C87*0.08)</f>
        <v>341913.61318107101</v>
      </c>
      <c r="E87" s="11">
        <f>C87/3250</f>
        <v>97.411285806572948</v>
      </c>
      <c r="F87" s="21">
        <f>(D87-C87)/E87</f>
        <v>259.99999999999977</v>
      </c>
      <c r="G87" s="19"/>
      <c r="H87" s="23"/>
      <c r="I87" s="13">
        <f>E87*50/C87</f>
        <v>1.5384615384615384E-2</v>
      </c>
      <c r="J87" s="33">
        <f>(D87-$C4)/$C4</f>
        <v>186.41975814608787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48">
        <v>18</v>
      </c>
      <c r="B89" s="10">
        <f>B87+7</f>
        <v>43646</v>
      </c>
      <c r="C89" s="14">
        <f>D87+G87-H87</f>
        <v>341913.61318107101</v>
      </c>
      <c r="D89" s="11">
        <f>C89+(C89*0.08)</f>
        <v>369266.70223555667</v>
      </c>
      <c r="E89" s="11">
        <f>C89/3250</f>
        <v>105.20418867109878</v>
      </c>
      <c r="F89" s="21">
        <f>(D89-C89)/E89</f>
        <v>259.99999999999983</v>
      </c>
      <c r="G89" s="19"/>
      <c r="H89" s="23"/>
      <c r="I89" s="13">
        <f>E89*50/C89</f>
        <v>1.5384615384615385E-2</v>
      </c>
      <c r="J89" s="33">
        <f>(D89-$C4)/$C4</f>
        <v>201.41333879777488</v>
      </c>
    </row>
    <row r="90" spans="1:10" s="1" customFormat="1">
      <c r="A90" s="49"/>
      <c r="B90" s="10">
        <f>B89+7</f>
        <v>43653</v>
      </c>
      <c r="C90" s="14">
        <f>D89+G89-H89</f>
        <v>369266.70223555667</v>
      </c>
      <c r="D90" s="11">
        <f>C90+(C90*0.08)</f>
        <v>398808.03841440124</v>
      </c>
      <c r="E90" s="11">
        <f>C90/3250</f>
        <v>113.62052376478667</v>
      </c>
      <c r="F90" s="21">
        <f>(D90-C90)/E90</f>
        <v>260.00000000000023</v>
      </c>
      <c r="G90" s="19"/>
      <c r="H90" s="23"/>
      <c r="I90" s="13">
        <f>E90*50/C90</f>
        <v>1.5384615384615384E-2</v>
      </c>
      <c r="J90" s="33">
        <f>(D90-$C4)/$C4</f>
        <v>217.6064059015969</v>
      </c>
    </row>
    <row r="91" spans="1:10" s="1" customFormat="1">
      <c r="A91" s="49"/>
      <c r="B91" s="10">
        <f>B90+7</f>
        <v>43660</v>
      </c>
      <c r="C91" s="14">
        <f>D90+G90-H90</f>
        <v>398808.03841440124</v>
      </c>
      <c r="D91" s="11">
        <f>C91+(C91*0.08)</f>
        <v>430712.68148755335</v>
      </c>
      <c r="E91" s="11">
        <f>C91/3250</f>
        <v>122.71016566596961</v>
      </c>
      <c r="F91" s="21">
        <f>(D91-C91)/E91</f>
        <v>260.00000000000011</v>
      </c>
      <c r="G91" s="19"/>
      <c r="H91" s="23"/>
      <c r="I91" s="13">
        <f>E91*50/C91</f>
        <v>1.5384615384615385E-2</v>
      </c>
      <c r="J91" s="33">
        <f>(D91-$C4)/$C4</f>
        <v>235.09491837372465</v>
      </c>
    </row>
    <row r="92" spans="1:10" s="1" customFormat="1" ht="13" thickBot="1">
      <c r="A92" s="50"/>
      <c r="B92" s="10">
        <f>B91+7</f>
        <v>43667</v>
      </c>
      <c r="C92" s="14">
        <f>D91+G91-H91</f>
        <v>430712.68148755335</v>
      </c>
      <c r="D92" s="11">
        <f>C92+(C92*0.08)</f>
        <v>465169.69600655761</v>
      </c>
      <c r="E92" s="11">
        <f>C92/3250</f>
        <v>132.52697891924717</v>
      </c>
      <c r="F92" s="21">
        <f>(D92-C92)/E92</f>
        <v>260</v>
      </c>
      <c r="G92" s="19"/>
      <c r="H92" s="23"/>
      <c r="I92" s="13">
        <f>E92*50/C92</f>
        <v>1.5384615384615384E-2</v>
      </c>
      <c r="J92" s="33">
        <f>(D92-$C4)/$C4</f>
        <v>253.98251184362263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48">
        <v>19</v>
      </c>
      <c r="B94" s="10">
        <f>B92+7</f>
        <v>43674</v>
      </c>
      <c r="C94" s="14">
        <f>D92+G92-H92</f>
        <v>465169.69600655761</v>
      </c>
      <c r="D94" s="11">
        <f>C94+(C94*0.08)</f>
        <v>502383.27168708225</v>
      </c>
      <c r="E94" s="11">
        <f>C94/3250</f>
        <v>143.12913723278695</v>
      </c>
      <c r="F94" s="21">
        <f>(D94-C94)/E94</f>
        <v>260.00000000000023</v>
      </c>
      <c r="G94" s="19"/>
      <c r="H94" s="23"/>
      <c r="I94" s="13">
        <f>E94*50/C94</f>
        <v>1.5384615384615384E-2</v>
      </c>
      <c r="J94" s="33">
        <f>(D94-$C4)/$C4</f>
        <v>274.38111279111246</v>
      </c>
    </row>
    <row r="95" spans="1:10" s="1" customFormat="1">
      <c r="A95" s="49"/>
      <c r="B95" s="10">
        <f>B94+7</f>
        <v>43681</v>
      </c>
      <c r="C95" s="14">
        <f>D94+G94-H94</f>
        <v>502383.27168708225</v>
      </c>
      <c r="D95" s="11">
        <f>C95+(C95*0.08)</f>
        <v>542573.93342204881</v>
      </c>
      <c r="E95" s="11">
        <f>C95/3250</f>
        <v>154.57946821140993</v>
      </c>
      <c r="F95" s="21">
        <f>(D95-C95)/E95</f>
        <v>259.99999999999989</v>
      </c>
      <c r="G95" s="19"/>
      <c r="H95" s="23"/>
      <c r="I95" s="13">
        <f>E95*50/C95</f>
        <v>1.5384615384615385E-2</v>
      </c>
      <c r="J95" s="33">
        <f>(D95-$C4)/$C4</f>
        <v>296.41160181440148</v>
      </c>
    </row>
    <row r="96" spans="1:10" s="1" customFormat="1">
      <c r="A96" s="49"/>
      <c r="B96" s="10">
        <f>B95+7</f>
        <v>43688</v>
      </c>
      <c r="C96" s="14">
        <f>D95+G95-H95</f>
        <v>542573.93342204881</v>
      </c>
      <c r="D96" s="11">
        <f>C96+(C96*0.08)</f>
        <v>585979.84809581272</v>
      </c>
      <c r="E96" s="11">
        <f>C96/3250</f>
        <v>166.9458256683227</v>
      </c>
      <c r="F96" s="21">
        <f>(D96-C96)/E96</f>
        <v>260.00000000000006</v>
      </c>
      <c r="G96" s="19"/>
      <c r="H96" s="23"/>
      <c r="I96" s="13">
        <f>E96*50/C96</f>
        <v>1.5384615384615382E-2</v>
      </c>
      <c r="J96" s="33">
        <f>(D96-$C4)/$C4</f>
        <v>320.20452995955355</v>
      </c>
    </row>
    <row r="97" spans="1:10" s="1" customFormat="1" ht="13" thickBot="1">
      <c r="A97" s="50"/>
      <c r="B97" s="10">
        <f>B96+7</f>
        <v>43695</v>
      </c>
      <c r="C97" s="14">
        <f>D96+G96-H96</f>
        <v>585979.84809581272</v>
      </c>
      <c r="D97" s="11">
        <f>C97+(C97*0.08)</f>
        <v>632858.23594347772</v>
      </c>
      <c r="E97" s="11">
        <f>C97/3250</f>
        <v>180.30149172178852</v>
      </c>
      <c r="F97" s="21">
        <f>(D97-C97)/E97</f>
        <v>259.99999999999989</v>
      </c>
      <c r="G97" s="19"/>
      <c r="H97" s="23"/>
      <c r="I97" s="13">
        <f>E97*50/C97</f>
        <v>1.5384615384615384E-2</v>
      </c>
      <c r="J97" s="33">
        <f>(D97-$C4)/$C4</f>
        <v>345.90089235631785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48">
        <v>20</v>
      </c>
      <c r="B99" s="10">
        <f>B97+7</f>
        <v>43702</v>
      </c>
      <c r="C99" s="14">
        <f>D97+G97-H97</f>
        <v>632858.23594347772</v>
      </c>
      <c r="D99" s="11">
        <f>C99+(C99*0.08)</f>
        <v>683486.89481895592</v>
      </c>
      <c r="E99" s="11">
        <f>C99/3250</f>
        <v>194.72561105953162</v>
      </c>
      <c r="F99" s="21">
        <f>(D99-C99)/E99</f>
        <v>259.99999999999989</v>
      </c>
      <c r="G99" s="19"/>
      <c r="H99" s="23"/>
      <c r="I99" s="13">
        <f>E99*50/C99</f>
        <v>1.5384615384615385E-2</v>
      </c>
      <c r="J99" s="33">
        <f>(D99-$C4)/$C4</f>
        <v>373.6529637448233</v>
      </c>
    </row>
    <row r="100" spans="1:10" s="1" customFormat="1">
      <c r="A100" s="49"/>
      <c r="B100" s="10">
        <f>B99+7</f>
        <v>43709</v>
      </c>
      <c r="C100" s="14">
        <f>D99+G99-H99</f>
        <v>683486.89481895592</v>
      </c>
      <c r="D100" s="11">
        <f>C100+(C100*0.08)</f>
        <v>738165.84640447237</v>
      </c>
      <c r="E100" s="11">
        <f>C100/3250</f>
        <v>210.30365994429414</v>
      </c>
      <c r="F100" s="21">
        <f>(D100-C100)/E100</f>
        <v>259.99999999999989</v>
      </c>
      <c r="G100" s="19"/>
      <c r="H100" s="23"/>
      <c r="I100" s="13">
        <f>E100*50/C100</f>
        <v>1.5384615384615384E-2</v>
      </c>
      <c r="J100" s="33">
        <f>(D100-$C4)/$C4</f>
        <v>403.62520084440911</v>
      </c>
    </row>
    <row r="101" spans="1:10" s="1" customFormat="1">
      <c r="A101" s="49"/>
      <c r="B101" s="10">
        <f>B100+7</f>
        <v>43716</v>
      </c>
      <c r="C101" s="14">
        <f>D100+G100-H100</f>
        <v>738165.84640447237</v>
      </c>
      <c r="D101" s="11">
        <f>C101+(C101*0.08)</f>
        <v>797219.11411683017</v>
      </c>
      <c r="E101" s="11">
        <f>C101/3250</f>
        <v>227.12795273983764</v>
      </c>
      <c r="F101" s="21">
        <f>(D101-C101)/E101</f>
        <v>260.00000000000006</v>
      </c>
      <c r="G101" s="19"/>
      <c r="H101" s="23"/>
      <c r="I101" s="13">
        <f>E101*50/C101</f>
        <v>1.5384615384615384E-2</v>
      </c>
      <c r="J101" s="33">
        <f>(D101-$C4)/$C4</f>
        <v>435.99521691196185</v>
      </c>
    </row>
    <row r="102" spans="1:10" s="1" customFormat="1" ht="13" thickBot="1">
      <c r="A102" s="50"/>
      <c r="B102" s="10">
        <f>B101+7</f>
        <v>43723</v>
      </c>
      <c r="C102" s="14">
        <f>D101+G101-H101</f>
        <v>797219.11411683017</v>
      </c>
      <c r="D102" s="11">
        <f>C102+(C102*0.08)</f>
        <v>860996.64324617654</v>
      </c>
      <c r="E102" s="11">
        <f>C102/3250</f>
        <v>245.29818895902466</v>
      </c>
      <c r="F102" s="21">
        <f>(D102-C102)/E102</f>
        <v>259.99999999999983</v>
      </c>
      <c r="G102" s="19"/>
      <c r="H102" s="23"/>
      <c r="I102" s="13">
        <f>E102*50/C102</f>
        <v>1.5384615384615384E-2</v>
      </c>
      <c r="J102" s="33">
        <f>(D102-$C4)/$C4</f>
        <v>470.95483426491876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48">
        <v>21</v>
      </c>
      <c r="B104" s="10">
        <f>B102+7</f>
        <v>43730</v>
      </c>
      <c r="C104" s="14">
        <f>D102+G102-H102</f>
        <v>860996.64324617654</v>
      </c>
      <c r="D104" s="11">
        <f>C104+(C104*0.08)</f>
        <v>929876.37470587064</v>
      </c>
      <c r="E104" s="11">
        <f>C104/3250</f>
        <v>264.92204407574661</v>
      </c>
      <c r="F104" s="21">
        <f>(D104-C104)/E104</f>
        <v>259.99999999999994</v>
      </c>
      <c r="G104" s="19"/>
      <c r="H104" s="23"/>
      <c r="I104" s="13">
        <f>E104*50/C104</f>
        <v>1.5384615384615384E-2</v>
      </c>
      <c r="J104" s="33">
        <f>(D104-$C4)/$C4</f>
        <v>508.71122100611228</v>
      </c>
    </row>
    <row r="105" spans="1:10" s="1" customFormat="1">
      <c r="A105" s="49"/>
      <c r="B105" s="10">
        <f>B104+7</f>
        <v>43737</v>
      </c>
      <c r="C105" s="14">
        <f>D104+G104-H104</f>
        <v>929876.37470587064</v>
      </c>
      <c r="D105" s="11">
        <f>C105+(C105*0.08)</f>
        <v>1004266.4846823403</v>
      </c>
      <c r="E105" s="11">
        <f>C105/3250</f>
        <v>286.11580760180635</v>
      </c>
      <c r="F105" s="21">
        <f>(D105-C105)/E105</f>
        <v>260</v>
      </c>
      <c r="G105" s="19"/>
      <c r="H105" s="23"/>
      <c r="I105" s="13">
        <f>E105*50/C105</f>
        <v>1.5384615384615384E-2</v>
      </c>
      <c r="J105" s="33">
        <f>(D105-$C4)/$C4</f>
        <v>549.4881186866013</v>
      </c>
    </row>
    <row r="106" spans="1:10" s="1" customFormat="1">
      <c r="A106" s="49"/>
      <c r="B106" s="10">
        <f>B105+7</f>
        <v>43744</v>
      </c>
      <c r="C106" s="14">
        <f>D105+G105-H105</f>
        <v>1004266.4846823403</v>
      </c>
      <c r="D106" s="11">
        <f>C106+(C106*0.08)</f>
        <v>1084607.8034569274</v>
      </c>
      <c r="E106" s="11">
        <f>C106/3250</f>
        <v>309.00507220995087</v>
      </c>
      <c r="F106" s="21">
        <f>(D106-C106)/E106</f>
        <v>259.99999999999966</v>
      </c>
      <c r="G106" s="19"/>
      <c r="H106" s="23"/>
      <c r="I106" s="13">
        <f>E106*50/C106</f>
        <v>1.5384615384615385E-2</v>
      </c>
      <c r="J106" s="33">
        <f>(D106-$C4)/$C4</f>
        <v>593.52716818152919</v>
      </c>
    </row>
    <row r="107" spans="1:10" s="1" customFormat="1" ht="13" thickBot="1">
      <c r="A107" s="50"/>
      <c r="B107" s="10">
        <f>B106+7</f>
        <v>43751</v>
      </c>
      <c r="C107" s="14">
        <f>D106+G106-H106</f>
        <v>1084607.8034569274</v>
      </c>
      <c r="D107" s="11">
        <f>C107+(C107*0.08)</f>
        <v>1171376.4277334816</v>
      </c>
      <c r="E107" s="11">
        <f>C107/3250</f>
        <v>333.72547798674691</v>
      </c>
      <c r="F107" s="21">
        <f>(D107-C107)/E107</f>
        <v>260.00000000000006</v>
      </c>
      <c r="G107" s="19"/>
      <c r="H107" s="23"/>
      <c r="I107" s="13">
        <f>E107*50/C107</f>
        <v>1.5384615384615385E-2</v>
      </c>
      <c r="J107" s="33">
        <f>(D107-$C4)/$C4</f>
        <v>641.08934163605159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48">
        <v>22</v>
      </c>
      <c r="B109" s="10">
        <f>B107+7</f>
        <v>43758</v>
      </c>
      <c r="C109" s="14">
        <f>D107+G107-H107</f>
        <v>1171376.4277334816</v>
      </c>
      <c r="D109" s="11">
        <f>C109+(C109*0.08)</f>
        <v>1265086.5419521602</v>
      </c>
      <c r="E109" s="11">
        <f>C109/3250</f>
        <v>360.42351622568668</v>
      </c>
      <c r="F109" s="21">
        <f>(D109-C109)/E109</f>
        <v>260.00000000000006</v>
      </c>
      <c r="G109" s="19"/>
      <c r="H109" s="23"/>
      <c r="I109" s="13">
        <f>E109*50/C109</f>
        <v>1.5384615384615385E-2</v>
      </c>
      <c r="J109" s="33">
        <f>(D109-$C4)/$C4</f>
        <v>692.45648896693569</v>
      </c>
    </row>
    <row r="110" spans="1:10">
      <c r="A110" s="49"/>
      <c r="B110" s="10">
        <f>B109+7</f>
        <v>43765</v>
      </c>
      <c r="C110" s="14">
        <f>D109+G109-H109</f>
        <v>1265086.5419521602</v>
      </c>
      <c r="D110" s="11">
        <f>C110+(C110*0.08)</f>
        <v>1366293.465308333</v>
      </c>
      <c r="E110" s="11">
        <f>C110/3250</f>
        <v>389.25739752374159</v>
      </c>
      <c r="F110" s="21">
        <f>(D110-C110)/E110</f>
        <v>260.00000000000011</v>
      </c>
      <c r="G110" s="19"/>
      <c r="H110" s="23"/>
      <c r="I110" s="13">
        <f>E110*50/C110</f>
        <v>1.5384615384615385E-2</v>
      </c>
      <c r="J110" s="33">
        <f>(D110-$C4)/$C4</f>
        <v>747.93300808429058</v>
      </c>
    </row>
    <row r="111" spans="1:10">
      <c r="A111" s="49"/>
      <c r="B111" s="10">
        <f>B110+7</f>
        <v>43772</v>
      </c>
      <c r="C111" s="14">
        <f>D110+G110-H110</f>
        <v>1366293.465308333</v>
      </c>
      <c r="D111" s="11">
        <f>C111+(C111*0.08)</f>
        <v>1475596.9425329997</v>
      </c>
      <c r="E111" s="11">
        <f>C111/3250</f>
        <v>420.39798932564094</v>
      </c>
      <c r="F111" s="21">
        <f>(D111-C111)/E111</f>
        <v>259.99999999999994</v>
      </c>
      <c r="G111" s="19"/>
      <c r="H111" s="23"/>
      <c r="I111" s="13">
        <f>E111*50/C111</f>
        <v>1.5384615384615385E-2</v>
      </c>
      <c r="J111" s="33">
        <f>(D111-$C4)/$C4</f>
        <v>807.84764873103381</v>
      </c>
    </row>
    <row r="112" spans="1:10" ht="13" thickBot="1">
      <c r="A112" s="50"/>
      <c r="B112" s="10">
        <f>B111+7</f>
        <v>43779</v>
      </c>
      <c r="C112" s="14">
        <f>D111+G111-H111</f>
        <v>1475596.9425329997</v>
      </c>
      <c r="D112" s="11">
        <f>C112+(C112*0.08)</f>
        <v>1593644.6979356396</v>
      </c>
      <c r="E112" s="11">
        <f>C112/3250</f>
        <v>454.02982847169221</v>
      </c>
      <c r="F112" s="21">
        <f>(D112-C112)/E112</f>
        <v>260</v>
      </c>
      <c r="G112" s="19"/>
      <c r="H112" s="23"/>
      <c r="I112" s="13">
        <f>E112*50/C112</f>
        <v>1.5384615384615385E-2</v>
      </c>
      <c r="J112" s="33">
        <f>(D112-$C4)/$C4</f>
        <v>872.55546062951657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48">
        <v>23</v>
      </c>
      <c r="B114" s="10">
        <f>B112+7</f>
        <v>43786</v>
      </c>
      <c r="C114" s="14">
        <f>D112+G112-H112</f>
        <v>1593644.6979356396</v>
      </c>
      <c r="D114" s="11">
        <f>C114+(C114*0.08)</f>
        <v>1721136.2737704909</v>
      </c>
      <c r="E114" s="11">
        <f>C114/3250</f>
        <v>490.35221474942756</v>
      </c>
      <c r="F114" s="21">
        <f>(D114-C114)/E114</f>
        <v>260.00000000000017</v>
      </c>
      <c r="G114" s="19"/>
      <c r="H114" s="23"/>
      <c r="I114" s="13">
        <f>E114*50/C114</f>
        <v>1.5384615384615385E-2</v>
      </c>
      <c r="J114" s="33">
        <f>(D114-$C4)/$C4</f>
        <v>942.43989747987791</v>
      </c>
    </row>
    <row r="115" spans="1:10">
      <c r="A115" s="49"/>
      <c r="B115" s="10">
        <f>B114+7</f>
        <v>43793</v>
      </c>
      <c r="C115" s="14">
        <f>D114+G114-H114</f>
        <v>1721136.2737704909</v>
      </c>
      <c r="D115" s="11">
        <f>C115+(C115*0.08)</f>
        <v>1858827.1756721302</v>
      </c>
      <c r="E115" s="11">
        <f>C115/3250</f>
        <v>529.58039192938179</v>
      </c>
      <c r="F115" s="21">
        <f>(D115-C115)/E115</f>
        <v>260.00000000000006</v>
      </c>
      <c r="G115" s="19"/>
      <c r="H115" s="23"/>
      <c r="I115" s="13">
        <f>E115*50/C115</f>
        <v>1.5384615384615384E-2</v>
      </c>
      <c r="J115" s="33">
        <f>(D115-$C4)/$C4</f>
        <v>1017.9150892782682</v>
      </c>
    </row>
    <row r="116" spans="1:10">
      <c r="A116" s="49"/>
      <c r="B116" s="10">
        <f>B115+7</f>
        <v>43800</v>
      </c>
      <c r="C116" s="14">
        <f>D115+G115-H115</f>
        <v>1858827.1756721302</v>
      </c>
      <c r="D116" s="11">
        <f>C116+(C116*0.08)</f>
        <v>2007533.3497259007</v>
      </c>
      <c r="E116" s="11">
        <f>C116/3250</f>
        <v>571.94682328373233</v>
      </c>
      <c r="F116" s="21">
        <f>(D116-C116)/E116</f>
        <v>260.00000000000017</v>
      </c>
      <c r="G116" s="19"/>
      <c r="H116" s="23"/>
      <c r="I116" s="13">
        <f>E116*50/C116</f>
        <v>1.5384615384615382E-2</v>
      </c>
      <c r="J116" s="33">
        <f>(D116-$C4)/$C4</f>
        <v>1099.4282964205297</v>
      </c>
    </row>
    <row r="117" spans="1:10" ht="13" thickBot="1">
      <c r="A117" s="50"/>
      <c r="B117" s="10">
        <f>B116+7</f>
        <v>43807</v>
      </c>
      <c r="C117" s="14">
        <f>D116+G116-H116</f>
        <v>2007533.3497259007</v>
      </c>
      <c r="D117" s="11">
        <f>C117+(C117*0.08)</f>
        <v>2168136.0177039728</v>
      </c>
      <c r="E117" s="11">
        <f>C117/3250</f>
        <v>617.70256914643096</v>
      </c>
      <c r="F117" s="21">
        <f>(D117-C117)/E117</f>
        <v>260.00000000000006</v>
      </c>
      <c r="G117" s="19"/>
      <c r="H117" s="23"/>
      <c r="I117" s="13">
        <f>E117*50/C117</f>
        <v>1.5384615384615384E-2</v>
      </c>
      <c r="J117" s="33">
        <f>(D117-$C4)/$C4</f>
        <v>1187.4625601341722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48">
        <v>24</v>
      </c>
      <c r="B119" s="10">
        <f>B117+7</f>
        <v>43814</v>
      </c>
      <c r="C119" s="14">
        <f>D117+G117-H117</f>
        <v>2168136.0177039728</v>
      </c>
      <c r="D119" s="11">
        <f>C119+(C119*0.08)</f>
        <v>2341586.8991202908</v>
      </c>
      <c r="E119" s="11">
        <f>C119/3250</f>
        <v>667.11877467814543</v>
      </c>
      <c r="F119" s="21">
        <f>(D119-C119)/E119</f>
        <v>260.00000000000028</v>
      </c>
      <c r="G119" s="19"/>
      <c r="H119" s="23"/>
      <c r="I119" s="13">
        <f>E119*50/C119</f>
        <v>1.5384615384615384E-2</v>
      </c>
      <c r="J119" s="33">
        <f>(D119-$C4)/$C4</f>
        <v>1282.539564944906</v>
      </c>
    </row>
    <row r="120" spans="1:10">
      <c r="A120" s="49"/>
      <c r="B120" s="10">
        <f>B119+7</f>
        <v>43821</v>
      </c>
      <c r="C120" s="14">
        <f>D119+G119-H119</f>
        <v>2341586.8991202908</v>
      </c>
      <c r="D120" s="11">
        <f>C120+(C120*0.08)</f>
        <v>2528913.851049914</v>
      </c>
      <c r="E120" s="11">
        <f>C120/3250</f>
        <v>720.48827665239719</v>
      </c>
      <c r="F120" s="21">
        <f>(D120-C120)/E120</f>
        <v>260</v>
      </c>
      <c r="G120" s="19"/>
      <c r="H120" s="23"/>
      <c r="I120" s="13">
        <f>E120*50/C120</f>
        <v>1.5384615384615385E-2</v>
      </c>
      <c r="J120" s="33">
        <f>(D120-$C4)/$C4</f>
        <v>1385.2227301404985</v>
      </c>
    </row>
    <row r="121" spans="1:10">
      <c r="A121" s="49"/>
      <c r="B121" s="10">
        <f>B120+7</f>
        <v>43828</v>
      </c>
      <c r="C121" s="14">
        <f>D120+G120-H120</f>
        <v>2528913.851049914</v>
      </c>
      <c r="D121" s="11">
        <f>C121+(C121*0.08)</f>
        <v>2731226.9591339072</v>
      </c>
      <c r="E121" s="11">
        <f>C121/3250</f>
        <v>778.12733878458891</v>
      </c>
      <c r="F121" s="21">
        <f>(D121-C121)/E121</f>
        <v>260.00000000000011</v>
      </c>
      <c r="G121" s="19"/>
      <c r="H121" s="23"/>
      <c r="I121" s="13">
        <f>E121*50/C121</f>
        <v>1.5384615384615385E-2</v>
      </c>
      <c r="J121" s="33">
        <f>(D121-$C4)/$C4</f>
        <v>1496.1205485517385</v>
      </c>
    </row>
    <row r="122" spans="1:10" ht="13" thickBot="1">
      <c r="A122" s="50"/>
      <c r="B122" s="10">
        <f>B121+7</f>
        <v>43835</v>
      </c>
      <c r="C122" s="14">
        <f>D121+G121-H121</f>
        <v>2731226.9591339072</v>
      </c>
      <c r="D122" s="11">
        <f>C122+(C122*0.08)</f>
        <v>2949725.1158646196</v>
      </c>
      <c r="E122" s="11">
        <f>C122/3250</f>
        <v>840.37752588735611</v>
      </c>
      <c r="F122" s="21">
        <f>(D122-C122)/E122</f>
        <v>259.99999999999977</v>
      </c>
      <c r="G122" s="19"/>
      <c r="H122" s="23"/>
      <c r="I122" s="13">
        <f>E122*50/C122</f>
        <v>1.5384615384615387E-2</v>
      </c>
      <c r="J122" s="33">
        <f>(D122-$C4)/$C4</f>
        <v>1615.8901924358775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48">
        <v>25</v>
      </c>
      <c r="B124" s="10">
        <f>B122+7</f>
        <v>43842</v>
      </c>
      <c r="C124" s="14">
        <f>D122+G122-H122</f>
        <v>2949725.1158646196</v>
      </c>
      <c r="D124" s="11">
        <f>C124+(C124*0.08)</f>
        <v>3185703.1251337891</v>
      </c>
      <c r="E124" s="11">
        <f>C124/3250</f>
        <v>907.60772795834453</v>
      </c>
      <c r="F124" s="21">
        <f>(D124-C124)/E124</f>
        <v>259.99999999999994</v>
      </c>
      <c r="G124" s="19"/>
      <c r="H124" s="23"/>
      <c r="I124" s="13">
        <f>E124*50/C124</f>
        <v>1.5384615384615384E-2</v>
      </c>
      <c r="J124" s="33">
        <f>(D124-$C4)/$C4</f>
        <v>1745.2414078307477</v>
      </c>
    </row>
    <row r="125" spans="1:10">
      <c r="A125" s="49"/>
      <c r="B125" s="10">
        <f>B124+7</f>
        <v>43849</v>
      </c>
      <c r="C125" s="14">
        <f>D124+G124-H124</f>
        <v>3185703.1251337891</v>
      </c>
      <c r="D125" s="11">
        <f>C125+(C125*0.08)</f>
        <v>3440559.3751444924</v>
      </c>
      <c r="E125" s="11">
        <f>C125/3250</f>
        <v>980.21634619501208</v>
      </c>
      <c r="F125" s="21">
        <f>(D125-C125)/E125</f>
        <v>260.00000000000011</v>
      </c>
      <c r="G125" s="19"/>
      <c r="H125" s="23"/>
      <c r="I125" s="13">
        <f>E125*50/C125</f>
        <v>1.5384615384615384E-2</v>
      </c>
      <c r="J125" s="33">
        <f>(D125-$C4)/$C4</f>
        <v>1884.9407204572074</v>
      </c>
    </row>
    <row r="126" spans="1:10">
      <c r="A126" s="49"/>
      <c r="B126" s="10">
        <f>B125+7</f>
        <v>43856</v>
      </c>
      <c r="C126" s="14">
        <f>D125+G125-H125</f>
        <v>3440559.3751444924</v>
      </c>
      <c r="D126" s="11">
        <f>C126+(C126*0.08)</f>
        <v>3715804.1251560519</v>
      </c>
      <c r="E126" s="11">
        <f>C126/3250</f>
        <v>1058.633653890613</v>
      </c>
      <c r="F126" s="21">
        <f>(D126-C126)/E126</f>
        <v>260.00000000000017</v>
      </c>
      <c r="G126" s="19"/>
      <c r="H126" s="23"/>
      <c r="I126" s="13">
        <f>E126*50/C126</f>
        <v>1.5384615384615385E-2</v>
      </c>
      <c r="J126" s="33">
        <f>(D126-$C4)/$C4</f>
        <v>2035.8159780937842</v>
      </c>
    </row>
    <row r="127" spans="1:10" ht="13" thickBot="1">
      <c r="A127" s="50"/>
      <c r="B127" s="10">
        <f>B126+7</f>
        <v>43863</v>
      </c>
      <c r="C127" s="14">
        <f>D126+G126-H126</f>
        <v>3715804.1251560519</v>
      </c>
      <c r="D127" s="11">
        <f>C127+(C127*0.08)</f>
        <v>4013068.4551685359</v>
      </c>
      <c r="E127" s="11">
        <f>C127/3250</f>
        <v>1143.3243462018622</v>
      </c>
      <c r="F127" s="21">
        <f>(D127-C127)/E127</f>
        <v>259.99999999999983</v>
      </c>
      <c r="G127" s="19"/>
      <c r="H127" s="23"/>
      <c r="I127" s="13">
        <f>E127*50/C127</f>
        <v>1.5384615384615385E-2</v>
      </c>
      <c r="J127" s="33">
        <f>(D127-$C4)/$C4</f>
        <v>2198.7612563412868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48">
        <v>26</v>
      </c>
      <c r="B129" s="10">
        <f>B127+7</f>
        <v>43870</v>
      </c>
      <c r="C129" s="14">
        <f>D127+G127-H127</f>
        <v>4013068.4551685359</v>
      </c>
      <c r="D129" s="11">
        <f>C129+(C129*0.08)</f>
        <v>4334113.9315820187</v>
      </c>
      <c r="E129" s="11">
        <f>C129/3250</f>
        <v>1234.790293898011</v>
      </c>
      <c r="F129" s="21">
        <f>(D129-C129)/E129</f>
        <v>259.99999999999994</v>
      </c>
      <c r="G129" s="19"/>
      <c r="H129" s="23"/>
      <c r="I129" s="13">
        <f>E129*50/C129</f>
        <v>1.5384615384615384E-2</v>
      </c>
      <c r="J129" s="33">
        <f>(D129-$C4)/$C4</f>
        <v>2374.7421568485893</v>
      </c>
    </row>
    <row r="130" spans="1:10">
      <c r="A130" s="49"/>
      <c r="B130" s="10">
        <f>B129+7</f>
        <v>43877</v>
      </c>
      <c r="C130" s="14">
        <f>D129+G129-H129</f>
        <v>4334113.9315820187</v>
      </c>
      <c r="D130" s="11">
        <f>C130+(C130*0.08)</f>
        <v>4680843.0461085802</v>
      </c>
      <c r="E130" s="11">
        <f>C130/3250</f>
        <v>1333.573517409852</v>
      </c>
      <c r="F130" s="21">
        <f>(D130-C130)/E130</f>
        <v>259.99999999999994</v>
      </c>
      <c r="G130" s="19"/>
      <c r="H130" s="23"/>
      <c r="I130" s="13">
        <f>E130*50/C130</f>
        <v>1.5384615384615385E-2</v>
      </c>
      <c r="J130" s="33">
        <f>(D130-$C4)/$C4</f>
        <v>2564.8015293964763</v>
      </c>
    </row>
    <row r="131" spans="1:10">
      <c r="A131" s="49"/>
      <c r="B131" s="10">
        <f>B130+7</f>
        <v>43884</v>
      </c>
      <c r="C131" s="14">
        <f>D130+G130-H130</f>
        <v>4680843.0461085802</v>
      </c>
      <c r="D131" s="11">
        <f>C131+(C131*0.08)</f>
        <v>5055310.4897972662</v>
      </c>
      <c r="E131" s="11">
        <f>C131/3250</f>
        <v>1440.2593988026401</v>
      </c>
      <c r="F131" s="21">
        <f>(D131-C131)/E131</f>
        <v>259.99999999999972</v>
      </c>
      <c r="G131" s="19"/>
      <c r="H131" s="23"/>
      <c r="I131" s="13">
        <f>E131*50/C131</f>
        <v>1.5384615384615385E-2</v>
      </c>
      <c r="J131" s="33">
        <f>(D131-$C4)/$C4</f>
        <v>2770.0656517481943</v>
      </c>
    </row>
    <row r="132" spans="1:10" ht="13" thickBot="1">
      <c r="A132" s="50"/>
      <c r="B132" s="10">
        <f>B131+7</f>
        <v>43891</v>
      </c>
      <c r="C132" s="14">
        <f>D131+G131-H131</f>
        <v>5055310.4897972662</v>
      </c>
      <c r="D132" s="11">
        <f>C132+(C132*0.08)</f>
        <v>5459735.3289810475</v>
      </c>
      <c r="E132" s="11">
        <f>C132/3250</f>
        <v>1555.4801507068512</v>
      </c>
      <c r="F132" s="21">
        <f>(D132-C132)/E132</f>
        <v>260</v>
      </c>
      <c r="G132" s="19"/>
      <c r="H132" s="23"/>
      <c r="I132" s="13">
        <f>E132*50/C132</f>
        <v>1.5384615384615385E-2</v>
      </c>
      <c r="J132" s="33">
        <f>(D132-$C4)/$C4</f>
        <v>2991.7509038880498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48">
        <v>27</v>
      </c>
      <c r="B134" s="10">
        <f>B132+7</f>
        <v>43898</v>
      </c>
      <c r="C134" s="14">
        <f>D132+G132-H132</f>
        <v>5459735.3289810475</v>
      </c>
      <c r="D134" s="11">
        <f>C134+(C134*0.08)</f>
        <v>5896514.1552995313</v>
      </c>
      <c r="E134" s="11">
        <f>C134/3250</f>
        <v>1679.9185627633992</v>
      </c>
      <c r="F134" s="21">
        <f>(D134-C134)/E134</f>
        <v>260</v>
      </c>
      <c r="G134" s="19"/>
      <c r="H134" s="23"/>
      <c r="I134" s="13">
        <f>E134*50/C134</f>
        <v>1.5384615384615384E-2</v>
      </c>
      <c r="J134" s="33">
        <f>(D134-$C4)/$C4</f>
        <v>3231.1709761990942</v>
      </c>
    </row>
    <row r="135" spans="1:10">
      <c r="A135" s="49"/>
      <c r="B135" s="10">
        <f>B134+7</f>
        <v>43905</v>
      </c>
      <c r="C135" s="14">
        <f>D134+G134-H134</f>
        <v>5896514.1552995313</v>
      </c>
      <c r="D135" s="11">
        <f>C135+(C135*0.08)</f>
        <v>6368235.2877234938</v>
      </c>
      <c r="E135" s="11">
        <f>C135/3250</f>
        <v>1814.3120477844711</v>
      </c>
      <c r="F135" s="21">
        <f>(D135-C135)/E135</f>
        <v>260</v>
      </c>
      <c r="G135" s="19"/>
      <c r="H135" s="23"/>
      <c r="I135" s="13">
        <f>E135*50/C135</f>
        <v>1.5384615384615384E-2</v>
      </c>
      <c r="J135" s="33">
        <f>(D135-$C4)/$C4</f>
        <v>3489.7446542950215</v>
      </c>
    </row>
    <row r="136" spans="1:10">
      <c r="A136" s="49"/>
      <c r="B136" s="10">
        <f>B135+7</f>
        <v>43912</v>
      </c>
      <c r="C136" s="14">
        <f>D135+G135-H135</f>
        <v>6368235.2877234938</v>
      </c>
      <c r="D136" s="11">
        <f>C136+(C136*0.08)</f>
        <v>6877694.1107413732</v>
      </c>
      <c r="E136" s="11">
        <f>C136/3250</f>
        <v>1959.4570116072289</v>
      </c>
      <c r="F136" s="21">
        <f>(D136-C136)/E136</f>
        <v>259.99999999999994</v>
      </c>
      <c r="G136" s="19"/>
      <c r="H136" s="23"/>
      <c r="I136" s="13">
        <f>E136*50/C136</f>
        <v>1.5384615384615384E-2</v>
      </c>
      <c r="J136" s="33">
        <f>(D136-$C4)/$C4</f>
        <v>3769.0042266386231</v>
      </c>
    </row>
    <row r="137" spans="1:10">
      <c r="A137" s="49"/>
      <c r="B137" s="10">
        <f>B136+7</f>
        <v>43919</v>
      </c>
      <c r="C137" s="14">
        <f>D136+G136-H136</f>
        <v>6877694.1107413732</v>
      </c>
      <c r="D137" s="11">
        <f>C137+(C137*0.08)</f>
        <v>7427909.639600683</v>
      </c>
      <c r="E137" s="11">
        <f>C137/3250</f>
        <v>2116.2135725358071</v>
      </c>
      <c r="F137" s="21">
        <f>(D137-C137)/E137</f>
        <v>260</v>
      </c>
      <c r="G137" s="19"/>
      <c r="H137" s="23"/>
      <c r="I137" s="13">
        <f>E137*50/C137</f>
        <v>1.5384615384615384E-2</v>
      </c>
      <c r="J137" s="33">
        <f>(D137-$C4)/$C4</f>
        <v>4070.6045647697133</v>
      </c>
    </row>
    <row r="138" spans="1:10" ht="14.25" customHeight="1" thickBot="1">
      <c r="A138" s="37"/>
      <c r="B138" s="10">
        <f>B137+7</f>
        <v>43926</v>
      </c>
      <c r="C138" s="14">
        <f>D137+G137-H137</f>
        <v>7427909.639600683</v>
      </c>
      <c r="D138" s="11">
        <f>C138+(C138*0.08)</f>
        <v>8022142.410768738</v>
      </c>
      <c r="E138" s="11">
        <f>C138/3250</f>
        <v>2285.5106583386719</v>
      </c>
      <c r="F138" s="21">
        <f>(D138-C138)/E138</f>
        <v>260.00000000000017</v>
      </c>
      <c r="G138" s="19"/>
      <c r="H138" s="23"/>
      <c r="I138" s="13">
        <f>E138*50/C138</f>
        <v>1.5384615384615385E-2</v>
      </c>
      <c r="J138" s="33">
        <f>(D138-$C4)/$C4</f>
        <v>4396.3329299512907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24:A27"/>
    <mergeCell ref="A1:J1"/>
    <mergeCell ref="A4:A7"/>
    <mergeCell ref="A9:A12"/>
    <mergeCell ref="A14:A17"/>
    <mergeCell ref="A19:A22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Account_Perfomance</vt:lpstr>
      <vt:lpstr>4%_Account_Projections</vt:lpstr>
      <vt:lpstr>6%_Account_Projections</vt:lpstr>
      <vt:lpstr>8%_Account_Projections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2018-05-19T06:35:03Z</dcterms:modified>
</cp:coreProperties>
</file>