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2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J31" i="281"/>
  <c r="J30"/>
  <c r="J29"/>
  <c r="D31"/>
  <c r="D30"/>
  <c r="D29"/>
  <c r="J39" i="280"/>
  <c r="J35"/>
  <c r="J36"/>
  <c r="J37"/>
  <c r="J34"/>
  <c r="D39"/>
  <c r="D37"/>
  <c r="D36"/>
  <c r="J42" i="277"/>
  <c r="J41"/>
  <c r="J40"/>
  <c r="J39"/>
  <c r="J42" i="273"/>
  <c r="J41"/>
  <c r="J40"/>
  <c r="D41" i="277"/>
  <c r="D40"/>
  <c r="D42" i="273"/>
  <c r="D41"/>
  <c r="D40"/>
  <c r="C131" i="262"/>
  <c r="C130"/>
  <c r="C129"/>
  <c r="C40" i="276"/>
  <c r="F39"/>
  <c r="D10" i="283"/>
  <c r="D25" i="282"/>
  <c r="J27" i="281"/>
  <c r="D27"/>
  <c r="D35" i="280"/>
  <c r="D39" i="277"/>
  <c r="J39" i="273"/>
  <c r="D39"/>
  <c r="C128" i="262"/>
  <c r="C39" i="276"/>
  <c r="D9" i="283"/>
  <c r="D24" i="282"/>
  <c r="E26" i="281"/>
  <c r="J26"/>
  <c r="D26"/>
  <c r="D34" i="280"/>
  <c r="J37" i="277"/>
  <c r="D37"/>
  <c r="J37" i="273"/>
  <c r="D37"/>
  <c r="C126" i="262"/>
  <c r="C37" i="276"/>
  <c r="D7" i="283"/>
  <c r="D22" i="282"/>
  <c r="D25" i="281"/>
  <c r="D32" i="280"/>
  <c r="D36" i="277"/>
  <c r="D36" i="273"/>
  <c r="C125" i="262"/>
  <c r="C36" i="276"/>
  <c r="J36" i="277"/>
  <c r="J25" i="281"/>
  <c r="J7" i="283"/>
  <c r="E22" i="282"/>
  <c r="E32" i="280"/>
  <c r="J36" i="273"/>
  <c r="E4" i="279" l="1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24" i="281"/>
  <c r="D24"/>
  <c r="D31" i="280"/>
  <c r="J31"/>
  <c r="D35" i="277"/>
  <c r="J34"/>
  <c r="J35" i="273"/>
  <c r="D35"/>
  <c r="C124" i="262"/>
  <c r="J20" i="282"/>
  <c r="D20"/>
  <c r="J22" i="281"/>
  <c r="D22"/>
  <c r="J34" i="273"/>
  <c r="E123" i="262"/>
  <c r="J30" i="280"/>
  <c r="D30"/>
  <c r="D34" i="277"/>
  <c r="D34" i="273"/>
  <c r="C123" i="262"/>
  <c r="B124" s="1"/>
  <c r="D4" i="279"/>
  <c r="J4" i="282"/>
  <c r="D4" i="283"/>
  <c r="C5" s="1"/>
  <c r="D5" s="1"/>
  <c r="J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19" i="281"/>
  <c r="D26" i="280"/>
  <c r="D30" i="277"/>
  <c r="D30" i="273"/>
  <c r="J30" s="1"/>
  <c r="J30" i="277"/>
  <c r="J29"/>
  <c r="J29" i="273"/>
  <c r="E5" i="283" l="1"/>
  <c r="J4"/>
  <c r="D124" i="262"/>
  <c r="F4" i="283"/>
  <c r="I5"/>
  <c r="C6"/>
  <c r="D6" s="1"/>
  <c r="J6" s="1"/>
  <c r="D17" i="281"/>
  <c r="D15" i="282"/>
  <c r="D25" i="280"/>
  <c r="D29" i="277"/>
  <c r="D29" i="273"/>
  <c r="F110" i="262"/>
  <c r="J14" i="282"/>
  <c r="D14"/>
  <c r="D16" i="281"/>
  <c r="D24" i="280"/>
  <c r="J27" i="277"/>
  <c r="D27"/>
  <c r="J27" i="273"/>
  <c r="D27"/>
  <c r="E14" i="282"/>
  <c r="E16" i="281"/>
  <c r="E24" i="280"/>
  <c r="E27" i="277"/>
  <c r="E27" i="273"/>
  <c r="E6" i="283" l="1"/>
  <c r="I6" s="1"/>
  <c r="F5"/>
  <c r="J12" i="282"/>
  <c r="D12"/>
  <c r="D15" i="281"/>
  <c r="D22" i="280"/>
  <c r="J26" i="273"/>
  <c r="J26" i="277"/>
  <c r="D26"/>
  <c r="D26" i="273"/>
  <c r="J11" i="282"/>
  <c r="D11"/>
  <c r="D14" i="281"/>
  <c r="J21" i="280"/>
  <c r="D21"/>
  <c r="J25" i="277"/>
  <c r="D25"/>
  <c r="J25" i="273"/>
  <c r="D25"/>
  <c r="J10" i="282"/>
  <c r="D10"/>
  <c r="J12" i="281"/>
  <c r="D12"/>
  <c r="J24" i="273"/>
  <c r="J20" i="280"/>
  <c r="J19"/>
  <c r="D20"/>
  <c r="J24" i="277"/>
  <c r="D24"/>
  <c r="D24" i="273"/>
  <c r="H17" i="277"/>
  <c r="J9" i="282"/>
  <c r="D9"/>
  <c r="J10" i="281"/>
  <c r="J11"/>
  <c r="D11"/>
  <c r="D19" i="280"/>
  <c r="J22" i="273"/>
  <c r="D22"/>
  <c r="C7" i="283" l="1"/>
  <c r="F6"/>
  <c r="J21" i="273"/>
  <c r="J20"/>
  <c r="J7" i="282"/>
  <c r="D7"/>
  <c r="D10" i="281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7" i="283" l="1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I9" i="283" l="1"/>
  <c r="E6" i="282"/>
  <c r="I6" s="1"/>
  <c r="C6" i="281"/>
  <c r="D6" s="1"/>
  <c r="J6" s="1"/>
  <c r="F5"/>
  <c r="C5" i="279"/>
  <c r="E5" s="1"/>
  <c r="E4" i="280"/>
  <c r="I4" s="1"/>
  <c r="I4" i="279"/>
  <c r="I5" l="1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I10" i="283" l="1"/>
  <c r="C6" i="279"/>
  <c r="E6" s="1"/>
  <c r="I7" i="282"/>
  <c r="F5" i="279"/>
  <c r="C7" i="281"/>
  <c r="D7" s="1"/>
  <c r="J7" s="1"/>
  <c r="F6"/>
  <c r="E5" i="280"/>
  <c r="I5" s="1"/>
  <c r="C6"/>
  <c r="D6" s="1"/>
  <c r="J6" s="1"/>
  <c r="I6" i="279" l="1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I11" i="283" l="1"/>
  <c r="F6" i="279"/>
  <c r="J6"/>
  <c r="C7"/>
  <c r="E7" s="1"/>
  <c r="I9" i="282"/>
  <c r="C9" i="281"/>
  <c r="D9" s="1"/>
  <c r="F7"/>
  <c r="F6" i="280"/>
  <c r="I7" i="279" l="1"/>
  <c r="D7"/>
  <c r="F11" i="283"/>
  <c r="C12"/>
  <c r="E12" s="1"/>
  <c r="F9" i="282"/>
  <c r="C10"/>
  <c r="E10" s="1"/>
  <c r="E9" i="281"/>
  <c r="I9" s="1"/>
  <c r="E7" i="280"/>
  <c r="I7" s="1"/>
  <c r="I12" i="283" l="1"/>
  <c r="J7" i="279"/>
  <c r="C9"/>
  <c r="E9" s="1"/>
  <c r="F7"/>
  <c r="I10" i="282"/>
  <c r="C10" i="281"/>
  <c r="E10" s="1"/>
  <c r="F9"/>
  <c r="C9" i="280"/>
  <c r="D9" s="1"/>
  <c r="J9" s="1"/>
  <c r="F7"/>
  <c r="I9" i="279" l="1"/>
  <c r="D9"/>
  <c r="C14" i="283"/>
  <c r="E14" s="1"/>
  <c r="F12"/>
  <c r="C11" i="282"/>
  <c r="E11" s="1"/>
  <c r="F10"/>
  <c r="I10" i="281"/>
  <c r="E9" i="280"/>
  <c r="I9" s="1"/>
  <c r="I14" i="283" l="1"/>
  <c r="J9" i="279"/>
  <c r="C10"/>
  <c r="E10" s="1"/>
  <c r="F9"/>
  <c r="I11" i="282"/>
  <c r="C11" i="281"/>
  <c r="E11" s="1"/>
  <c r="F10"/>
  <c r="C10" i="280"/>
  <c r="D10" s="1"/>
  <c r="J10" s="1"/>
  <c r="F9"/>
  <c r="D10" i="279" l="1"/>
  <c r="I10"/>
  <c r="C15" i="283"/>
  <c r="E15" s="1"/>
  <c r="F14"/>
  <c r="C12" i="282"/>
  <c r="E12" s="1"/>
  <c r="F11"/>
  <c r="I11" i="281"/>
  <c r="E10" i="280"/>
  <c r="I10" s="1"/>
  <c r="D15" i="283" l="1"/>
  <c r="I15"/>
  <c r="J10" i="279"/>
  <c r="C11"/>
  <c r="E11" s="1"/>
  <c r="F10"/>
  <c r="I12" i="282"/>
  <c r="C12" i="281"/>
  <c r="E12" s="1"/>
  <c r="F11"/>
  <c r="C11" i="280"/>
  <c r="D11" s="1"/>
  <c r="J11" s="1"/>
  <c r="F10"/>
  <c r="I11" i="279" l="1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C17" s="1"/>
  <c r="E17" s="1"/>
  <c r="I16"/>
  <c r="J11" i="279"/>
  <c r="C12"/>
  <c r="E12" s="1"/>
  <c r="F11"/>
  <c r="C5" i="277"/>
  <c r="D5" s="1"/>
  <c r="J5" s="1"/>
  <c r="I14" i="282"/>
  <c r="B5" i="276"/>
  <c r="F12" i="281"/>
  <c r="C14"/>
  <c r="E14" s="1"/>
  <c r="C12" i="280"/>
  <c r="D12" s="1"/>
  <c r="J12" s="1"/>
  <c r="F11"/>
  <c r="E5" i="277"/>
  <c r="I5" s="1"/>
  <c r="F4"/>
  <c r="D17" i="283" l="1"/>
  <c r="I12" i="279"/>
  <c r="D12"/>
  <c r="F16" i="283"/>
  <c r="F14" i="282"/>
  <c r="C15"/>
  <c r="E15" s="1"/>
  <c r="I14" i="28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J12" i="279" l="1"/>
  <c r="F12"/>
  <c r="C14"/>
  <c r="E14" s="1"/>
  <c r="I17" i="283"/>
  <c r="E4" i="262"/>
  <c r="I15" i="282"/>
  <c r="D5" i="262"/>
  <c r="H5" s="1"/>
  <c r="C5"/>
  <c r="C15" i="281"/>
  <c r="E15" s="1"/>
  <c r="F14"/>
  <c r="C14" i="280"/>
  <c r="D14" s="1"/>
  <c r="J14" s="1"/>
  <c r="F12"/>
  <c r="E6" i="277"/>
  <c r="I6" s="1"/>
  <c r="E5" i="273"/>
  <c r="I5" s="1"/>
  <c r="F4"/>
  <c r="I4"/>
  <c r="I14" i="279" l="1"/>
  <c r="D14"/>
  <c r="F17" i="283"/>
  <c r="H17"/>
  <c r="C19" s="1"/>
  <c r="E19" s="1"/>
  <c r="F15" i="282"/>
  <c r="C16"/>
  <c r="E16" s="1"/>
  <c r="E5" i="262"/>
  <c r="B6"/>
  <c r="I15" i="281"/>
  <c r="C5" i="276"/>
  <c r="E14" i="280"/>
  <c r="I14" s="1"/>
  <c r="C7" i="277"/>
  <c r="D7" s="1"/>
  <c r="J7" s="1"/>
  <c r="F6"/>
  <c r="F5" i="273"/>
  <c r="C6"/>
  <c r="D6" s="1"/>
  <c r="J6" s="1"/>
  <c r="I19" i="283" l="1"/>
  <c r="D19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D15" i="279" l="1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D20" i="283" l="1"/>
  <c r="I20"/>
  <c r="J15" i="279"/>
  <c r="C16"/>
  <c r="E16" s="1"/>
  <c r="F15"/>
  <c r="I17" i="282"/>
  <c r="D7" i="262"/>
  <c r="H7" s="1"/>
  <c r="C7"/>
  <c r="C17" i="281"/>
  <c r="E17" s="1"/>
  <c r="F16"/>
  <c r="C16" i="280"/>
  <c r="F15"/>
  <c r="E9" i="277"/>
  <c r="I9" s="1"/>
  <c r="E7" i="273"/>
  <c r="I7" s="1"/>
  <c r="D16" i="279" l="1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D21" i="283" l="1"/>
  <c r="I21"/>
  <c r="J16" i="279"/>
  <c r="F16"/>
  <c r="C17"/>
  <c r="E17" s="1"/>
  <c r="C19" i="282"/>
  <c r="F120" i="262"/>
  <c r="D9"/>
  <c r="H9" s="1"/>
  <c r="C9"/>
  <c r="H17" i="281"/>
  <c r="F17"/>
  <c r="C17" i="280"/>
  <c r="E17" s="1"/>
  <c r="F16"/>
  <c r="E10" i="277"/>
  <c r="I10" s="1"/>
  <c r="E9" i="273"/>
  <c r="I9" s="1"/>
  <c r="D17" i="279" l="1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D22" i="283" l="1"/>
  <c r="J17" i="279"/>
  <c r="F17"/>
  <c r="C19"/>
  <c r="E19" s="1"/>
  <c r="I22" i="283"/>
  <c r="E19" i="281"/>
  <c r="I19" s="1"/>
  <c r="C20"/>
  <c r="I20" i="282"/>
  <c r="D10" i="262"/>
  <c r="H10" s="1"/>
  <c r="C10"/>
  <c r="F17" i="280"/>
  <c r="H17"/>
  <c r="C19" s="1"/>
  <c r="E19" s="1"/>
  <c r="E11" i="277"/>
  <c r="I11" s="1"/>
  <c r="E10" i="273"/>
  <c r="I10" s="1"/>
  <c r="I19" i="279" l="1"/>
  <c r="D19"/>
  <c r="C24" i="283"/>
  <c r="E24" s="1"/>
  <c r="F22"/>
  <c r="F19" i="281"/>
  <c r="E20"/>
  <c r="I20" s="1"/>
  <c r="C21" i="282"/>
  <c r="F20"/>
  <c r="B11" i="262"/>
  <c r="E10"/>
  <c r="I19" i="280"/>
  <c r="C12" i="277"/>
  <c r="D12" s="1"/>
  <c r="J12" s="1"/>
  <c r="F11"/>
  <c r="C11" i="273"/>
  <c r="D11" s="1"/>
  <c r="J11" s="1"/>
  <c r="F10"/>
  <c r="E21" i="282" l="1"/>
  <c r="I21" s="1"/>
  <c r="I24" i="283"/>
  <c r="D24"/>
  <c r="J19" i="279"/>
  <c r="C20"/>
  <c r="E20" s="1"/>
  <c r="F19"/>
  <c r="D11" i="262"/>
  <c r="H11" s="1"/>
  <c r="C11"/>
  <c r="C21" i="281"/>
  <c r="F20"/>
  <c r="C20" i="280"/>
  <c r="E20" s="1"/>
  <c r="F19"/>
  <c r="E12" i="277"/>
  <c r="I12" s="1"/>
  <c r="E11" i="273"/>
  <c r="I11" s="1"/>
  <c r="D20" i="279" l="1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I22" i="282" l="1"/>
  <c r="D25" i="283"/>
  <c r="I25"/>
  <c r="J20" i="279"/>
  <c r="C21"/>
  <c r="E21" s="1"/>
  <c r="F20"/>
  <c r="D12" i="262"/>
  <c r="H12" s="1"/>
  <c r="C12"/>
  <c r="F21" i="281"/>
  <c r="C22"/>
  <c r="F20" i="280"/>
  <c r="C21"/>
  <c r="E21" s="1"/>
  <c r="E14" i="277"/>
  <c r="I14" s="1"/>
  <c r="E12" i="273"/>
  <c r="I12" s="1"/>
  <c r="D21" i="279" l="1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I24" i="282" l="1"/>
  <c r="D26" i="283"/>
  <c r="I26"/>
  <c r="J21" i="279"/>
  <c r="F21"/>
  <c r="C22"/>
  <c r="E22" s="1"/>
  <c r="D14" i="262"/>
  <c r="H14" s="1"/>
  <c r="C14"/>
  <c r="C24" i="281"/>
  <c r="F22"/>
  <c r="C22" i="280"/>
  <c r="E22" s="1"/>
  <c r="F21"/>
  <c r="E15" i="277"/>
  <c r="I15" s="1"/>
  <c r="E14" i="273"/>
  <c r="I14" s="1"/>
  <c r="E24" i="281" l="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D27" i="283" l="1"/>
  <c r="I27"/>
  <c r="I25" i="282"/>
  <c r="J22" i="279"/>
  <c r="C24"/>
  <c r="E24" s="1"/>
  <c r="F22"/>
  <c r="C16" i="273"/>
  <c r="D16" s="1"/>
  <c r="J16" s="1"/>
  <c r="D15" i="262"/>
  <c r="H15" s="1"/>
  <c r="C15"/>
  <c r="C25" i="281"/>
  <c r="F24"/>
  <c r="C24" i="280"/>
  <c r="F22"/>
  <c r="E16" i="277"/>
  <c r="I16" s="1"/>
  <c r="E15" i="273"/>
  <c r="I15" s="1"/>
  <c r="E25" i="281" l="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I29" i="283" l="1"/>
  <c r="D29"/>
  <c r="J24" i="279"/>
  <c r="C25"/>
  <c r="E25" s="1"/>
  <c r="F24"/>
  <c r="I26" i="282"/>
  <c r="C16" i="262"/>
  <c r="D16"/>
  <c r="H16" s="1"/>
  <c r="C26" i="281"/>
  <c r="F25"/>
  <c r="C25" i="280"/>
  <c r="E25" s="1"/>
  <c r="F24"/>
  <c r="E17" i="277"/>
  <c r="I17" s="1"/>
  <c r="E16" i="273"/>
  <c r="I16" s="1"/>
  <c r="I26" i="281" l="1"/>
  <c r="D25" i="279"/>
  <c r="I25"/>
  <c r="C30" i="283"/>
  <c r="E30" s="1"/>
  <c r="F29"/>
  <c r="C27" i="282"/>
  <c r="E27" s="1"/>
  <c r="F26"/>
  <c r="E16" i="262"/>
  <c r="B17"/>
  <c r="I25" i="280"/>
  <c r="F17" i="277"/>
  <c r="C19"/>
  <c r="D19" s="1"/>
  <c r="F16" i="273"/>
  <c r="C17"/>
  <c r="D17" s="1"/>
  <c r="D30" i="283" l="1"/>
  <c r="I30"/>
  <c r="I27" i="282"/>
  <c r="J25" i="279"/>
  <c r="F25"/>
  <c r="C26"/>
  <c r="E26" s="1"/>
  <c r="H17" i="273"/>
  <c r="F108" i="262" s="1"/>
  <c r="D17"/>
  <c r="H17" s="1"/>
  <c r="C17"/>
  <c r="C27" i="281"/>
  <c r="E27" s="1"/>
  <c r="F26"/>
  <c r="C26" i="280"/>
  <c r="E26" s="1"/>
  <c r="F25"/>
  <c r="E19" i="277"/>
  <c r="I19" s="1"/>
  <c r="E17" i="273"/>
  <c r="I17" s="1"/>
  <c r="I27" i="281" l="1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D31" i="283" l="1"/>
  <c r="I31"/>
  <c r="I29" i="282"/>
  <c r="J26" i="279"/>
  <c r="C27"/>
  <c r="E27" s="1"/>
  <c r="F26"/>
  <c r="C19" i="262"/>
  <c r="D19"/>
  <c r="H19" s="1"/>
  <c r="C29" i="281"/>
  <c r="E29" s="1"/>
  <c r="F27"/>
  <c r="C27" i="280"/>
  <c r="E27" s="1"/>
  <c r="F26"/>
  <c r="E20" i="277"/>
  <c r="I20" s="1"/>
  <c r="E19" i="273"/>
  <c r="I19" s="1"/>
  <c r="I29" i="281" l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D32" i="283" l="1"/>
  <c r="I32"/>
  <c r="D30" i="282"/>
  <c r="I30"/>
  <c r="J27" i="279"/>
  <c r="C29"/>
  <c r="E29" s="1"/>
  <c r="F27"/>
  <c r="E21" i="277"/>
  <c r="D21"/>
  <c r="J21" s="1"/>
  <c r="D20" i="262"/>
  <c r="H20" s="1"/>
  <c r="C20"/>
  <c r="C30" i="281"/>
  <c r="E30" s="1"/>
  <c r="F29"/>
  <c r="C29" i="280"/>
  <c r="E29" s="1"/>
  <c r="F27"/>
  <c r="I21" i="277"/>
  <c r="E20" i="273"/>
  <c r="I20" s="1"/>
  <c r="I30" i="281" l="1"/>
  <c r="I29" i="279"/>
  <c r="D29"/>
  <c r="F32" i="283"/>
  <c r="H32"/>
  <c r="C34" s="1"/>
  <c r="E34" s="1"/>
  <c r="C31" i="282"/>
  <c r="E31" s="1"/>
  <c r="F30"/>
  <c r="E20" i="262"/>
  <c r="B21"/>
  <c r="I29" i="280"/>
  <c r="C22" i="277"/>
  <c r="F21"/>
  <c r="F20" i="273"/>
  <c r="C21"/>
  <c r="I34" i="283" l="1"/>
  <c r="D34"/>
  <c r="D31" i="282"/>
  <c r="I31"/>
  <c r="J29" i="279"/>
  <c r="C30"/>
  <c r="E30" s="1"/>
  <c r="F29"/>
  <c r="E22" i="277"/>
  <c r="D22"/>
  <c r="J22" s="1"/>
  <c r="E21" i="273"/>
  <c r="F21" s="1"/>
  <c r="C21" i="262"/>
  <c r="D21"/>
  <c r="H21" s="1"/>
  <c r="C31" i="281"/>
  <c r="E31" s="1"/>
  <c r="F30"/>
  <c r="C30" i="280"/>
  <c r="E30" s="1"/>
  <c r="F29"/>
  <c r="I22" i="277"/>
  <c r="I31" i="281" l="1"/>
  <c r="D30" i="279"/>
  <c r="I30"/>
  <c r="C35" i="283"/>
  <c r="E35" s="1"/>
  <c r="F34"/>
  <c r="I21" i="273"/>
  <c r="C32" i="282"/>
  <c r="E32" s="1"/>
  <c r="F31"/>
  <c r="E21" i="262"/>
  <c r="B22"/>
  <c r="I30" i="280"/>
  <c r="C24" i="277"/>
  <c r="E24" s="1"/>
  <c r="F22"/>
  <c r="C22" i="273"/>
  <c r="E22" s="1"/>
  <c r="D35" i="283" l="1"/>
  <c r="I35"/>
  <c r="D32" i="282"/>
  <c r="I32"/>
  <c r="J30" i="279"/>
  <c r="C31"/>
  <c r="E31" s="1"/>
  <c r="F30"/>
  <c r="D22" i="262"/>
  <c r="H22" s="1"/>
  <c r="C22"/>
  <c r="C32" i="281"/>
  <c r="E32" s="1"/>
  <c r="F31"/>
  <c r="C31" i="280"/>
  <c r="F30"/>
  <c r="I24" i="277"/>
  <c r="I22" i="273"/>
  <c r="D32" i="281" l="1"/>
  <c r="E31" i="280"/>
  <c r="I31" s="1"/>
  <c r="D31" i="279"/>
  <c r="I31"/>
  <c r="C36" i="283"/>
  <c r="E36" s="1"/>
  <c r="F35"/>
  <c r="H32" i="282"/>
  <c r="C34" s="1"/>
  <c r="E34" s="1"/>
  <c r="F32"/>
  <c r="E22" i="262"/>
  <c r="B24"/>
  <c r="I32" i="281"/>
  <c r="C25" i="277"/>
  <c r="E25" s="1"/>
  <c r="F24"/>
  <c r="F22" i="273"/>
  <c r="C24"/>
  <c r="E24" s="1"/>
  <c r="D36" i="283" l="1"/>
  <c r="I36"/>
  <c r="D34" i="282"/>
  <c r="I34"/>
  <c r="J31" i="279"/>
  <c r="C32"/>
  <c r="E32" s="1"/>
  <c r="F31"/>
  <c r="D24" i="262"/>
  <c r="H24" s="1"/>
  <c r="C24"/>
  <c r="F32" i="281"/>
  <c r="H32"/>
  <c r="C34" s="1"/>
  <c r="E34" s="1"/>
  <c r="C32" i="280"/>
  <c r="F31"/>
  <c r="I25" i="277"/>
  <c r="I24" i="273"/>
  <c r="D34" i="281" l="1"/>
  <c r="I34"/>
  <c r="I32" i="280"/>
  <c r="D32" i="279"/>
  <c r="I32"/>
  <c r="C37" i="283"/>
  <c r="E37" s="1"/>
  <c r="F36"/>
  <c r="F34" i="282"/>
  <c r="C35"/>
  <c r="E35" s="1"/>
  <c r="E24" i="262"/>
  <c r="B25"/>
  <c r="C26" i="277"/>
  <c r="E26" s="1"/>
  <c r="F25"/>
  <c r="F24" i="273"/>
  <c r="C25"/>
  <c r="E25" s="1"/>
  <c r="D37" i="283" l="1"/>
  <c r="I37"/>
  <c r="D35" i="282"/>
  <c r="I35"/>
  <c r="J32" i="279"/>
  <c r="C34"/>
  <c r="E34" s="1"/>
  <c r="F32"/>
  <c r="D25" i="262"/>
  <c r="H25" s="1"/>
  <c r="C25"/>
  <c r="C35" i="281"/>
  <c r="E35" s="1"/>
  <c r="F34"/>
  <c r="F32" i="280"/>
  <c r="H32"/>
  <c r="I26" i="277"/>
  <c r="I25" i="273"/>
  <c r="C34" i="280" l="1"/>
  <c r="F125" i="262"/>
  <c r="D35" i="281"/>
  <c r="I35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E34" i="280" l="1"/>
  <c r="I34" s="1"/>
  <c r="J32"/>
  <c r="I39" i="283"/>
  <c r="D39"/>
  <c r="D36" i="282"/>
  <c r="I36"/>
  <c r="J34" i="279"/>
  <c r="C35"/>
  <c r="E35" s="1"/>
  <c r="F34"/>
  <c r="D26" i="262"/>
  <c r="H26" s="1"/>
  <c r="C26"/>
  <c r="C36" i="281"/>
  <c r="E36" s="1"/>
  <c r="F35"/>
  <c r="C35" i="280"/>
  <c r="E35" s="1"/>
  <c r="I27" i="277"/>
  <c r="I26" i="273"/>
  <c r="F34" i="280" l="1"/>
  <c r="D36" i="281"/>
  <c r="I36"/>
  <c r="I35" i="280"/>
  <c r="D35" i="279"/>
  <c r="I35"/>
  <c r="C40" i="283"/>
  <c r="E40" s="1"/>
  <c r="F39"/>
  <c r="F36" i="282"/>
  <c r="C37"/>
  <c r="E37" s="1"/>
  <c r="B27" i="262"/>
  <c r="E26"/>
  <c r="C29" i="277"/>
  <c r="E29" s="1"/>
  <c r="F27"/>
  <c r="F26" i="273"/>
  <c r="C27"/>
  <c r="D40" i="283" l="1"/>
  <c r="I40"/>
  <c r="D37" i="282"/>
  <c r="I37"/>
  <c r="J35" i="279"/>
  <c r="C36"/>
  <c r="E36" s="1"/>
  <c r="F35"/>
  <c r="D27" i="262"/>
  <c r="H27" s="1"/>
  <c r="C27"/>
  <c r="C37" i="281"/>
  <c r="E37" s="1"/>
  <c r="F36"/>
  <c r="C36" i="280"/>
  <c r="E36" s="1"/>
  <c r="F35"/>
  <c r="I29" i="277"/>
  <c r="I27" i="273"/>
  <c r="I37" i="281" l="1"/>
  <c r="D37"/>
  <c r="I36" i="280"/>
  <c r="I36" i="279"/>
  <c r="D36"/>
  <c r="F40" i="283"/>
  <c r="C41"/>
  <c r="E41" s="1"/>
  <c r="F37" i="282"/>
  <c r="C39"/>
  <c r="E39" s="1"/>
  <c r="B29" i="262"/>
  <c r="E27"/>
  <c r="C30" i="277"/>
  <c r="E30" s="1"/>
  <c r="F29"/>
  <c r="C29" i="273"/>
  <c r="E29" s="1"/>
  <c r="F27"/>
  <c r="D41" i="283" l="1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E37" s="1"/>
  <c r="F36"/>
  <c r="I30" i="277"/>
  <c r="I29" i="273"/>
  <c r="D39" i="281" l="1"/>
  <c r="I39"/>
  <c r="I37" i="280"/>
  <c r="D37" i="279"/>
  <c r="I37"/>
  <c r="C42" i="283"/>
  <c r="E42" s="1"/>
  <c r="F41"/>
  <c r="F39" i="282"/>
  <c r="C40"/>
  <c r="E40" s="1"/>
  <c r="B30" i="262"/>
  <c r="E29"/>
  <c r="C31" i="277"/>
  <c r="E31" s="1"/>
  <c r="F30"/>
  <c r="F29" i="273"/>
  <c r="C30"/>
  <c r="E30" s="1"/>
  <c r="D42" i="283" l="1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E39" s="1"/>
  <c r="F37"/>
  <c r="I31" i="277"/>
  <c r="I30" i="273"/>
  <c r="D40" i="281" l="1"/>
  <c r="I40"/>
  <c r="I39" i="280"/>
  <c r="D39" i="279"/>
  <c r="I39"/>
  <c r="F42" i="283"/>
  <c r="C44"/>
  <c r="E44" s="1"/>
  <c r="F40" i="282"/>
  <c r="C41"/>
  <c r="E41" s="1"/>
  <c r="B31" i="262"/>
  <c r="E30"/>
  <c r="C32" i="277"/>
  <c r="E32" s="1"/>
  <c r="F31"/>
  <c r="F30" i="273"/>
  <c r="C31"/>
  <c r="E31" s="1"/>
  <c r="I44" i="283" l="1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E40" s="1"/>
  <c r="F39"/>
  <c r="I32" i="277"/>
  <c r="I31" i="273"/>
  <c r="D41" i="281" l="1"/>
  <c r="I41"/>
  <c r="D40" i="280"/>
  <c r="I40"/>
  <c r="D40" i="279"/>
  <c r="I40"/>
  <c r="C45" i="283"/>
  <c r="E45" s="1"/>
  <c r="F44"/>
  <c r="F41" i="282"/>
  <c r="C42"/>
  <c r="E42" s="1"/>
  <c r="B32" i="262"/>
  <c r="E31"/>
  <c r="H32" i="277"/>
  <c r="C34" s="1"/>
  <c r="E34" s="1"/>
  <c r="F32"/>
  <c r="F31" i="273"/>
  <c r="C32"/>
  <c r="E32" s="1"/>
  <c r="D45" i="283" l="1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E41" s="1"/>
  <c r="F40"/>
  <c r="I34" i="277"/>
  <c r="H32" i="273"/>
  <c r="I32"/>
  <c r="D42" i="281" l="1"/>
  <c r="I42"/>
  <c r="D41" i="280"/>
  <c r="I41"/>
  <c r="D41" i="279"/>
  <c r="I41"/>
  <c r="F45" i="283"/>
  <c r="C46"/>
  <c r="E46" s="1"/>
  <c r="F42" i="282"/>
  <c r="C44"/>
  <c r="E44" s="1"/>
  <c r="E32" i="262"/>
  <c r="B34"/>
  <c r="C35" i="277"/>
  <c r="F34"/>
  <c r="F32" i="273"/>
  <c r="C34"/>
  <c r="E34" s="1"/>
  <c r="J35" i="277" l="1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4" i="281" l="1"/>
  <c r="I44"/>
  <c r="D42" i="280"/>
  <c r="I42"/>
  <c r="D42" i="279"/>
  <c r="I42"/>
  <c r="C47" i="283"/>
  <c r="E47" s="1"/>
  <c r="F46"/>
  <c r="F44" i="282"/>
  <c r="C45"/>
  <c r="E45" s="1"/>
  <c r="B35" i="262"/>
  <c r="E34"/>
  <c r="C36" i="277"/>
  <c r="F35"/>
  <c r="F34" i="273"/>
  <c r="C35"/>
  <c r="E35" l="1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I45" i="281" l="1"/>
  <c r="D45"/>
  <c r="D44" i="280"/>
  <c r="I44"/>
  <c r="D44" i="279"/>
  <c r="I44"/>
  <c r="F47" i="283"/>
  <c r="H47"/>
  <c r="C49" s="1"/>
  <c r="E49" s="1"/>
  <c r="F45" i="282"/>
  <c r="C46"/>
  <c r="E46" s="1"/>
  <c r="E35" i="262"/>
  <c r="B36"/>
  <c r="C37" i="277"/>
  <c r="E37" s="1"/>
  <c r="F36"/>
  <c r="F35" i="273"/>
  <c r="C36"/>
  <c r="I49" i="283" l="1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I37" i="277"/>
  <c r="D46" i="281" l="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E39" s="1"/>
  <c r="F37"/>
  <c r="F36" i="273"/>
  <c r="C37"/>
  <c r="E37" s="1"/>
  <c r="D50" i="283" l="1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D47" i="281" l="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E40" s="1"/>
  <c r="F39"/>
  <c r="C39" i="273"/>
  <c r="E39" s="1"/>
  <c r="F37"/>
  <c r="D51" i="283" l="1"/>
  <c r="I51"/>
  <c r="D49" i="282"/>
  <c r="I49"/>
  <c r="I40" i="277"/>
  <c r="I39" i="273"/>
  <c r="J46" i="279"/>
  <c r="C47"/>
  <c r="E47" s="1"/>
  <c r="F46"/>
  <c r="D39" i="262"/>
  <c r="H39" s="1"/>
  <c r="C39"/>
  <c r="F47" i="281"/>
  <c r="H47"/>
  <c r="C49" s="1"/>
  <c r="E49" s="1"/>
  <c r="C47" i="280"/>
  <c r="E47" s="1"/>
  <c r="F46"/>
  <c r="D49" i="281" l="1"/>
  <c r="D47" i="280"/>
  <c r="I47"/>
  <c r="I47" i="279"/>
  <c r="D47"/>
  <c r="C52" i="283"/>
  <c r="E52" s="1"/>
  <c r="F51"/>
  <c r="C50" i="282"/>
  <c r="E50" s="1"/>
  <c r="F49"/>
  <c r="E39" i="262"/>
  <c r="B40"/>
  <c r="I49" i="281"/>
  <c r="C41" i="277"/>
  <c r="E41" s="1"/>
  <c r="F40"/>
  <c r="F39" i="273"/>
  <c r="C40"/>
  <c r="E40" s="1"/>
  <c r="D52" i="283" l="1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H47" i="280"/>
  <c r="C49" s="1"/>
  <c r="E49" s="1"/>
  <c r="F47"/>
  <c r="I50" i="281" l="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E41" s="1"/>
  <c r="E42" i="277" l="1"/>
  <c r="I42" s="1"/>
  <c r="D42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1" i="281" l="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E44" s="1"/>
  <c r="F42"/>
  <c r="F41" i="273"/>
  <c r="C42"/>
  <c r="E42" s="1"/>
  <c r="D55" i="283" l="1"/>
  <c r="I55"/>
  <c r="D52" i="282"/>
  <c r="I52"/>
  <c r="D44" i="277"/>
  <c r="I44"/>
  <c r="I42" i="273"/>
  <c r="J50" i="279"/>
  <c r="F50"/>
  <c r="C51"/>
  <c r="E51" s="1"/>
  <c r="D42" i="262"/>
  <c r="H42" s="1"/>
  <c r="C42"/>
  <c r="C52" i="281"/>
  <c r="E52" s="1"/>
  <c r="F51"/>
  <c r="C51" i="280"/>
  <c r="E51" s="1"/>
  <c r="F50"/>
  <c r="D52" i="281" l="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E45" s="1"/>
  <c r="F44"/>
  <c r="F42" i="273"/>
  <c r="C44"/>
  <c r="E44" s="1"/>
  <c r="D56" i="283" l="1"/>
  <c r="I56"/>
  <c r="D54" i="282"/>
  <c r="I54"/>
  <c r="D45" i="277"/>
  <c r="I45"/>
  <c r="D44" i="273"/>
  <c r="I44"/>
  <c r="J51" i="279"/>
  <c r="C52"/>
  <c r="E52" s="1"/>
  <c r="F51"/>
  <c r="D44" i="262"/>
  <c r="H44" s="1"/>
  <c r="C44"/>
  <c r="C54" i="281"/>
  <c r="E54" s="1"/>
  <c r="F52"/>
  <c r="C52" i="280"/>
  <c r="E52" s="1"/>
  <c r="F51"/>
  <c r="D54" i="281" l="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E46" s="1"/>
  <c r="F45"/>
  <c r="F44" i="273"/>
  <c r="C45"/>
  <c r="E45" s="1"/>
  <c r="D57" i="283" l="1"/>
  <c r="I57"/>
  <c r="D55" i="282"/>
  <c r="I55"/>
  <c r="D46" i="277"/>
  <c r="I46"/>
  <c r="I45" i="273"/>
  <c r="D45"/>
  <c r="J52" i="279"/>
  <c r="C54"/>
  <c r="E54" s="1"/>
  <c r="F52"/>
  <c r="D45" i="262"/>
  <c r="H45" s="1"/>
  <c r="C45"/>
  <c r="C55" i="281"/>
  <c r="E55" s="1"/>
  <c r="F54"/>
  <c r="C54" i="280"/>
  <c r="E54" s="1"/>
  <c r="F52"/>
  <c r="D55" i="281" l="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I59" i="283" l="1"/>
  <c r="D59"/>
  <c r="D56" i="282"/>
  <c r="I56"/>
  <c r="D47" i="277"/>
  <c r="I47"/>
  <c r="D46" i="273"/>
  <c r="I46"/>
  <c r="J54" i="279"/>
  <c r="F54"/>
  <c r="C55"/>
  <c r="E55" s="1"/>
  <c r="D46" i="262"/>
  <c r="H46" s="1"/>
  <c r="C46"/>
  <c r="C56" i="281"/>
  <c r="E56" s="1"/>
  <c r="F55"/>
  <c r="C55" i="280"/>
  <c r="E55" s="1"/>
  <c r="F54"/>
  <c r="D56" i="281" l="1"/>
  <c r="I56"/>
  <c r="D55" i="280"/>
  <c r="I55"/>
  <c r="D55" i="279"/>
  <c r="I55"/>
  <c r="C60" i="283"/>
  <c r="E60" s="1"/>
  <c r="F59"/>
  <c r="C57" i="282"/>
  <c r="E57" s="1"/>
  <c r="F56"/>
  <c r="B47" i="262"/>
  <c r="E46"/>
  <c r="F47" i="277"/>
  <c r="H47"/>
  <c r="C49" s="1"/>
  <c r="E49" s="1"/>
  <c r="F46" i="273"/>
  <c r="C47"/>
  <c r="E47" s="1"/>
  <c r="D60" i="283" l="1"/>
  <c r="I60"/>
  <c r="D57" i="282"/>
  <c r="I57"/>
  <c r="D49" i="277"/>
  <c r="D47" i="273"/>
  <c r="H47" s="1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D57" i="281" l="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D61" i="283" l="1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59" i="281" l="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D62" i="283" l="1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D60" i="281" l="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I64" i="283" l="1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1" i="281" l="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D65" i="283" l="1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2" i="281" l="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D66" i="283" l="1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4" i="281" l="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D67" i="283" l="1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I65" i="281" l="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I69" i="283" l="1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6" i="281" l="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D70" i="283" l="1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67" i="281" l="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D71" i="283" l="1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69" i="281" l="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D72" i="283" l="1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I70" i="281" l="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I74" i="283" l="1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1" i="281" l="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D75" i="283" l="1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2" i="281" l="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D76" i="283" l="1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4" i="281" l="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D77" i="283" l="1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I75" i="281" l="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I79" i="283" l="1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D76" i="281" l="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D80" i="283" l="1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77" i="281" l="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D81" i="283" l="1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D79" i="281" l="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D82" i="283" l="1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I80" i="281" l="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I84" i="283" l="1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D81" i="281" l="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D85" i="283" l="1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2" i="281" l="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D86" i="283" l="1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D84" i="281" l="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D87" i="283" l="1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I85" i="281" l="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I89" i="283" l="1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D86" i="281" l="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D90" i="283" l="1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87" i="281" l="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D91" i="283" l="1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D89" i="281" l="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D92" i="283" l="1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I90" i="281" l="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I94" i="283" l="1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1" i="281" l="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D95" i="283" l="1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2" i="281" l="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D96" i="283" l="1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4" i="281" l="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D97" i="283" l="1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I95" i="281" l="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I99" i="283" l="1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6" i="281" l="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D100" i="283" l="1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97" i="281" l="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D101" i="283" l="1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99" i="281" l="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D102" i="283" l="1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I100" i="281" l="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I104" i="283" l="1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1" i="281" l="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D105" i="283" l="1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2" i="281" l="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D106" i="283" l="1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4" i="281" l="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D107" i="283" l="1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I105" i="281" l="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I109" i="283" l="1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6" i="281" l="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D110" i="283" l="1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D107" i="281" l="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D111" i="283" l="1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09" i="281" l="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D112" i="283" l="1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I110" i="281" l="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I114" i="283" l="1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1" i="281" l="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D115" i="283" l="1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D112" i="281" l="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D116" i="283" l="1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4" i="281" l="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D117" i="283" l="1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I115" i="281" l="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I119" i="283" l="1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6" i="281" l="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D120" i="283" l="1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D117" i="281" l="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D121" i="283" l="1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19" i="281" l="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D21" i="276" l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C110"/>
  <c r="H110"/>
  <c r="C120" i="281"/>
  <c r="E120" s="1"/>
  <c r="F119"/>
  <c r="C119" i="280"/>
  <c r="E119" s="1"/>
  <c r="F117"/>
  <c r="H21" i="276"/>
  <c r="I120" i="281" l="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C22" i="276" l="1"/>
  <c r="D22"/>
  <c r="I124" i="283"/>
  <c r="D124"/>
  <c r="D121" i="282"/>
  <c r="I121"/>
  <c r="D112" i="277"/>
  <c r="I112"/>
  <c r="D111" i="273"/>
  <c r="I111"/>
  <c r="J119" i="279"/>
  <c r="C120"/>
  <c r="E120" s="1"/>
  <c r="F119"/>
  <c r="D111" i="262"/>
  <c r="C111"/>
  <c r="H111"/>
  <c r="C121" i="281"/>
  <c r="E121" s="1"/>
  <c r="F120"/>
  <c r="C120" i="280"/>
  <c r="E120" s="1"/>
  <c r="F119"/>
  <c r="H22" i="276"/>
  <c r="D121" i="281" l="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D24" i="276" l="1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C113"/>
  <c r="H113"/>
  <c r="C122" i="281"/>
  <c r="E122" s="1"/>
  <c r="F121"/>
  <c r="C121" i="280"/>
  <c r="E121" s="1"/>
  <c r="F120"/>
  <c r="H24" i="276"/>
  <c r="D122" i="281" l="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D25" i="276" l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C114"/>
  <c r="H114"/>
  <c r="F122" i="281"/>
  <c r="H122"/>
  <c r="C124" s="1"/>
  <c r="E124" s="1"/>
  <c r="C122" i="280"/>
  <c r="E122" s="1"/>
  <c r="F121"/>
  <c r="H25" i="276"/>
  <c r="D124" i="281" l="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D26" i="276" l="1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I125" i="281" l="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D27" i="276" l="1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6" i="281" l="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D29" i="276" l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H29" i="276"/>
  <c r="D127" i="281" l="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D30" i="276" l="1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29" i="281" l="1"/>
  <c r="D127" i="280"/>
  <c r="D127" i="279"/>
  <c r="I127"/>
  <c r="F131" i="283"/>
  <c r="C132"/>
  <c r="E132" s="1"/>
  <c r="F129" i="282"/>
  <c r="C130"/>
  <c r="E130" s="1"/>
  <c r="E119" i="262"/>
  <c r="B120"/>
  <c r="D120" s="1"/>
  <c r="I129" i="281"/>
  <c r="I127" i="280"/>
  <c r="C121" i="277"/>
  <c r="E121" s="1"/>
  <c r="F120"/>
  <c r="B31" i="276"/>
  <c r="E30"/>
  <c r="F119" i="273"/>
  <c r="C120"/>
  <c r="E120" s="1"/>
  <c r="D31" i="276" l="1"/>
  <c r="H31" s="1"/>
  <c r="C31"/>
  <c r="D132" i="283"/>
  <c r="I132"/>
  <c r="D130" i="282"/>
  <c r="I130"/>
  <c r="D121" i="277"/>
  <c r="I121"/>
  <c r="D120" i="273"/>
  <c r="J127" i="279"/>
  <c r="C129"/>
  <c r="E129" s="1"/>
  <c r="F127"/>
  <c r="H120" i="262"/>
  <c r="C130" i="281"/>
  <c r="E130" s="1"/>
  <c r="F129"/>
  <c r="C129" i="280"/>
  <c r="E129" s="1"/>
  <c r="F127"/>
  <c r="I120" i="273"/>
  <c r="I130" i="281" l="1"/>
  <c r="D130"/>
  <c r="D129" i="280"/>
  <c r="I129"/>
  <c r="I129" i="279"/>
  <c r="D129"/>
  <c r="C134" i="283"/>
  <c r="E134" s="1"/>
  <c r="F132"/>
  <c r="F130" i="282"/>
  <c r="C131"/>
  <c r="E131" s="1"/>
  <c r="E120" i="262"/>
  <c r="B121"/>
  <c r="D121" s="1"/>
  <c r="C122" i="277"/>
  <c r="E122" s="1"/>
  <c r="F121"/>
  <c r="B32" i="276"/>
  <c r="E31"/>
  <c r="F120" i="273"/>
  <c r="C121"/>
  <c r="E121" s="1"/>
  <c r="I134" i="283" l="1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H121" i="262"/>
  <c r="C131" i="281"/>
  <c r="E131" s="1"/>
  <c r="F130"/>
  <c r="C130" i="280"/>
  <c r="E130" s="1"/>
  <c r="F129"/>
  <c r="D131" i="281" l="1"/>
  <c r="I131"/>
  <c r="D130" i="280"/>
  <c r="D130" i="279"/>
  <c r="I130"/>
  <c r="F134" i="283"/>
  <c r="C135"/>
  <c r="E135" s="1"/>
  <c r="F131" i="282"/>
  <c r="C132"/>
  <c r="E132" s="1"/>
  <c r="B123" i="262"/>
  <c r="D123" s="1"/>
  <c r="E121"/>
  <c r="I130" i="280"/>
  <c r="F122" i="277"/>
  <c r="H122"/>
  <c r="C124" s="1"/>
  <c r="E124" s="1"/>
  <c r="D34" i="276"/>
  <c r="E32"/>
  <c r="F121" i="273"/>
  <c r="C122"/>
  <c r="E122" s="1"/>
  <c r="D135" i="283" l="1"/>
  <c r="I135"/>
  <c r="D132" i="282"/>
  <c r="I132"/>
  <c r="D124" i="277"/>
  <c r="I124"/>
  <c r="I122" i="273"/>
  <c r="D122"/>
  <c r="H122" s="1"/>
  <c r="J130" i="279"/>
  <c r="C131"/>
  <c r="E131" s="1"/>
  <c r="F130"/>
  <c r="H123" i="262"/>
  <c r="C132" i="281"/>
  <c r="E132" s="1"/>
  <c r="F131"/>
  <c r="C131" i="280"/>
  <c r="E131" s="1"/>
  <c r="F130"/>
  <c r="H34" i="276"/>
  <c r="D132" i="281" l="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D35" i="276" l="1"/>
  <c r="H35" s="1"/>
  <c r="D136" i="283"/>
  <c r="I136"/>
  <c r="D134" i="282"/>
  <c r="I134"/>
  <c r="D125" i="277"/>
  <c r="D124" i="273"/>
  <c r="I124"/>
  <c r="J131" i="279"/>
  <c r="C132"/>
  <c r="E132" s="1"/>
  <c r="F131"/>
  <c r="H124" i="262"/>
  <c r="C134" i="281"/>
  <c r="E134" s="1"/>
  <c r="F132"/>
  <c r="C132" i="280"/>
  <c r="E132" s="1"/>
  <c r="F131"/>
  <c r="I125" i="277"/>
  <c r="D134" i="281" l="1"/>
  <c r="D132" i="280"/>
  <c r="D132" i="279"/>
  <c r="I132"/>
  <c r="F136" i="283"/>
  <c r="C137"/>
  <c r="E137" s="1"/>
  <c r="F134" i="282"/>
  <c r="C135"/>
  <c r="E135" s="1"/>
  <c r="B125" i="262"/>
  <c r="E124"/>
  <c r="I134" i="281"/>
  <c r="I132" i="280"/>
  <c r="C126" i="277"/>
  <c r="E126" s="1"/>
  <c r="F125"/>
  <c r="B36" i="276"/>
  <c r="E35"/>
  <c r="F124" i="273"/>
  <c r="C125"/>
  <c r="E125" s="1"/>
  <c r="D36" i="276" l="1"/>
  <c r="H36" s="1"/>
  <c r="D137" i="283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I135" i="281" l="1"/>
  <c r="D135"/>
  <c r="D134" i="280"/>
  <c r="D134" i="279"/>
  <c r="I134"/>
  <c r="F137" i="283"/>
  <c r="H137"/>
  <c r="C139" s="1"/>
  <c r="F135" i="282"/>
  <c r="C136"/>
  <c r="E136" s="1"/>
  <c r="E125" i="262"/>
  <c r="B126"/>
  <c r="D126" s="1"/>
  <c r="I134" i="280"/>
  <c r="C127" i="277"/>
  <c r="E127" s="1"/>
  <c r="F126"/>
  <c r="B37" i="276"/>
  <c r="E36"/>
  <c r="C126" i="273"/>
  <c r="E126" s="1"/>
  <c r="F125"/>
  <c r="E139" i="283" l="1"/>
  <c r="I139" s="1"/>
  <c r="D139"/>
  <c r="D37" i="276"/>
  <c r="H37" s="1"/>
  <c r="D136" i="282"/>
  <c r="I136"/>
  <c r="D127" i="277"/>
  <c r="I127"/>
  <c r="D126" i="273"/>
  <c r="I126"/>
  <c r="H126" i="262"/>
  <c r="J134" i="279"/>
  <c r="C135"/>
  <c r="E135" s="1"/>
  <c r="F134"/>
  <c r="C136" i="281"/>
  <c r="E136" s="1"/>
  <c r="F135"/>
  <c r="C135" i="280"/>
  <c r="E135" s="1"/>
  <c r="F134"/>
  <c r="C140" i="283" l="1"/>
  <c r="F139"/>
  <c r="D136" i="281"/>
  <c r="D135" i="280"/>
  <c r="D135" i="279"/>
  <c r="I135"/>
  <c r="F136" i="282"/>
  <c r="C137"/>
  <c r="E137" s="1"/>
  <c r="E126" i="262"/>
  <c r="B128"/>
  <c r="D128" s="1"/>
  <c r="I136" i="281"/>
  <c r="I135" i="280"/>
  <c r="C129" i="277"/>
  <c r="E129" s="1"/>
  <c r="F127"/>
  <c r="B39" i="276"/>
  <c r="D39" s="1"/>
  <c r="E37"/>
  <c r="C127" i="273"/>
  <c r="E127" s="1"/>
  <c r="F126"/>
  <c r="D140" i="283" l="1"/>
  <c r="E140"/>
  <c r="I140" s="1"/>
  <c r="H39" i="276"/>
  <c r="D137" i="282"/>
  <c r="D129" i="277"/>
  <c r="I129"/>
  <c r="I127" i="273"/>
  <c r="D127"/>
  <c r="H128" i="262"/>
  <c r="J135" i="279"/>
  <c r="C136"/>
  <c r="E136" s="1"/>
  <c r="F135"/>
  <c r="I137" i="282"/>
  <c r="C137" i="281"/>
  <c r="E137" s="1"/>
  <c r="F136"/>
  <c r="C136" i="280"/>
  <c r="E136" s="1"/>
  <c r="F135"/>
  <c r="C141" i="283" l="1"/>
  <c r="F140"/>
  <c r="D137" i="281"/>
  <c r="D136" i="280"/>
  <c r="I136"/>
  <c r="D136" i="279"/>
  <c r="I136"/>
  <c r="F137" i="282"/>
  <c r="H137"/>
  <c r="C139" s="1"/>
  <c r="E139" s="1"/>
  <c r="E128" i="262"/>
  <c r="B129"/>
  <c r="D129" s="1"/>
  <c r="I137" i="281"/>
  <c r="C130" i="277"/>
  <c r="E130" s="1"/>
  <c r="F129"/>
  <c r="B40" i="276"/>
  <c r="D40" s="1"/>
  <c r="E39"/>
  <c r="F127" i="273"/>
  <c r="C129"/>
  <c r="E129" s="1"/>
  <c r="D141" i="283" l="1"/>
  <c r="E141"/>
  <c r="I141" s="1"/>
  <c r="D139" i="282"/>
  <c r="I139"/>
  <c r="D130" i="277"/>
  <c r="I130"/>
  <c r="D129" i="273"/>
  <c r="I129"/>
  <c r="H129" i="262"/>
  <c r="J136" i="279"/>
  <c r="C137"/>
  <c r="E137" s="1"/>
  <c r="F136"/>
  <c r="H137" i="281"/>
  <c r="C139" s="1"/>
  <c r="E139" s="1"/>
  <c r="F137"/>
  <c r="C137" i="280"/>
  <c r="E137" s="1"/>
  <c r="F136"/>
  <c r="F141" i="283" l="1"/>
  <c r="C142"/>
  <c r="D139" i="281"/>
  <c r="D137" i="280"/>
  <c r="I137"/>
  <c r="D137" i="279"/>
  <c r="I137"/>
  <c r="C140" i="282"/>
  <c r="E140" s="1"/>
  <c r="F139"/>
  <c r="E129" i="262"/>
  <c r="B130"/>
  <c r="D130" s="1"/>
  <c r="I139" i="281"/>
  <c r="C131" i="277"/>
  <c r="E131" s="1"/>
  <c r="F130"/>
  <c r="B41" i="276"/>
  <c r="C41" s="1"/>
  <c r="C130" i="273"/>
  <c r="E130" s="1"/>
  <c r="F129"/>
  <c r="D41" i="276" l="1"/>
  <c r="H41" s="1"/>
  <c r="D142" i="283"/>
  <c r="C144" s="1"/>
  <c r="E142"/>
  <c r="I142" s="1"/>
  <c r="D140" i="282"/>
  <c r="D131" i="277"/>
  <c r="I131"/>
  <c r="I130" i="273"/>
  <c r="D130"/>
  <c r="H130" i="262"/>
  <c r="J137" i="279"/>
  <c r="C138"/>
  <c r="F137"/>
  <c r="I140" i="282"/>
  <c r="C140" i="281"/>
  <c r="E140" s="1"/>
  <c r="F139"/>
  <c r="H137" i="280"/>
  <c r="C139" s="1"/>
  <c r="E139" s="1"/>
  <c r="F137"/>
  <c r="D138" i="279" l="1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D131" s="1"/>
  <c r="C132" i="277"/>
  <c r="E132" s="1"/>
  <c r="F131"/>
  <c r="B42" i="276"/>
  <c r="C42" s="1"/>
  <c r="E41"/>
  <c r="C131" i="273"/>
  <c r="E131" s="1"/>
  <c r="F130"/>
  <c r="D42" i="276" l="1"/>
  <c r="H42" s="1"/>
  <c r="C145" i="283"/>
  <c r="F144"/>
  <c r="D141" i="282"/>
  <c r="I141"/>
  <c r="D132" i="277"/>
  <c r="I132"/>
  <c r="D131" i="273"/>
  <c r="I131"/>
  <c r="H131" i="262"/>
  <c r="J138" i="279"/>
  <c r="F138"/>
  <c r="C141" i="281"/>
  <c r="E141" s="1"/>
  <c r="F140"/>
  <c r="C140" i="280"/>
  <c r="E140" s="1"/>
  <c r="F139"/>
  <c r="E145" i="283" l="1"/>
  <c r="I145" s="1"/>
  <c r="D145"/>
  <c r="D141" i="281"/>
  <c r="I141"/>
  <c r="D140" i="280"/>
  <c r="I140"/>
  <c r="C142" i="282"/>
  <c r="E142" s="1"/>
  <c r="F141"/>
  <c r="E131" i="262"/>
  <c r="B133"/>
  <c r="D133" s="1"/>
  <c r="C134" i="277"/>
  <c r="E134" s="1"/>
  <c r="F132"/>
  <c r="B44" i="276"/>
  <c r="D44" s="1"/>
  <c r="E42"/>
  <c r="C132" i="273"/>
  <c r="E132" s="1"/>
  <c r="F131"/>
  <c r="F145" i="283" l="1"/>
  <c r="C146"/>
  <c r="H44" i="276"/>
  <c r="C44"/>
  <c r="D142" i="282"/>
  <c r="I142"/>
  <c r="D134" i="277"/>
  <c r="I134"/>
  <c r="I132" i="273"/>
  <c r="D132"/>
  <c r="C133" i="262"/>
  <c r="H133"/>
  <c r="C142" i="281"/>
  <c r="E142" s="1"/>
  <c r="F141"/>
  <c r="C141" i="280"/>
  <c r="E141" s="1"/>
  <c r="F140"/>
  <c r="E146" i="283" l="1"/>
  <c r="I146" s="1"/>
  <c r="D146"/>
  <c r="D142" i="281"/>
  <c r="I142"/>
  <c r="D141" i="280"/>
  <c r="I141"/>
  <c r="C144" i="282"/>
  <c r="E144" s="1"/>
  <c r="F142"/>
  <c r="E133" i="262"/>
  <c r="B134"/>
  <c r="D134" s="1"/>
  <c r="C135" i="277"/>
  <c r="E135" s="1"/>
  <c r="F134"/>
  <c r="B45" i="276"/>
  <c r="D45" s="1"/>
  <c r="E44"/>
  <c r="F132" i="273"/>
  <c r="C134"/>
  <c r="E134" s="1"/>
  <c r="C147" i="283" l="1"/>
  <c r="F146"/>
  <c r="D134" i="273"/>
  <c r="D144" i="282"/>
  <c r="I144"/>
  <c r="D135" i="277"/>
  <c r="I135"/>
  <c r="C134" i="262"/>
  <c r="H134"/>
  <c r="H45" i="276"/>
  <c r="C45"/>
  <c r="C144" i="281"/>
  <c r="E144" s="1"/>
  <c r="F142"/>
  <c r="C142" i="280"/>
  <c r="E142" s="1"/>
  <c r="F141"/>
  <c r="I134" i="273"/>
  <c r="E147" i="283" l="1"/>
  <c r="I147" s="1"/>
  <c r="D147"/>
  <c r="D144" i="281"/>
  <c r="I144"/>
  <c r="D142" i="280"/>
  <c r="I142"/>
  <c r="C145" i="282"/>
  <c r="E145" s="1"/>
  <c r="F144"/>
  <c r="E134" i="262"/>
  <c r="B135"/>
  <c r="D135" s="1"/>
  <c r="C136" i="277"/>
  <c r="E136" s="1"/>
  <c r="F135"/>
  <c r="B46" i="276"/>
  <c r="D46" s="1"/>
  <c r="E45"/>
  <c r="C135" i="273"/>
  <c r="E135" s="1"/>
  <c r="F134"/>
  <c r="F147" i="283" l="1"/>
  <c r="C149"/>
  <c r="D145" i="282"/>
  <c r="D136" i="277"/>
  <c r="I136"/>
  <c r="I135" i="273"/>
  <c r="D135"/>
  <c r="C135" i="262"/>
  <c r="H135"/>
  <c r="H46" i="276"/>
  <c r="C46"/>
  <c r="I145" i="282"/>
  <c r="C145" i="281"/>
  <c r="E145" s="1"/>
  <c r="F144"/>
  <c r="C144" i="280"/>
  <c r="E144" s="1"/>
  <c r="F142"/>
  <c r="E149" i="283" l="1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50" i="283" l="1"/>
  <c r="F149"/>
  <c r="D146" i="282"/>
  <c r="D137" i="277"/>
  <c r="D136" i="273"/>
  <c r="I136"/>
  <c r="C136" i="262"/>
  <c r="H136"/>
  <c r="H47" i="276"/>
  <c r="C47"/>
  <c r="I146" i="282"/>
  <c r="C146" i="281"/>
  <c r="E146" s="1"/>
  <c r="F145"/>
  <c r="C145" i="280"/>
  <c r="E145" s="1"/>
  <c r="F144"/>
  <c r="I137" i="277"/>
  <c r="E150" i="283" l="1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F150" i="283" l="1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E151" i="283" l="1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2" i="283" l="1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E152" i="283" l="1"/>
  <c r="I152" s="1"/>
  <c r="D152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C154" i="283" l="1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E154" i="283" l="1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F154" i="283" l="1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E155" i="283" l="1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F155" i="283" l="1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E156" i="283" l="1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C157" i="283" l="1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E157" i="283" l="1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F157" i="283" l="1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E159" i="283" l="1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9" i="283" l="1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E160" i="283" l="1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F160" i="283" l="1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E161" i="283" l="1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1" i="283" l="1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2" i="283" l="1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F162" i="283" l="1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E164" i="283" l="1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4" i="283" l="1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5" i="283" l="1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F165" i="283" l="1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E166" i="283" l="1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6" i="283" l="1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7" i="283" l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F167" i="283" l="1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E169" i="283" l="1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F169" i="283" l="1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E170" i="283" l="1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F170" i="283" l="1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1" i="283" l="1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F171" i="283" l="1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2" i="283" l="1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H172" i="283" l="1"/>
  <c r="C174" s="1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4" i="283" l="1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5" i="283" l="1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E175" i="283" l="1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F175" i="283" l="1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6" i="283" l="1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7" i="283" l="1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E177" i="283" l="1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F177" i="283" l="1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9" i="283" l="1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C180" i="283" l="1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D176" i="280"/>
  <c r="H177" i="282"/>
  <c r="F177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H177"/>
  <c r="C177" i="280"/>
  <c r="E177" s="1"/>
  <c r="F176"/>
  <c r="E182" i="283" l="1"/>
  <c r="I182" s="1"/>
  <c r="D182"/>
  <c r="D177" i="280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H177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H1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charset val="1"/>
          </rPr>
          <t xml:space="preserve">Taf Top Up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4" authorId="1">
      <text>
        <r>
          <rPr>
            <b/>
            <sz val="9"/>
            <color indexed="81"/>
            <rFont val="Tahoma"/>
            <family val="2"/>
          </rPr>
          <t>Combined Equity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<sst xmlns="http://schemas.openxmlformats.org/spreadsheetml/2006/main" count="298" uniqueCount="51">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</sst>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8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3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3"/>
  <sheetViews>
    <sheetView workbookViewId="0">
      <selection activeCell="C15" sqref="C1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8"/>
      <c r="C1" s="109"/>
      <c r="D1" s="109"/>
      <c r="E1" s="109"/>
      <c r="F1" s="109"/>
      <c r="G1" s="109"/>
      <c r="H1" s="109"/>
      <c r="I1" s="109"/>
      <c r="J1" s="109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7">
        <f>(D4-C4)/E4</f>
        <v>-105.89999999999986</v>
      </c>
      <c r="G4" s="18"/>
      <c r="H4" s="18"/>
      <c r="I4" s="19">
        <f>E4*50/C4</f>
        <v>1.6666666666666663E-2</v>
      </c>
      <c r="J4" s="92">
        <f>(D4-C4)/C4</f>
        <v>-3.5299999999999956E-2</v>
      </c>
    </row>
    <row r="5" spans="1:16">
      <c r="A5" s="102"/>
      <c r="B5" s="81">
        <f>B4+7</f>
        <v>43051</v>
      </c>
      <c r="C5" s="17">
        <f>D4+G4-H4</f>
        <v>482.35</v>
      </c>
      <c r="D5" s="17">
        <f>C5+(C5*-0.1562)</f>
        <v>407.00693000000001</v>
      </c>
      <c r="E5" s="17">
        <f>C5/3000</f>
        <v>0.16078333333333333</v>
      </c>
      <c r="F5" s="99">
        <f>(D5-C5)/E5</f>
        <v>-468.60000000000008</v>
      </c>
      <c r="G5" s="18"/>
      <c r="H5" s="18"/>
      <c r="I5" s="19">
        <f>E5*50/C5</f>
        <v>1.6666666666666666E-2</v>
      </c>
      <c r="J5" s="92">
        <f>(D5-C4)/C4</f>
        <v>-0.18598613999999997</v>
      </c>
    </row>
    <row r="6" spans="1:16">
      <c r="A6" s="102"/>
      <c r="B6" s="81">
        <f>B5+7</f>
        <v>43058</v>
      </c>
      <c r="C6" s="17">
        <f>D5+G5-H5</f>
        <v>407.00693000000001</v>
      </c>
      <c r="D6" s="17">
        <f>C6+(C6*0.081)</f>
        <v>439.97449133000003</v>
      </c>
      <c r="E6" s="17">
        <f>C6/2500</f>
        <v>0.16280277200000001</v>
      </c>
      <c r="F6" s="34">
        <f>(D6-C6)/E6</f>
        <v>202.50000000000014</v>
      </c>
      <c r="G6" s="18"/>
      <c r="H6" s="18"/>
      <c r="I6" s="19">
        <f>E6*50/C6</f>
        <v>0.02</v>
      </c>
      <c r="J6" s="92">
        <f>(D6-C4)/C4</f>
        <v>-0.12005101733999993</v>
      </c>
    </row>
    <row r="7" spans="1:16" ht="13.5" thickBot="1">
      <c r="A7" s="103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7">
        <f>(D7-C7)/E7</f>
        <v>-85.750000000000114</v>
      </c>
      <c r="G7" s="18"/>
      <c r="H7" s="18"/>
      <c r="I7" s="19">
        <f>E7*50/C7</f>
        <v>0.02</v>
      </c>
      <c r="J7" s="92">
        <f>(D7-C4)/C4</f>
        <v>-0.15023326744523796</v>
      </c>
      <c r="K7" s="104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94"/>
      <c r="G8" s="23"/>
      <c r="H8" s="10"/>
      <c r="I8" s="24"/>
      <c r="J8" s="93"/>
    </row>
    <row r="9" spans="1:16">
      <c r="A9" s="101">
        <v>2</v>
      </c>
      <c r="B9" s="81">
        <f>B7+7</f>
        <v>43072</v>
      </c>
      <c r="C9" s="17">
        <f>D7+G7-H7</f>
        <v>424.88336627738101</v>
      </c>
      <c r="D9" s="17">
        <f>C9+(C9*0.10018)</f>
        <v>467.44818191104906</v>
      </c>
      <c r="E9" s="17">
        <f>C9/3250</f>
        <v>0.13073334346996338</v>
      </c>
      <c r="F9" s="34">
        <f>(D9-C9)/E9</f>
        <v>325.58500000000015</v>
      </c>
      <c r="G9" s="18"/>
      <c r="H9" s="18"/>
      <c r="I9" s="19">
        <f>E9*50/C9</f>
        <v>1.5384615384615384E-2</v>
      </c>
      <c r="J9" s="92">
        <f>(D9-C4)/C4</f>
        <v>-6.510363617790188E-2</v>
      </c>
    </row>
    <row r="10" spans="1:16">
      <c r="A10" s="102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92">
        <f>(D10-C4)/C4</f>
        <v>-4.5096853992109005E-2</v>
      </c>
    </row>
    <row r="11" spans="1:16">
      <c r="A11" s="102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92">
        <f>(D11-C4)/C4</f>
        <v>-3.6789196621840346E-2</v>
      </c>
    </row>
    <row r="12" spans="1:16" ht="13.5" thickBot="1">
      <c r="A12" s="103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7">
        <f>(D12-C12)/E12</f>
        <v>0</v>
      </c>
      <c r="G12" s="18"/>
      <c r="H12" s="18"/>
      <c r="I12" s="19">
        <f>E12*50/C12</f>
        <v>1.5384615384615384E-2</v>
      </c>
      <c r="J12" s="92">
        <f>(D12-C4)/C4</f>
        <v>-3.6789196621840346E-2</v>
      </c>
      <c r="K12" s="104"/>
      <c r="L12" s="105"/>
      <c r="M12" s="105"/>
      <c r="N12" s="105"/>
      <c r="O12" s="105"/>
      <c r="P12" s="105"/>
    </row>
    <row r="13" spans="1:16" ht="13" thickBot="1">
      <c r="A13" s="78"/>
      <c r="B13" s="13"/>
      <c r="C13" s="22"/>
      <c r="D13" s="23"/>
      <c r="E13" s="23"/>
      <c r="F13" s="122"/>
      <c r="G13" s="23"/>
      <c r="H13" s="10"/>
      <c r="I13" s="24"/>
      <c r="J13" s="88"/>
    </row>
    <row r="14" spans="1:16">
      <c r="A14" s="101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7">
        <f>(D14-C14)/E14</f>
        <v>0</v>
      </c>
      <c r="G14" s="18"/>
      <c r="H14" s="18"/>
      <c r="I14" s="19">
        <f>E14*50/C14</f>
        <v>1.5384615384615384E-2</v>
      </c>
      <c r="J14" s="96">
        <f>(D14-C4)/C4</f>
        <v>-3.6789196621840346E-2</v>
      </c>
    </row>
    <row r="15" spans="1:16" ht="14.5">
      <c r="A15" s="102"/>
      <c r="B15" s="81">
        <f>B14+7</f>
        <v>43107</v>
      </c>
      <c r="C15" s="32">
        <f>D14+G14-H14</f>
        <v>481.60540168907983</v>
      </c>
      <c r="D15" s="17">
        <f>C15+(C15*0.03)</f>
        <v>496.05356373975224</v>
      </c>
      <c r="E15" s="17">
        <f>C15/3250</f>
        <v>0.14818627744279378</v>
      </c>
      <c r="F15" s="84">
        <f>(D15-C15)/E15</f>
        <v>97.500000000000099</v>
      </c>
      <c r="G15" s="18"/>
      <c r="H15" s="18"/>
      <c r="I15" s="19">
        <f>E15*50/C15</f>
        <v>1.5384615384615384E-2</v>
      </c>
      <c r="J15" s="92"/>
    </row>
    <row r="16" spans="1:16">
      <c r="A16" s="102"/>
      <c r="B16" s="81">
        <f>B15+7</f>
        <v>43114</v>
      </c>
      <c r="C16" s="20">
        <f>D15+G15-H15</f>
        <v>496.05356373975224</v>
      </c>
      <c r="D16" s="17">
        <f>C16+(C16*0.03)</f>
        <v>510.93517065194482</v>
      </c>
      <c r="E16" s="17">
        <f>C16/3250</f>
        <v>0.15263186576607762</v>
      </c>
      <c r="F16" s="84">
        <f>(D16-C16)/E16</f>
        <v>97.500000000000085</v>
      </c>
      <c r="G16" s="18"/>
      <c r="H16" s="18"/>
      <c r="I16" s="19">
        <f>E16*50/C16</f>
        <v>1.5384615384615385E-2</v>
      </c>
      <c r="J16" s="95"/>
    </row>
    <row r="17" spans="1:16" ht="13.5" thickBot="1">
      <c r="A17" s="103"/>
      <c r="B17" s="81">
        <f>B16+7</f>
        <v>43121</v>
      </c>
      <c r="C17" s="20">
        <f>D16+G16-H16</f>
        <v>510.93517065194482</v>
      </c>
      <c r="D17" s="17">
        <f>C17+(C17*0.03)</f>
        <v>526.26322577150313</v>
      </c>
      <c r="E17" s="17">
        <f>C17/3250</f>
        <v>0.15721082173905995</v>
      </c>
      <c r="F17" s="84">
        <f>(D17-C17)/E17</f>
        <v>97.499999999999801</v>
      </c>
      <c r="G17" s="18"/>
      <c r="H17" s="80">
        <f>(D17-C4)*0.3</f>
        <v>7.8789677314509383</v>
      </c>
      <c r="I17" s="19">
        <f>E17*50/C17</f>
        <v>1.5384615384615385E-2</v>
      </c>
      <c r="J17" s="87"/>
      <c r="K17" s="106" t="s">
        <v>45</v>
      </c>
      <c r="L17" s="107"/>
      <c r="M17" s="107"/>
      <c r="N17" s="107"/>
      <c r="O17" s="107"/>
      <c r="P17" s="107"/>
    </row>
    <row r="18" spans="1:16" ht="13" thickBot="1">
      <c r="A18" s="78"/>
      <c r="B18" s="13"/>
      <c r="C18" s="22"/>
      <c r="D18" s="23"/>
      <c r="E18" s="23"/>
      <c r="F18" s="94"/>
      <c r="G18" s="23"/>
      <c r="H18" s="10"/>
      <c r="I18" s="24"/>
      <c r="J18" s="88"/>
    </row>
    <row r="19" spans="1:16">
      <c r="A19" s="101">
        <v>4</v>
      </c>
      <c r="B19" s="81">
        <f>B17+7</f>
        <v>43128</v>
      </c>
      <c r="C19" s="20">
        <f>D17+G17-H17</f>
        <v>518.38425804005215</v>
      </c>
      <c r="D19" s="17">
        <f>C19+(C19*0.03)</f>
        <v>533.93578578125368</v>
      </c>
      <c r="E19" s="17">
        <f>C19/3250</f>
        <v>0.15950284862770836</v>
      </c>
      <c r="F19" s="84">
        <f>(D19-C19)/E19</f>
        <v>97.499999999999844</v>
      </c>
      <c r="G19" s="18"/>
      <c r="H19" s="18"/>
      <c r="I19" s="19">
        <f>E19*50/C19</f>
        <v>1.5384615384615385E-2</v>
      </c>
      <c r="J19" s="87"/>
    </row>
    <row r="20" spans="1:16">
      <c r="A20" s="102"/>
      <c r="B20" s="81">
        <f>B19+7</f>
        <v>43135</v>
      </c>
      <c r="C20" s="20">
        <f>D19+G19-H19</f>
        <v>533.93578578125368</v>
      </c>
      <c r="D20" s="17">
        <f>C20+(C20*0.03)</f>
        <v>549.9538593546913</v>
      </c>
      <c r="E20" s="17">
        <f>C20/3250</f>
        <v>0.16428793408653961</v>
      </c>
      <c r="F20" s="84">
        <f>(D20-C20)/E20</f>
        <v>97.500000000000043</v>
      </c>
      <c r="G20" s="18"/>
      <c r="H20" s="18"/>
      <c r="I20" s="19">
        <f>E20*50/C20</f>
        <v>1.5384615384615384E-2</v>
      </c>
      <c r="J20" s="87"/>
    </row>
    <row r="21" spans="1:16">
      <c r="A21" s="102"/>
      <c r="B21" s="81">
        <f>B20+7</f>
        <v>43142</v>
      </c>
      <c r="C21" s="20">
        <f>D20+G20-H20</f>
        <v>549.9538593546913</v>
      </c>
      <c r="D21" s="17">
        <f>C21+(C21*0.03)</f>
        <v>566.45247513533207</v>
      </c>
      <c r="E21" s="17">
        <f>C21/3250</f>
        <v>0.16921657210913579</v>
      </c>
      <c r="F21" s="84">
        <f>(D21-C21)/E21</f>
        <v>97.500000000000128</v>
      </c>
      <c r="G21" s="18"/>
      <c r="H21" s="18"/>
      <c r="I21" s="19">
        <f>E21*50/C21</f>
        <v>1.5384615384615385E-2</v>
      </c>
      <c r="J21" s="87"/>
    </row>
    <row r="22" spans="1:16" ht="13.5" thickBot="1">
      <c r="A22" s="103"/>
      <c r="B22" s="81">
        <f>B21+7</f>
        <v>43149</v>
      </c>
      <c r="C22" s="20">
        <f>D21+G21-H21</f>
        <v>566.45247513533207</v>
      </c>
      <c r="D22" s="17">
        <f>C22+(C22*0.03)</f>
        <v>583.44604938939199</v>
      </c>
      <c r="E22" s="17">
        <f>C22/3250</f>
        <v>0.17429306927240987</v>
      </c>
      <c r="F22" s="84">
        <f>(D22-C22)/E22</f>
        <v>97.499999999999773</v>
      </c>
      <c r="G22" s="18"/>
      <c r="H22" s="18"/>
      <c r="I22" s="19">
        <f>E22*50/C22</f>
        <v>1.5384615384615385E-2</v>
      </c>
      <c r="J22" s="87"/>
      <c r="K22" s="104"/>
      <c r="L22" s="105"/>
      <c r="M22" s="105"/>
      <c r="N22" s="105"/>
      <c r="O22" s="105"/>
      <c r="P22" s="105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43156</v>
      </c>
      <c r="C24" s="20">
        <f>D22+G22-H22</f>
        <v>583.44604938939199</v>
      </c>
      <c r="D24" s="17">
        <f>C24+(C24*0.03)</f>
        <v>600.94943087107379</v>
      </c>
      <c r="E24" s="17">
        <f>C24/3250</f>
        <v>0.17952186135058215</v>
      </c>
      <c r="F24" s="28">
        <f>(D24-C24)/E24</f>
        <v>97.500000000000227</v>
      </c>
      <c r="G24" s="18"/>
      <c r="H24" s="18"/>
      <c r="I24" s="19">
        <f>E24*50/C24</f>
        <v>1.5384615384615385E-2</v>
      </c>
      <c r="J24" s="87"/>
    </row>
    <row r="25" spans="1:16">
      <c r="A25" s="102"/>
      <c r="B25" s="81">
        <f>B24+7</f>
        <v>43163</v>
      </c>
      <c r="C25" s="20">
        <f>D24+G24-H24</f>
        <v>600.94943087107379</v>
      </c>
      <c r="D25" s="17">
        <f>C25+(C25*0.03)</f>
        <v>618.97791379720604</v>
      </c>
      <c r="E25" s="17">
        <f>C25/3250</f>
        <v>0.18490751719109963</v>
      </c>
      <c r="F25" s="28">
        <f>(D25-C25)/E25</f>
        <v>97.500000000000227</v>
      </c>
      <c r="G25" s="18"/>
      <c r="H25" s="18"/>
      <c r="I25" s="19">
        <f>E25*50/C25</f>
        <v>1.5384615384615384E-2</v>
      </c>
      <c r="J25" s="87"/>
    </row>
    <row r="26" spans="1:16">
      <c r="A26" s="102"/>
      <c r="B26" s="81">
        <f>B25+7</f>
        <v>43170</v>
      </c>
      <c r="C26" s="20">
        <f>D25+G25-H25</f>
        <v>618.97791379720604</v>
      </c>
      <c r="D26" s="17">
        <f>C26+(C26*0.03)</f>
        <v>637.54725121112222</v>
      </c>
      <c r="E26" s="17">
        <f>C26/3250</f>
        <v>0.19045474270683263</v>
      </c>
      <c r="F26" s="28">
        <f>(D26-C26)/E26</f>
        <v>97.499999999999957</v>
      </c>
      <c r="G26" s="18"/>
      <c r="H26" s="18"/>
      <c r="I26" s="19">
        <f>E26*50/C26</f>
        <v>1.5384615384615385E-2</v>
      </c>
      <c r="J26" s="87"/>
    </row>
    <row r="27" spans="1:16" ht="13.5" thickBot="1">
      <c r="A27" s="103"/>
      <c r="B27" s="81">
        <f>B26+7</f>
        <v>43177</v>
      </c>
      <c r="C27" s="20">
        <f>D26+G26-H26</f>
        <v>637.54725121112222</v>
      </c>
      <c r="D27" s="17">
        <f>C27+(C27*0.03)</f>
        <v>656.67366874745585</v>
      </c>
      <c r="E27" s="17">
        <f>C27/3250</f>
        <v>0.1961683849880376</v>
      </c>
      <c r="F27" s="28">
        <f>(D27-C27)/E27</f>
        <v>97.499999999999829</v>
      </c>
      <c r="G27" s="18"/>
      <c r="H27" s="18"/>
      <c r="I27" s="19">
        <f>E27*50/C27</f>
        <v>1.5384615384615384E-2</v>
      </c>
      <c r="J27" s="87"/>
      <c r="K27" s="104"/>
      <c r="L27" s="105"/>
      <c r="M27" s="105"/>
      <c r="N27" s="105"/>
      <c r="O27" s="105"/>
      <c r="P27" s="105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43184</v>
      </c>
      <c r="C29" s="20">
        <f>D27+G27-H27</f>
        <v>656.67366874745585</v>
      </c>
      <c r="D29" s="17">
        <f>C29+(C29*0.03)</f>
        <v>676.37387880987956</v>
      </c>
      <c r="E29" s="17">
        <f>C29/3250</f>
        <v>0.20205343653767871</v>
      </c>
      <c r="F29" s="28">
        <f>(D29-C29)/E29</f>
        <v>97.500000000000171</v>
      </c>
      <c r="G29" s="18"/>
      <c r="H29" s="18"/>
      <c r="I29" s="19">
        <f>E29*50/C29</f>
        <v>1.5384615384615382E-2</v>
      </c>
      <c r="J29" s="87"/>
    </row>
    <row r="30" spans="1:16">
      <c r="A30" s="102"/>
      <c r="B30" s="81">
        <f>B29+7</f>
        <v>43191</v>
      </c>
      <c r="C30" s="20">
        <f>D29+G29-H29</f>
        <v>676.37387880987956</v>
      </c>
      <c r="D30" s="17">
        <f>C30+(C30*0.03)</f>
        <v>696.66509517417592</v>
      </c>
      <c r="E30" s="17">
        <f>C30/3250</f>
        <v>0.20811503963380909</v>
      </c>
      <c r="F30" s="28">
        <f>(D30-C30)/E30</f>
        <v>97.499999999999872</v>
      </c>
      <c r="G30" s="18"/>
      <c r="H30" s="18"/>
      <c r="I30" s="19">
        <f>E30*50/C30</f>
        <v>1.5384615384615384E-2</v>
      </c>
      <c r="J30" s="87"/>
    </row>
    <row r="31" spans="1:16">
      <c r="A31" s="102"/>
      <c r="B31" s="81">
        <f>B30+7</f>
        <v>43198</v>
      </c>
      <c r="C31" s="20">
        <f>D30+G30-H30</f>
        <v>696.66509517417592</v>
      </c>
      <c r="D31" s="17">
        <f>C31+(C31*0.03)</f>
        <v>717.56504802940117</v>
      </c>
      <c r="E31" s="17">
        <f>C31/3250</f>
        <v>0.21435849082282335</v>
      </c>
      <c r="F31" s="28">
        <f>(D31-C31)/E31</f>
        <v>97.499999999999886</v>
      </c>
      <c r="G31" s="18"/>
      <c r="H31" s="18"/>
      <c r="I31" s="19">
        <f>E31*50/C31</f>
        <v>1.5384615384615384E-2</v>
      </c>
      <c r="J31" s="87"/>
    </row>
    <row r="32" spans="1:16" ht="13.5" thickBot="1">
      <c r="A32" s="103"/>
      <c r="B32" s="81">
        <f>B31+7</f>
        <v>43205</v>
      </c>
      <c r="C32" s="20">
        <f>D31+G31-H31</f>
        <v>717.56504802940117</v>
      </c>
      <c r="D32" s="17">
        <f>C32+(C32*0.03)</f>
        <v>739.09199947028321</v>
      </c>
      <c r="E32" s="17">
        <f>C32/3250</f>
        <v>0.22078924554750806</v>
      </c>
      <c r="F32" s="28">
        <f>(D32-C32)/E32</f>
        <v>97.500000000000043</v>
      </c>
      <c r="G32" s="18"/>
      <c r="H32" s="80">
        <f>(D32-C19)*0.35</f>
        <v>77.247709500580868</v>
      </c>
      <c r="I32" s="19">
        <f>E32*50/C32</f>
        <v>1.5384615384615385E-2</v>
      </c>
      <c r="J32" s="87"/>
      <c r="K32" s="106" t="s">
        <v>46</v>
      </c>
      <c r="L32" s="107"/>
      <c r="M32" s="107"/>
      <c r="N32" s="107"/>
      <c r="O32" s="107"/>
      <c r="P32" s="107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43212</v>
      </c>
      <c r="C34" s="20">
        <f>D32+G32-H32</f>
        <v>661.84428996970234</v>
      </c>
      <c r="D34" s="17">
        <f>C34+(C34*0.03)</f>
        <v>681.69961866879339</v>
      </c>
      <c r="E34" s="17">
        <f>C34/3250</f>
        <v>0.20364439691375458</v>
      </c>
      <c r="F34" s="28">
        <f>(D34-C34)/E34</f>
        <v>97.499999999999872</v>
      </c>
      <c r="G34" s="18"/>
      <c r="H34" s="18"/>
      <c r="I34" s="19">
        <f>E34*50/C34</f>
        <v>1.5384615384615387E-2</v>
      </c>
      <c r="J34" s="87"/>
    </row>
    <row r="35" spans="1:16">
      <c r="A35" s="102"/>
      <c r="B35" s="81">
        <f>B34+7</f>
        <v>43219</v>
      </c>
      <c r="C35" s="20">
        <f>D34+G34-H34</f>
        <v>681.69961866879339</v>
      </c>
      <c r="D35" s="17">
        <f>C35+(C35*0.03)</f>
        <v>702.15060722885721</v>
      </c>
      <c r="E35" s="17">
        <f>C35/3250</f>
        <v>0.20975372882116719</v>
      </c>
      <c r="F35" s="28">
        <f>(D35-C35)/E35</f>
        <v>97.500000000000085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43226</v>
      </c>
      <c r="C36" s="20">
        <f>D35+G35-H35</f>
        <v>702.15060722885721</v>
      </c>
      <c r="D36" s="17">
        <f>C36+(C36*0.03)</f>
        <v>723.21512544572295</v>
      </c>
      <c r="E36" s="17">
        <f>C36/3250</f>
        <v>0.21604634068580222</v>
      </c>
      <c r="F36" s="28">
        <f>(D36-C36)/E36</f>
        <v>97.500000000000085</v>
      </c>
      <c r="G36" s="18"/>
      <c r="H36" s="18"/>
      <c r="I36" s="19">
        <f>E36*50/C36</f>
        <v>1.5384615384615384E-2</v>
      </c>
      <c r="J36" s="87"/>
    </row>
    <row r="37" spans="1:16" ht="13.5" thickBot="1">
      <c r="A37" s="103"/>
      <c r="B37" s="81">
        <f>B36+7</f>
        <v>43233</v>
      </c>
      <c r="C37" s="20">
        <f>D36+G36-H36</f>
        <v>723.21512544572295</v>
      </c>
      <c r="D37" s="17">
        <f>C37+(C37*0.03)</f>
        <v>744.91157920909461</v>
      </c>
      <c r="E37" s="17">
        <f>C37/3250</f>
        <v>0.22252773090637629</v>
      </c>
      <c r="F37" s="28">
        <f>(D37-C37)/E37</f>
        <v>97.499999999999901</v>
      </c>
      <c r="G37" s="80"/>
      <c r="H37" s="80"/>
      <c r="I37" s="19">
        <f>E37*50/C37</f>
        <v>1.5384615384615384E-2</v>
      </c>
      <c r="J37" s="87"/>
      <c r="K37" s="104"/>
      <c r="L37" s="105"/>
      <c r="M37" s="105"/>
      <c r="N37" s="105"/>
      <c r="O37" s="105"/>
      <c r="P37" s="105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43240</v>
      </c>
      <c r="C39" s="20">
        <f>D37+G37-H37</f>
        <v>744.91157920909461</v>
      </c>
      <c r="D39" s="17">
        <f>C39+(C39*0.03)</f>
        <v>767.25892658536748</v>
      </c>
      <c r="E39" s="17">
        <f>C39/3250</f>
        <v>0.22920356283356758</v>
      </c>
      <c r="F39" s="28">
        <f>(D39-C39)/E39</f>
        <v>97.500000000000114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43247</v>
      </c>
      <c r="C40" s="20">
        <f>D39+G39-H39</f>
        <v>767.25892658536748</v>
      </c>
      <c r="D40" s="17">
        <f>C40+(C40*0.03)</f>
        <v>790.27669438292855</v>
      </c>
      <c r="E40" s="17">
        <f>C40/3250</f>
        <v>0.23607966971857461</v>
      </c>
      <c r="F40" s="28">
        <f>(D40-C40)/E40</f>
        <v>97.500000000000227</v>
      </c>
      <c r="G40" s="18"/>
      <c r="H40" s="18"/>
      <c r="I40" s="19">
        <f>E40*50/C40</f>
        <v>1.5384615384615385E-2</v>
      </c>
      <c r="J40" s="87"/>
    </row>
    <row r="41" spans="1:16">
      <c r="A41" s="102"/>
      <c r="B41" s="81">
        <f>B40+7</f>
        <v>43254</v>
      </c>
      <c r="C41" s="20">
        <f>D40+G40-H40</f>
        <v>790.27669438292855</v>
      </c>
      <c r="D41" s="17">
        <f>C41+(C41*0.03)</f>
        <v>813.98499521441636</v>
      </c>
      <c r="E41" s="17">
        <f>C41/3250</f>
        <v>0.24316205981013186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43261</v>
      </c>
      <c r="C42" s="20">
        <f>D41+G41-H41</f>
        <v>813.98499521441636</v>
      </c>
      <c r="D42" s="17">
        <f>C42+(C42*0.03)</f>
        <v>838.40454507084883</v>
      </c>
      <c r="E42" s="17">
        <f>C42/3250</f>
        <v>0.25045692160443578</v>
      </c>
      <c r="F42" s="28">
        <f>(D42-C42)/E42</f>
        <v>97.499999999999915</v>
      </c>
      <c r="G42" s="80"/>
      <c r="H42" s="80"/>
      <c r="I42" s="19">
        <f>E42*50/C42</f>
        <v>1.5384615384615384E-2</v>
      </c>
      <c r="J42" s="87"/>
      <c r="K42" s="104"/>
      <c r="L42" s="105"/>
      <c r="M42" s="105"/>
      <c r="N42" s="105"/>
      <c r="O42" s="105"/>
      <c r="P42" s="105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43268</v>
      </c>
      <c r="C44" s="20">
        <f>D42+G42-H42</f>
        <v>838.40454507084883</v>
      </c>
      <c r="D44" s="17">
        <f>C44+(C44*0.03)</f>
        <v>863.55668142297429</v>
      </c>
      <c r="E44" s="17">
        <f>C44/3250</f>
        <v>0.25797062925256886</v>
      </c>
      <c r="F44" s="28">
        <f>(D44-C44)/E44</f>
        <v>97.500000000000014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43275</v>
      </c>
      <c r="C45" s="20">
        <f>D44+G44-H44</f>
        <v>863.55668142297429</v>
      </c>
      <c r="D45" s="17">
        <f>C45+(C45*0.03)</f>
        <v>889.46338186566356</v>
      </c>
      <c r="E45" s="17">
        <f>C45/3250</f>
        <v>0.26570974813014592</v>
      </c>
      <c r="F45" s="28">
        <f>(D45-C45)/E45</f>
        <v>97.500000000000171</v>
      </c>
      <c r="G45" s="18"/>
      <c r="H45" s="18"/>
      <c r="I45" s="19">
        <f>E45*50/C45</f>
        <v>1.5384615384615382E-2</v>
      </c>
      <c r="J45" s="87"/>
    </row>
    <row r="46" spans="1:16">
      <c r="A46" s="102"/>
      <c r="B46" s="81">
        <f>B45+7</f>
        <v>43282</v>
      </c>
      <c r="C46" s="20">
        <f>D45+G45-H45</f>
        <v>889.46338186566356</v>
      </c>
      <c r="D46" s="17">
        <f>C46+(C46*0.03)</f>
        <v>916.14728332163349</v>
      </c>
      <c r="E46" s="17">
        <f>C46/3250</f>
        <v>0.27368104057405035</v>
      </c>
      <c r="F46" s="28">
        <f>(D46-C46)/E46</f>
        <v>97.500000000000085</v>
      </c>
      <c r="G46" s="18"/>
      <c r="H46" s="18"/>
      <c r="I46" s="19">
        <f>E46*50/C46</f>
        <v>1.5384615384615385E-2</v>
      </c>
      <c r="J46" s="87"/>
    </row>
    <row r="47" spans="1:16" ht="13.5" thickBot="1">
      <c r="A47" s="103"/>
      <c r="B47" s="81">
        <f>B46+7</f>
        <v>43289</v>
      </c>
      <c r="C47" s="20">
        <f>D46+G46-H46</f>
        <v>916.14728332163349</v>
      </c>
      <c r="D47" s="17">
        <f>C47+(C47*0.03)</f>
        <v>943.63170182128249</v>
      </c>
      <c r="E47" s="17">
        <f>C47/3250</f>
        <v>0.28189147179127183</v>
      </c>
      <c r="F47" s="28">
        <f>(D47-C47)/E47</f>
        <v>97.499999999999972</v>
      </c>
      <c r="G47" s="80"/>
      <c r="H47" s="80">
        <f>(D47-C34)*0.35</f>
        <v>98.62559414805304</v>
      </c>
      <c r="I47" s="19">
        <f>E47*50/C47</f>
        <v>1.5384615384615384E-2</v>
      </c>
      <c r="J47" s="87"/>
      <c r="K47" s="106" t="s">
        <v>46</v>
      </c>
      <c r="L47" s="107"/>
      <c r="M47" s="107"/>
      <c r="N47" s="107"/>
      <c r="O47" s="107"/>
      <c r="P47" s="107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43296</v>
      </c>
      <c r="C49" s="20">
        <f>D47+G47-H47</f>
        <v>845.00610767322951</v>
      </c>
      <c r="D49" s="17">
        <f>C49+(C49*0.03)</f>
        <v>870.35629090342638</v>
      </c>
      <c r="E49" s="17">
        <f>C49/3250</f>
        <v>0.26000187928407059</v>
      </c>
      <c r="F49" s="28">
        <f>(D49-C49)/E49</f>
        <v>97.499999999999972</v>
      </c>
      <c r="G49" s="18"/>
      <c r="H49" s="18"/>
      <c r="I49" s="19">
        <f>E49*50/C49</f>
        <v>1.5384615384615382E-2</v>
      </c>
      <c r="J49" s="87"/>
    </row>
    <row r="50" spans="1:16">
      <c r="A50" s="102"/>
      <c r="B50" s="81">
        <f>B49+7</f>
        <v>43303</v>
      </c>
      <c r="C50" s="20">
        <f>D49+G49-H49</f>
        <v>870.35629090342638</v>
      </c>
      <c r="D50" s="17">
        <f>C50+(C50*0.03)</f>
        <v>896.46697963052918</v>
      </c>
      <c r="E50" s="17">
        <f>C50/3250</f>
        <v>0.26780193566259275</v>
      </c>
      <c r="F50" s="28">
        <f>(D50-C50)/E50</f>
        <v>97.500000000000014</v>
      </c>
      <c r="G50" s="18"/>
      <c r="H50" s="18"/>
      <c r="I50" s="19">
        <f>E50*50/C50</f>
        <v>1.5384615384615385E-2</v>
      </c>
      <c r="J50" s="87"/>
    </row>
    <row r="51" spans="1:16">
      <c r="A51" s="102"/>
      <c r="B51" s="81">
        <f>B50+7</f>
        <v>43310</v>
      </c>
      <c r="C51" s="20">
        <f>D50+G50-H50</f>
        <v>896.46697963052918</v>
      </c>
      <c r="D51" s="17">
        <f>C51+(C51*0.03)</f>
        <v>923.36098901944501</v>
      </c>
      <c r="E51" s="17">
        <f>C51/3250</f>
        <v>0.27583599373247053</v>
      </c>
      <c r="F51" s="28">
        <f>(D51-C51)/E51</f>
        <v>97.499999999999844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43317</v>
      </c>
      <c r="C52" s="20">
        <f>D51+G51-H51</f>
        <v>923.36098901944501</v>
      </c>
      <c r="D52" s="17">
        <f>C52+(C52*0.03)</f>
        <v>951.06181869002842</v>
      </c>
      <c r="E52" s="17">
        <f>C52/3250</f>
        <v>0.28411107354444459</v>
      </c>
      <c r="F52" s="28">
        <f>(D52-C52)/E52</f>
        <v>97.500000000000199</v>
      </c>
      <c r="G52" s="80"/>
      <c r="H52" s="80"/>
      <c r="I52" s="19">
        <f>E52*50/C52</f>
        <v>1.5384615384615384E-2</v>
      </c>
      <c r="J52" s="87"/>
      <c r="K52" s="104"/>
      <c r="L52" s="105"/>
      <c r="M52" s="105"/>
      <c r="N52" s="105"/>
      <c r="O52" s="105"/>
      <c r="P52" s="105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43324</v>
      </c>
      <c r="C54" s="20">
        <f>D52+G52-H52</f>
        <v>951.06181869002842</v>
      </c>
      <c r="D54" s="17">
        <f>C54+(C54*0.03)</f>
        <v>979.59367325072924</v>
      </c>
      <c r="E54" s="17">
        <f>C54/3250</f>
        <v>0.29263440575077798</v>
      </c>
      <c r="F54" s="28">
        <f>(D54-C54)/E54</f>
        <v>97.499999999999886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43331</v>
      </c>
      <c r="C55" s="20">
        <f>D54+G54-H54</f>
        <v>979.59367325072924</v>
      </c>
      <c r="D55" s="17">
        <f>C55+(C55*0.03)</f>
        <v>1008.9814834482511</v>
      </c>
      <c r="E55" s="17">
        <f>C55/3250</f>
        <v>0.30141343792330133</v>
      </c>
      <c r="F55" s="28">
        <f>(D55-C55)/E55</f>
        <v>97.499999999999886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43338</v>
      </c>
      <c r="C56" s="20">
        <f>D55+G55-H55</f>
        <v>1008.9814834482511</v>
      </c>
      <c r="D56" s="17">
        <f>C56+(C56*0.03)</f>
        <v>1039.2509279516987</v>
      </c>
      <c r="E56" s="17">
        <f>C56/3250</f>
        <v>0.31045584106100033</v>
      </c>
      <c r="F56" s="28">
        <f>(D56-C56)/E56</f>
        <v>97.500000000000313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43345</v>
      </c>
      <c r="C57" s="20">
        <f>D56+G56-H56</f>
        <v>1039.2509279516987</v>
      </c>
      <c r="D57" s="17">
        <f>C57+(C57*0.03)</f>
        <v>1070.4284557902497</v>
      </c>
      <c r="E57" s="17">
        <f>C57/3250</f>
        <v>0.31976951629283035</v>
      </c>
      <c r="F57" s="28">
        <f>(D57-C57)/E57</f>
        <v>97.500000000000085</v>
      </c>
      <c r="G57" s="80"/>
      <c r="H57" s="80"/>
      <c r="I57" s="19">
        <f>E57*50/C57</f>
        <v>1.5384615384615384E-2</v>
      </c>
      <c r="J57" s="87"/>
      <c r="K57" s="104"/>
      <c r="L57" s="105"/>
      <c r="M57" s="105"/>
      <c r="N57" s="105"/>
      <c r="O57" s="105"/>
      <c r="P57" s="105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43352</v>
      </c>
      <c r="C59" s="20">
        <f>D57+G57-H57</f>
        <v>1070.4284557902497</v>
      </c>
      <c r="D59" s="17">
        <f>C59+(C59*0.03)</f>
        <v>1102.5413094639571</v>
      </c>
      <c r="E59" s="17">
        <f>C59/3250</f>
        <v>0.32936260178161531</v>
      </c>
      <c r="F59" s="28">
        <f>(D59-C59)/E59</f>
        <v>97.499999999999645</v>
      </c>
      <c r="G59" s="18"/>
      <c r="H59" s="18"/>
      <c r="I59" s="19">
        <f>E59*50/C59</f>
        <v>1.5384615384615385E-2</v>
      </c>
      <c r="J59" s="87"/>
    </row>
    <row r="60" spans="1:16">
      <c r="A60" s="102"/>
      <c r="B60" s="81">
        <f>B59+7</f>
        <v>43359</v>
      </c>
      <c r="C60" s="20">
        <f>D59+G59-H59</f>
        <v>1102.5413094639571</v>
      </c>
      <c r="D60" s="17">
        <f>C60+(C60*0.03)</f>
        <v>1135.6175487478758</v>
      </c>
      <c r="E60" s="17">
        <f>C60/3250</f>
        <v>0.3392434798350637</v>
      </c>
      <c r="F60" s="28">
        <f>(D60-C60)/E60</f>
        <v>97.500000000000171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43366</v>
      </c>
      <c r="C61" s="20">
        <f>D60+G60-H60</f>
        <v>1135.6175487478758</v>
      </c>
      <c r="D61" s="17">
        <f>C61+(C61*0.03)</f>
        <v>1169.6860752103121</v>
      </c>
      <c r="E61" s="17">
        <f>C61/3250</f>
        <v>0.34942078423011563</v>
      </c>
      <c r="F61" s="28">
        <f>(D61-C61)/E61</f>
        <v>97.499999999999901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43373</v>
      </c>
      <c r="C62" s="20">
        <f>D61+G61-H61</f>
        <v>1169.6860752103121</v>
      </c>
      <c r="D62" s="17">
        <f>C62+(C62*0.03)</f>
        <v>1204.7766574666214</v>
      </c>
      <c r="E62" s="17">
        <f>C62/3250</f>
        <v>0.35990340775701912</v>
      </c>
      <c r="F62" s="28">
        <f>(D62-C62)/E62</f>
        <v>97.499999999999787</v>
      </c>
      <c r="G62" s="80"/>
      <c r="H62" s="80">
        <f>(D62-C49)*0.35</f>
        <v>125.91969242768714</v>
      </c>
      <c r="I62" s="19">
        <f>E62*50/C62</f>
        <v>1.5384615384615384E-2</v>
      </c>
      <c r="J62" s="87"/>
      <c r="K62" s="106" t="s">
        <v>46</v>
      </c>
      <c r="L62" s="107"/>
      <c r="M62" s="107"/>
      <c r="N62" s="107"/>
      <c r="O62" s="107"/>
      <c r="P62" s="107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43380</v>
      </c>
      <c r="C64" s="20">
        <f>D62+G62-H62</f>
        <v>1078.8569650389343</v>
      </c>
      <c r="D64" s="17">
        <f>C64+(C64*0.03)</f>
        <v>1111.2226739901023</v>
      </c>
      <c r="E64" s="17">
        <f>C64/3250</f>
        <v>0.33195598924274899</v>
      </c>
      <c r="F64" s="28">
        <f>(D64-C64)/E64</f>
        <v>97.499999999999972</v>
      </c>
      <c r="G64" s="17"/>
      <c r="H64" s="79"/>
      <c r="I64" s="19">
        <f>E64*50/C64</f>
        <v>1.5384615384615382E-2</v>
      </c>
      <c r="J64" s="87"/>
    </row>
    <row r="65" spans="1:16">
      <c r="A65" s="102"/>
      <c r="B65" s="81">
        <f>B64+7</f>
        <v>43387</v>
      </c>
      <c r="C65" s="20">
        <f>D64+G64-H64</f>
        <v>1111.2226739901023</v>
      </c>
      <c r="D65" s="17">
        <f>C65+(C65*0.03)</f>
        <v>1144.5593542098054</v>
      </c>
      <c r="E65" s="17">
        <f>C65/3250</f>
        <v>0.34191466892003147</v>
      </c>
      <c r="F65" s="28">
        <f>(D65-C65)/E65</f>
        <v>97.500000000000128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43394</v>
      </c>
      <c r="C66" s="20">
        <f>D65+G65-H65</f>
        <v>1144.5593542098054</v>
      </c>
      <c r="D66" s="17">
        <f>C66+(C66*0.03)</f>
        <v>1178.8961348360995</v>
      </c>
      <c r="E66" s="17">
        <f>C66/3250</f>
        <v>0.35217210898763246</v>
      </c>
      <c r="F66" s="28">
        <f>(D66-C66)/E66</f>
        <v>97.499999999999702</v>
      </c>
      <c r="G66" s="17"/>
      <c r="H66" s="79"/>
      <c r="I66" s="19">
        <f>E66*50/C66</f>
        <v>1.5384615384615387E-2</v>
      </c>
      <c r="J66" s="87"/>
    </row>
    <row r="67" spans="1:16" ht="13.5" thickBot="1">
      <c r="A67" s="103"/>
      <c r="B67" s="81">
        <f>B66+7</f>
        <v>43401</v>
      </c>
      <c r="C67" s="20">
        <f>D66+G66-H66</f>
        <v>1178.8961348360995</v>
      </c>
      <c r="D67" s="17">
        <f>C67+(C67*0.03)</f>
        <v>1214.2630188811825</v>
      </c>
      <c r="E67" s="17">
        <f>C67/3250</f>
        <v>0.36273727225726138</v>
      </c>
      <c r="F67" s="28">
        <f>(D67-C67)/E67</f>
        <v>97.500000000000043</v>
      </c>
      <c r="G67" s="80"/>
      <c r="H67" s="80"/>
      <c r="I67" s="19">
        <f>E67*50/C67</f>
        <v>1.5384615384615385E-2</v>
      </c>
      <c r="J67" s="87"/>
      <c r="K67" s="104"/>
      <c r="L67" s="105"/>
      <c r="M67" s="105"/>
      <c r="N67" s="105"/>
      <c r="O67" s="105"/>
      <c r="P67" s="105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43408</v>
      </c>
      <c r="C69" s="20">
        <f>D67+G67-H67</f>
        <v>1214.2630188811825</v>
      </c>
      <c r="D69" s="17">
        <f>C69+(C69*0.03)</f>
        <v>1250.690909447618</v>
      </c>
      <c r="E69" s="17">
        <f>C69/3250</f>
        <v>0.37361939042497921</v>
      </c>
      <c r="F69" s="28">
        <f>(D69-C69)/E69</f>
        <v>97.500000000000099</v>
      </c>
      <c r="G69" s="18"/>
      <c r="H69" s="18"/>
      <c r="I69" s="19">
        <f>E69*50/C69</f>
        <v>1.5384615384615385E-2</v>
      </c>
      <c r="J69" s="87"/>
    </row>
    <row r="70" spans="1:16">
      <c r="A70" s="102"/>
      <c r="B70" s="81">
        <f>B69+7</f>
        <v>43415</v>
      </c>
      <c r="C70" s="20">
        <f>D69+G69-H69</f>
        <v>1250.690909447618</v>
      </c>
      <c r="D70" s="17">
        <f>C70+(C70*0.03)</f>
        <v>1288.2116367310466</v>
      </c>
      <c r="E70" s="17">
        <f>C70/3250</f>
        <v>0.38482797213772862</v>
      </c>
      <c r="F70" s="28">
        <f>(D70-C70)/E70</f>
        <v>97.500000000000256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43422</v>
      </c>
      <c r="C71" s="20">
        <f>D70+G70-H70</f>
        <v>1288.2116367310466</v>
      </c>
      <c r="D71" s="17">
        <f>C71+(C71*0.03)</f>
        <v>1326.8579858329781</v>
      </c>
      <c r="E71" s="17">
        <f>C71/3250</f>
        <v>0.39637281130186047</v>
      </c>
      <c r="F71" s="28">
        <f>(D71-C71)/E71</f>
        <v>97.500000000000242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43429</v>
      </c>
      <c r="C72" s="20">
        <f>D71+G71-H71</f>
        <v>1326.8579858329781</v>
      </c>
      <c r="D72" s="17">
        <f>C72+(C72*0.03)</f>
        <v>1366.6637254079674</v>
      </c>
      <c r="E72" s="17">
        <f>C72/3250</f>
        <v>0.40826399564091637</v>
      </c>
      <c r="F72" s="28">
        <f>(D72-C72)/E72</f>
        <v>97.499999999999829</v>
      </c>
      <c r="G72" s="80"/>
      <c r="H72" s="80"/>
      <c r="I72" s="19">
        <f>E72*50/C72</f>
        <v>1.5384615384615385E-2</v>
      </c>
      <c r="J72" s="87"/>
      <c r="K72" s="104"/>
      <c r="L72" s="105"/>
      <c r="M72" s="105"/>
      <c r="N72" s="105"/>
      <c r="O72" s="105"/>
      <c r="P72" s="105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43436</v>
      </c>
      <c r="C74" s="20">
        <f>D72+G72-H72</f>
        <v>1366.6637254079674</v>
      </c>
      <c r="D74" s="17">
        <f>C74+(C74*0.03)</f>
        <v>1407.6636371702064</v>
      </c>
      <c r="E74" s="17">
        <f>C74/3250</f>
        <v>0.42051191551014383</v>
      </c>
      <c r="F74" s="28">
        <f>(D74-C74)/E74</f>
        <v>97.499999999999901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43443</v>
      </c>
      <c r="C75" s="20">
        <f>D74+G74-H74</f>
        <v>1407.6636371702064</v>
      </c>
      <c r="D75" s="17">
        <f>C75+(C75*0.03)</f>
        <v>1449.8935462853126</v>
      </c>
      <c r="E75" s="17">
        <f>C75/3250</f>
        <v>0.43312727297544812</v>
      </c>
      <c r="F75" s="28">
        <f>(D75-C75)/E75</f>
        <v>97.500000000000114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43450</v>
      </c>
      <c r="C76" s="20">
        <f>D75+G75-H75</f>
        <v>1449.8935462853126</v>
      </c>
      <c r="D76" s="17">
        <f>C76+(C76*0.03)</f>
        <v>1493.390352673872</v>
      </c>
      <c r="E76" s="17">
        <f>C76/3250</f>
        <v>0.44612109116471155</v>
      </c>
      <c r="F76" s="28">
        <f>(D76-C76)/E76</f>
        <v>97.500000000000128</v>
      </c>
      <c r="G76" s="18"/>
      <c r="H76" s="18"/>
      <c r="I76" s="19">
        <f>E76*50/C76</f>
        <v>1.5384615384615384E-2</v>
      </c>
      <c r="J76" s="87"/>
    </row>
    <row r="77" spans="1:16" ht="13.5" thickBot="1">
      <c r="A77" s="103"/>
      <c r="B77" s="81">
        <f>B76+7</f>
        <v>43457</v>
      </c>
      <c r="C77" s="20">
        <f>D76+G76-H76</f>
        <v>1493.390352673872</v>
      </c>
      <c r="D77" s="17">
        <f>C77+(C77*0.03)</f>
        <v>1538.1920632540882</v>
      </c>
      <c r="E77" s="17">
        <f>C77/3250</f>
        <v>0.45950472389965291</v>
      </c>
      <c r="F77" s="28">
        <f>(D77-C77)/E77</f>
        <v>97.500000000000085</v>
      </c>
      <c r="G77" s="80"/>
      <c r="H77" s="80">
        <f>(D77-C64)*0.35</f>
        <v>160.76728437530386</v>
      </c>
      <c r="I77" s="19">
        <f>E77*50/C77</f>
        <v>1.5384615384615384E-2</v>
      </c>
      <c r="J77" s="87"/>
      <c r="K77" s="106" t="s">
        <v>46</v>
      </c>
      <c r="L77" s="107"/>
      <c r="M77" s="107"/>
      <c r="N77" s="107"/>
      <c r="O77" s="107"/>
      <c r="P77" s="107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43464</v>
      </c>
      <c r="C79" s="20">
        <f>D77+G77-H77</f>
        <v>1377.4247788787843</v>
      </c>
      <c r="D79" s="17">
        <f>C79+(C79*0.03)</f>
        <v>1418.7475222451478</v>
      </c>
      <c r="E79" s="17">
        <f>C79/3250</f>
        <v>0.42382300888577978</v>
      </c>
      <c r="F79" s="28">
        <f>(D79-C79)/E79</f>
        <v>97.499999999999957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43471</v>
      </c>
      <c r="C80" s="20">
        <f>D79+G79-H79</f>
        <v>1418.7475222451478</v>
      </c>
      <c r="D80" s="17">
        <f>C80+(C80*0.03)</f>
        <v>1461.3099479125021</v>
      </c>
      <c r="E80" s="17">
        <f>C80/3250</f>
        <v>0.43653769915235319</v>
      </c>
      <c r="F80" s="28">
        <f>(D80-C80)/E80</f>
        <v>97.49999999999973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43478</v>
      </c>
      <c r="C81" s="20">
        <f>D80+G80-H80</f>
        <v>1461.3099479125021</v>
      </c>
      <c r="D81" s="17">
        <f>C81+(C81*0.03)</f>
        <v>1505.1492463498771</v>
      </c>
      <c r="E81" s="17">
        <f>C81/3250</f>
        <v>0.44963383012692376</v>
      </c>
      <c r="F81" s="28">
        <f>(D81-C81)/E81</f>
        <v>97.499999999999773</v>
      </c>
      <c r="G81" s="18"/>
      <c r="H81" s="18"/>
      <c r="I81" s="19">
        <f>E81*50/C81</f>
        <v>1.5384615384615385E-2</v>
      </c>
      <c r="J81" s="87"/>
    </row>
    <row r="82" spans="1:16" ht="13.5" thickBot="1">
      <c r="A82" s="103"/>
      <c r="B82" s="81">
        <f>B81+7</f>
        <v>43485</v>
      </c>
      <c r="C82" s="20">
        <f>D81+G81-H81</f>
        <v>1505.1492463498771</v>
      </c>
      <c r="D82" s="17">
        <f>C82+(C82*0.03)</f>
        <v>1550.3037237403735</v>
      </c>
      <c r="E82" s="17">
        <f>C82/3250</f>
        <v>0.46312284503073142</v>
      </c>
      <c r="F82" s="28">
        <f>(D82-C82)/E82</f>
        <v>97.500000000000114</v>
      </c>
      <c r="G82" s="80"/>
      <c r="H82" s="80"/>
      <c r="I82" s="19">
        <f>E82*50/C82</f>
        <v>1.5384615384615385E-2</v>
      </c>
      <c r="J82" s="87"/>
      <c r="K82" s="104"/>
      <c r="L82" s="105"/>
      <c r="M82" s="105"/>
      <c r="N82" s="105"/>
      <c r="O82" s="105"/>
      <c r="P82" s="105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43492</v>
      </c>
      <c r="C84" s="20">
        <f>D82+G82-H82</f>
        <v>1550.3037237403735</v>
      </c>
      <c r="D84" s="17">
        <f>C84+(C84*0.03)</f>
        <v>1596.8128354525847</v>
      </c>
      <c r="E84" s="17">
        <f>C84/3250</f>
        <v>0.47701653038165337</v>
      </c>
      <c r="F84" s="28">
        <f>(D84-C84)/E84</f>
        <v>97.500000000000156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43499</v>
      </c>
      <c r="C85" s="20">
        <f>D84+G84-H84</f>
        <v>1596.8128354525847</v>
      </c>
      <c r="D85" s="17">
        <f>C85+(C85*0.03)</f>
        <v>1644.7172205161623</v>
      </c>
      <c r="E85" s="17">
        <f>C85/3250</f>
        <v>0.49132702629310299</v>
      </c>
      <c r="F85" s="28">
        <f>(D85-C85)/E85</f>
        <v>97.500000000000099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43506</v>
      </c>
      <c r="C86" s="20">
        <f>D85+G85-H85</f>
        <v>1644.7172205161623</v>
      </c>
      <c r="D86" s="17">
        <f>C86+(C86*0.03)</f>
        <v>1694.0587371316471</v>
      </c>
      <c r="E86" s="17">
        <f>C86/3250</f>
        <v>0.50606683708189615</v>
      </c>
      <c r="F86" s="28">
        <f>(D86-C86)/E86</f>
        <v>97.499999999999872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43513</v>
      </c>
      <c r="C87" s="20">
        <f>D86+G86-H86</f>
        <v>1694.0587371316471</v>
      </c>
      <c r="D87" s="17">
        <f>C87+(C87*0.03)</f>
        <v>1744.8804992455966</v>
      </c>
      <c r="E87" s="17">
        <f>C87/3250</f>
        <v>0.52124884219435297</v>
      </c>
      <c r="F87" s="28">
        <f>(D87-C87)/E87</f>
        <v>97.500000000000142</v>
      </c>
      <c r="G87" s="80"/>
      <c r="H87" s="80"/>
      <c r="I87" s="19">
        <f>E87*50/C87</f>
        <v>1.5384615384615384E-2</v>
      </c>
      <c r="J87" s="87"/>
      <c r="K87" s="104"/>
      <c r="L87" s="105"/>
      <c r="M87" s="105"/>
      <c r="N87" s="105"/>
      <c r="O87" s="105"/>
      <c r="P87" s="105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43520</v>
      </c>
      <c r="C89" s="20">
        <f>D87+G87-H87</f>
        <v>1744.8804992455966</v>
      </c>
      <c r="D89" s="17">
        <f>C89+(C89*0.03)</f>
        <v>1797.2269142229645</v>
      </c>
      <c r="E89" s="17">
        <f>C89/3250</f>
        <v>0.53688630746018362</v>
      </c>
      <c r="F89" s="28">
        <f>(D89-C89)/E89</f>
        <v>97.499999999999972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43527</v>
      </c>
      <c r="C90" s="20">
        <f>D89+G89-H89</f>
        <v>1797.2269142229645</v>
      </c>
      <c r="D90" s="17">
        <f>C90+(C90*0.03)</f>
        <v>1851.1437216496533</v>
      </c>
      <c r="E90" s="17">
        <f>C90/3250</f>
        <v>0.5529928966839891</v>
      </c>
      <c r="F90" s="28">
        <f>(D90-C90)/E90</f>
        <v>97.499999999999787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43534</v>
      </c>
      <c r="C91" s="20">
        <f>D90+G90-H90</f>
        <v>1851.1437216496533</v>
      </c>
      <c r="D91" s="17">
        <f>C91+(C91*0.03)</f>
        <v>1906.678033299143</v>
      </c>
      <c r="E91" s="17">
        <f>C91/3250</f>
        <v>0.5695826835845087</v>
      </c>
      <c r="F91" s="28">
        <f>(D91-C91)/E91</f>
        <v>97.500000000000014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43541</v>
      </c>
      <c r="C92" s="20">
        <f>D91+G91-H91</f>
        <v>1906.678033299143</v>
      </c>
      <c r="D92" s="17">
        <f>C92+(C92*0.03)</f>
        <v>1963.8783742981173</v>
      </c>
      <c r="E92" s="17">
        <f>C92/3250</f>
        <v>0.58667016409204398</v>
      </c>
      <c r="F92" s="28">
        <f>(D92-C92)/E92</f>
        <v>97.500000000000014</v>
      </c>
      <c r="G92" s="80"/>
      <c r="H92" s="80">
        <f>(D92-C79)*0.35</f>
        <v>205.25875839676652</v>
      </c>
      <c r="I92" s="19">
        <f>E92*50/C92</f>
        <v>1.5384615384615385E-2</v>
      </c>
      <c r="J92" s="87"/>
      <c r="K92" s="106" t="s">
        <v>46</v>
      </c>
      <c r="L92" s="107"/>
      <c r="M92" s="107"/>
      <c r="N92" s="107"/>
      <c r="O92" s="107"/>
      <c r="P92" s="107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43548</v>
      </c>
      <c r="C94" s="20">
        <f>D92+G92-H92</f>
        <v>1758.6196159013507</v>
      </c>
      <c r="D94" s="17">
        <f>C94+(C94*0.03)</f>
        <v>1811.3782043783913</v>
      </c>
      <c r="E94" s="17">
        <f>C94/3250</f>
        <v>0.54111372796964641</v>
      </c>
      <c r="F94" s="28">
        <f>(D94-C94)/E94</f>
        <v>97.500000000000099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43555</v>
      </c>
      <c r="C95" s="20">
        <f>D94+G94-H94</f>
        <v>1811.3782043783913</v>
      </c>
      <c r="D95" s="17">
        <f>C95+(C95*0.03)</f>
        <v>1865.7195505097429</v>
      </c>
      <c r="E95" s="17">
        <f>C95/3250</f>
        <v>0.55734713980873574</v>
      </c>
      <c r="F95" s="28">
        <f>(D95-C95)/E95</f>
        <v>97.499999999999858</v>
      </c>
      <c r="G95" s="17"/>
      <c r="H95" s="18"/>
      <c r="I95" s="19">
        <f>E95*50/C95</f>
        <v>1.5384615384615384E-2</v>
      </c>
      <c r="J95" s="87"/>
    </row>
    <row r="96" spans="1:16">
      <c r="A96" s="102"/>
      <c r="B96" s="81">
        <f>B95+7</f>
        <v>43562</v>
      </c>
      <c r="C96" s="20">
        <f>D95+G95-H95</f>
        <v>1865.7195505097429</v>
      </c>
      <c r="D96" s="17">
        <f>C96+(C96*0.03)</f>
        <v>1921.6911370250352</v>
      </c>
      <c r="E96" s="17">
        <f>C96/3250</f>
        <v>0.5740675540029978</v>
      </c>
      <c r="F96" s="28">
        <f>(D96-C96)/E96</f>
        <v>97.500000000000028</v>
      </c>
      <c r="G96" s="17"/>
      <c r="H96" s="18"/>
      <c r="I96" s="19">
        <f>E96*50/C96</f>
        <v>1.5384615384615384E-2</v>
      </c>
      <c r="J96" s="87"/>
    </row>
    <row r="97" spans="1:16" ht="13.5" thickBot="1">
      <c r="A97" s="103"/>
      <c r="B97" s="81">
        <f>B96+7</f>
        <v>43569</v>
      </c>
      <c r="C97" s="20">
        <f>D96+G96-H96</f>
        <v>1921.6911370250352</v>
      </c>
      <c r="D97" s="17">
        <f>C97+(C97*0.03)</f>
        <v>1979.3418711357863</v>
      </c>
      <c r="E97" s="17">
        <f>C97/3250</f>
        <v>0.59128958062308778</v>
      </c>
      <c r="F97" s="28">
        <f>(D97-C97)/E97</f>
        <v>97.499999999999972</v>
      </c>
      <c r="G97" s="80"/>
      <c r="H97" s="80"/>
      <c r="I97" s="19">
        <f>E97*50/C97</f>
        <v>1.5384615384615384E-2</v>
      </c>
      <c r="J97" s="87"/>
      <c r="K97" s="104"/>
      <c r="L97" s="105"/>
      <c r="M97" s="105"/>
      <c r="N97" s="105"/>
      <c r="O97" s="105"/>
      <c r="P97" s="105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43576</v>
      </c>
      <c r="C99" s="20">
        <f>D97+G97-H97</f>
        <v>1979.3418711357863</v>
      </c>
      <c r="D99" s="17">
        <f>C99+(C99*0.03)</f>
        <v>2038.7221272698598</v>
      </c>
      <c r="E99" s="17">
        <f>C99/3250</f>
        <v>0.60902826804178034</v>
      </c>
      <c r="F99" s="28">
        <f>(D99-C99)/E99</f>
        <v>97.499999999999915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43583</v>
      </c>
      <c r="C100" s="20">
        <f>D99+G99-H99</f>
        <v>2038.7221272698598</v>
      </c>
      <c r="D100" s="17">
        <f>C100+(C100*0.03)</f>
        <v>2099.8837910879556</v>
      </c>
      <c r="E100" s="17">
        <f>C100/3250</f>
        <v>0.62729911608303379</v>
      </c>
      <c r="F100" s="28">
        <f>(D100-C100)/E100</f>
        <v>97.500000000000014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43590</v>
      </c>
      <c r="C101" s="20">
        <f>D100+G100-H100</f>
        <v>2099.8837910879556</v>
      </c>
      <c r="D101" s="17">
        <f>C101+(C101*0.03)</f>
        <v>2162.8803048205941</v>
      </c>
      <c r="E101" s="17">
        <f>C101/3250</f>
        <v>0.64611808956552486</v>
      </c>
      <c r="F101" s="28">
        <f>(D101-C101)/E101</f>
        <v>97.499999999999744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43597</v>
      </c>
      <c r="C102" s="20">
        <f>D101+G101-H101</f>
        <v>2162.8803048205941</v>
      </c>
      <c r="D102" s="17">
        <f>C102+(C102*0.03)</f>
        <v>2227.7667139652121</v>
      </c>
      <c r="E102" s="17">
        <f>C102/3250</f>
        <v>0.66550163225249048</v>
      </c>
      <c r="F102" s="28">
        <f>(D102-C102)/E102</f>
        <v>97.500000000000313</v>
      </c>
      <c r="G102" s="80"/>
      <c r="H102" s="80"/>
      <c r="I102" s="19">
        <f>E102*50/C102</f>
        <v>1.5384615384615385E-2</v>
      </c>
      <c r="J102" s="87"/>
      <c r="K102" s="104"/>
      <c r="L102" s="105"/>
      <c r="M102" s="105"/>
      <c r="N102" s="105"/>
      <c r="O102" s="105"/>
      <c r="P102" s="105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43604</v>
      </c>
      <c r="C104" s="20">
        <f>D102+G102-H102</f>
        <v>2227.7667139652121</v>
      </c>
      <c r="D104" s="17">
        <f>C104+(C104*0.03)</f>
        <v>2294.5997153841686</v>
      </c>
      <c r="E104" s="17">
        <f>C104/3250</f>
        <v>0.68546668122006527</v>
      </c>
      <c r="F104" s="28">
        <f>(D104-C104)/E104</f>
        <v>97.500000000000099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43611</v>
      </c>
      <c r="C105" s="20">
        <f>D104+G104-H104</f>
        <v>2294.5997153841686</v>
      </c>
      <c r="D105" s="17">
        <f>C105+(C105*0.03)</f>
        <v>2363.4377068456938</v>
      </c>
      <c r="E105" s="17">
        <f>C105/3250</f>
        <v>0.70603068165666727</v>
      </c>
      <c r="F105" s="28">
        <f>(D105-C105)/E105</f>
        <v>97.500000000000256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43618</v>
      </c>
      <c r="C106" s="20">
        <f>D105+G105-H105</f>
        <v>2363.4377068456938</v>
      </c>
      <c r="D106" s="17">
        <f>C106+(C106*0.03)</f>
        <v>2434.3408380510646</v>
      </c>
      <c r="E106" s="17">
        <f>C106/3250</f>
        <v>0.72721160210636737</v>
      </c>
      <c r="F106" s="28">
        <f>(D106-C106)/E106</f>
        <v>97.499999999999915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43625</v>
      </c>
      <c r="C107" s="20">
        <f>D106+G106-H106</f>
        <v>2434.3408380510646</v>
      </c>
      <c r="D107" s="17">
        <f>C107+(C107*0.03)</f>
        <v>2507.3710631925965</v>
      </c>
      <c r="E107" s="17">
        <f>C107/3250</f>
        <v>0.74902795016955837</v>
      </c>
      <c r="F107" s="28">
        <f>(D107-C107)/E107</f>
        <v>97.499999999999943</v>
      </c>
      <c r="G107" s="80"/>
      <c r="H107" s="80">
        <f>(D107-C94)*0.35</f>
        <v>262.06300655193598</v>
      </c>
      <c r="I107" s="19">
        <f>E107*50/C107</f>
        <v>1.5384615384615385E-2</v>
      </c>
      <c r="J107" s="87"/>
      <c r="K107" s="106" t="s">
        <v>46</v>
      </c>
      <c r="L107" s="107"/>
      <c r="M107" s="107"/>
      <c r="N107" s="107"/>
      <c r="O107" s="107"/>
      <c r="P107" s="107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43632</v>
      </c>
      <c r="C109" s="20">
        <f>D107+G107-H107</f>
        <v>2245.3080566406607</v>
      </c>
      <c r="D109" s="17">
        <f>C109+(C109*0.03)</f>
        <v>2312.6672983398803</v>
      </c>
      <c r="E109" s="17">
        <f>C109/3250</f>
        <v>0.6908640174278956</v>
      </c>
      <c r="F109" s="28">
        <f>(D109-C109)/E109</f>
        <v>97.49999999999973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43639</v>
      </c>
      <c r="C110" s="20">
        <f>D109+G109-H109</f>
        <v>2312.6672983398803</v>
      </c>
      <c r="D110" s="17">
        <f>C110+(C110*0.03)</f>
        <v>2382.0473172900765</v>
      </c>
      <c r="E110" s="17">
        <f>C110/3250</f>
        <v>0.71158993795073244</v>
      </c>
      <c r="F110" s="28">
        <f>(D110-C110)/E110</f>
        <v>97.499999999999758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43646</v>
      </c>
      <c r="C111" s="20">
        <f>D110+G110-H110</f>
        <v>2382.0473172900765</v>
      </c>
      <c r="D111" s="17">
        <f>C111+(C111*0.03)</f>
        <v>2453.5087368087788</v>
      </c>
      <c r="E111" s="17">
        <f>C111/3250</f>
        <v>0.73293763608925433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3"/>
      <c r="B112" s="81">
        <f>B111+7</f>
        <v>43653</v>
      </c>
      <c r="C112" s="20">
        <f>D111+G111-H111</f>
        <v>2453.5087368087788</v>
      </c>
      <c r="D112" s="17">
        <f>C112+(C112*0.03)</f>
        <v>2527.113998913042</v>
      </c>
      <c r="E112" s="17">
        <f>C112/3250</f>
        <v>0.754925765171932</v>
      </c>
      <c r="F112" s="28">
        <f>(D112-C112)/E112</f>
        <v>97.499999999999702</v>
      </c>
      <c r="G112" s="80"/>
      <c r="H112" s="80"/>
      <c r="I112" s="19">
        <f>E112*50/C112</f>
        <v>1.5384615384615385E-2</v>
      </c>
      <c r="J112" s="87"/>
      <c r="K112" s="104"/>
      <c r="L112" s="105"/>
      <c r="M112" s="105"/>
      <c r="N112" s="105"/>
      <c r="O112" s="105"/>
      <c r="P112" s="105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43660</v>
      </c>
      <c r="C114" s="20">
        <f>D112+G112-H112</f>
        <v>2527.113998913042</v>
      </c>
      <c r="D114" s="17">
        <f>C114+(C114*0.03)</f>
        <v>2602.9274188804334</v>
      </c>
      <c r="E114" s="17">
        <f>C114/3250</f>
        <v>0.77757353812708985</v>
      </c>
      <c r="F114" s="28">
        <f>(D114-C114)/E114</f>
        <v>97.500000000000156</v>
      </c>
      <c r="G114" s="18"/>
      <c r="H114" s="18"/>
      <c r="I114" s="19">
        <f>E114*50/C114</f>
        <v>1.5384615384615385E-2</v>
      </c>
      <c r="J114" s="87"/>
    </row>
    <row r="115" spans="1:16">
      <c r="A115" s="102"/>
      <c r="B115" s="81">
        <f>B114+7</f>
        <v>43667</v>
      </c>
      <c r="C115" s="20">
        <f>D114+G114-H114</f>
        <v>2602.9274188804334</v>
      </c>
      <c r="D115" s="17">
        <f>C115+(C115*0.03)</f>
        <v>2681.0152414468462</v>
      </c>
      <c r="E115" s="17">
        <f>C115/3250</f>
        <v>0.80090074427090263</v>
      </c>
      <c r="F115" s="28">
        <f>(D115-C115)/E115</f>
        <v>97.499999999999744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43674</v>
      </c>
      <c r="C116" s="20">
        <f>D115+G115-H115</f>
        <v>2681.0152414468462</v>
      </c>
      <c r="D116" s="17">
        <f>C116+(C116*0.03)</f>
        <v>2761.4456986902514</v>
      </c>
      <c r="E116" s="17">
        <f>C116/3250</f>
        <v>0.82492776659902955</v>
      </c>
      <c r="F116" s="28">
        <f>(D116-C116)/E116</f>
        <v>97.499999999999872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43681</v>
      </c>
      <c r="C117" s="20">
        <f>D116+G116-H116</f>
        <v>2761.4456986902514</v>
      </c>
      <c r="D117" s="17">
        <f>C117+(C117*0.03)</f>
        <v>2844.2890696509589</v>
      </c>
      <c r="E117" s="17">
        <f>C117/3250</f>
        <v>0.84967559959700045</v>
      </c>
      <c r="F117" s="28">
        <f>(D117-C117)/E117</f>
        <v>97.499999999999929</v>
      </c>
      <c r="G117" s="80"/>
      <c r="H117" s="80"/>
      <c r="I117" s="19">
        <f>E117*50/C117</f>
        <v>1.5384615384615384E-2</v>
      </c>
      <c r="J117" s="87"/>
      <c r="K117" s="104"/>
      <c r="L117" s="105"/>
      <c r="M117" s="105"/>
      <c r="N117" s="105"/>
      <c r="O117" s="105"/>
      <c r="P117" s="105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43688</v>
      </c>
      <c r="C119" s="20">
        <f>D117+G117-H117</f>
        <v>2844.2890696509589</v>
      </c>
      <c r="D119" s="17">
        <f>C119+(C119*0.03)</f>
        <v>2929.6177417404879</v>
      </c>
      <c r="E119" s="17">
        <f>C119/3250</f>
        <v>0.87516586758491044</v>
      </c>
      <c r="F119" s="28">
        <f>(D119-C119)/E119</f>
        <v>97.500000000000199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43695</v>
      </c>
      <c r="C120" s="20">
        <f>D119+G119-H119</f>
        <v>2929.6177417404879</v>
      </c>
      <c r="D120" s="17">
        <f>C120+(C120*0.03)</f>
        <v>3017.5062739927025</v>
      </c>
      <c r="E120" s="17">
        <f>C120/3250</f>
        <v>0.90142084361245778</v>
      </c>
      <c r="F120" s="28">
        <f>(D120-C120)/E120</f>
        <v>97.500000000000014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43702</v>
      </c>
      <c r="C121" s="20">
        <f>D120+G120-H120</f>
        <v>3017.5062739927025</v>
      </c>
      <c r="D121" s="17">
        <f>C121+(C121*0.03)</f>
        <v>3108.0314622124838</v>
      </c>
      <c r="E121" s="17">
        <f>C121/3250</f>
        <v>0.92846346892083154</v>
      </c>
      <c r="F121" s="28">
        <f>(D121-C121)/E121</f>
        <v>97.500000000000227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43709</v>
      </c>
      <c r="C122" s="20">
        <f>D121+G121-H121</f>
        <v>3108.0314622124838</v>
      </c>
      <c r="D122" s="17">
        <f>C122+(C122*0.03)</f>
        <v>3201.2724060788582</v>
      </c>
      <c r="E122" s="17">
        <f>C122/3250</f>
        <v>0.95631737298845654</v>
      </c>
      <c r="F122" s="28">
        <f>(D122-C122)/E122</f>
        <v>97.499999999999915</v>
      </c>
      <c r="G122" s="80"/>
      <c r="H122" s="80">
        <f>(D122-C109)*0.35</f>
        <v>334.58752230336916</v>
      </c>
      <c r="I122" s="19">
        <f>E122*50/C122</f>
        <v>1.5384615384615384E-2</v>
      </c>
      <c r="J122" s="87"/>
      <c r="K122" s="106" t="s">
        <v>46</v>
      </c>
      <c r="L122" s="107"/>
      <c r="M122" s="107"/>
      <c r="N122" s="107"/>
      <c r="O122" s="107"/>
      <c r="P122" s="107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43716</v>
      </c>
      <c r="C124" s="20">
        <f>D122+G122-H122</f>
        <v>2866.6848837754892</v>
      </c>
      <c r="D124" s="17">
        <f>C124+(C124*0.03)</f>
        <v>2952.6854302887537</v>
      </c>
      <c r="E124" s="17">
        <f>C124/3250</f>
        <v>0.88205688731553511</v>
      </c>
      <c r="F124" s="28">
        <f>(D124-C124)/E124</f>
        <v>97.499999999999744</v>
      </c>
      <c r="G124" s="17"/>
      <c r="H124" s="18"/>
      <c r="I124" s="19">
        <f>E124*50/C124</f>
        <v>1.5384615384615384E-2</v>
      </c>
      <c r="J124" s="87"/>
    </row>
    <row r="125" spans="1:16">
      <c r="A125" s="102"/>
      <c r="B125" s="81">
        <f>B124+7</f>
        <v>43723</v>
      </c>
      <c r="C125" s="20">
        <f>D124+G124-H124</f>
        <v>2952.6854302887537</v>
      </c>
      <c r="D125" s="17">
        <f>C125+(C125*0.03)</f>
        <v>3041.2659931974163</v>
      </c>
      <c r="E125" s="17">
        <f>C125/3250</f>
        <v>0.90851859393500112</v>
      </c>
      <c r="F125" s="28">
        <f>(D125-C125)/E125</f>
        <v>97.5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43730</v>
      </c>
      <c r="C126" s="20">
        <f>D125+G125-H125</f>
        <v>3041.2659931974163</v>
      </c>
      <c r="D126" s="17">
        <f>C126+(C126*0.03)</f>
        <v>3132.5039729933387</v>
      </c>
      <c r="E126" s="17">
        <f>C126/3250</f>
        <v>0.93577415175305112</v>
      </c>
      <c r="F126" s="28">
        <f>(D126-C126)/E126</f>
        <v>97.499999999999972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43737</v>
      </c>
      <c r="C127" s="20">
        <f>D126+G126-H126</f>
        <v>3132.5039729933387</v>
      </c>
      <c r="D127" s="17">
        <f>C127+(C127*0.03)</f>
        <v>3226.4790921831391</v>
      </c>
      <c r="E127" s="17">
        <f>C127/3250</f>
        <v>0.96384737630564266</v>
      </c>
      <c r="F127" s="28">
        <f>(D127-C127)/E127</f>
        <v>97.500000000000199</v>
      </c>
      <c r="G127" s="80"/>
      <c r="H127" s="80"/>
      <c r="I127" s="19">
        <f>E127*50/C127</f>
        <v>1.5384615384615384E-2</v>
      </c>
      <c r="J127" s="87"/>
      <c r="K127" s="104"/>
      <c r="L127" s="105"/>
      <c r="M127" s="105"/>
      <c r="N127" s="105"/>
      <c r="O127" s="105"/>
      <c r="P127" s="105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43744</v>
      </c>
      <c r="C129" s="20">
        <f>D127+G127-H127</f>
        <v>3226.4790921831391</v>
      </c>
      <c r="D129" s="17">
        <f>C129+(C129*0.03)</f>
        <v>3323.2734649486333</v>
      </c>
      <c r="E129" s="17">
        <f>C129/3250</f>
        <v>0.99276279759481201</v>
      </c>
      <c r="F129" s="28">
        <f>(D129-C129)/E129</f>
        <v>97.500000000000071</v>
      </c>
      <c r="G129" s="18"/>
      <c r="H129" s="18"/>
      <c r="I129" s="19">
        <f>E129*50/C129</f>
        <v>1.5384615384615384E-2</v>
      </c>
      <c r="J129" s="87"/>
    </row>
    <row r="130" spans="1:16">
      <c r="A130" s="102"/>
      <c r="B130" s="81">
        <f>B129+7</f>
        <v>43751</v>
      </c>
      <c r="C130" s="20">
        <f>D129+G129-H129</f>
        <v>3323.2734649486333</v>
      </c>
      <c r="D130" s="17">
        <f>C130+(C130*0.03)</f>
        <v>3422.9716688970925</v>
      </c>
      <c r="E130" s="17">
        <f>C130/3250</f>
        <v>1.0225456815226563</v>
      </c>
      <c r="F130" s="28">
        <f>(D130-C130)/E130</f>
        <v>97.500000000000199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43758</v>
      </c>
      <c r="C131" s="20">
        <f>D130+G130-H130</f>
        <v>3422.9716688970925</v>
      </c>
      <c r="D131" s="17">
        <f>C131+(C131*0.03)</f>
        <v>3525.6608189640051</v>
      </c>
      <c r="E131" s="17">
        <f>C131/3250</f>
        <v>1.0532220519683362</v>
      </c>
      <c r="F131" s="28">
        <f>(D131-C131)/E131</f>
        <v>97.499999999999815</v>
      </c>
      <c r="G131" s="18"/>
      <c r="H131" s="18"/>
      <c r="I131" s="19">
        <f>E131*50/C131</f>
        <v>1.5384615384615385E-2</v>
      </c>
      <c r="J131" s="87"/>
    </row>
    <row r="132" spans="1:16" ht="13.5" thickBot="1">
      <c r="A132" s="103"/>
      <c r="B132" s="81">
        <f>B131+7</f>
        <v>43765</v>
      </c>
      <c r="C132" s="20">
        <f>D131+G131-H131</f>
        <v>3525.6608189640051</v>
      </c>
      <c r="D132" s="17">
        <f>C132+(C132*0.03)</f>
        <v>3631.4306435329254</v>
      </c>
      <c r="E132" s="17">
        <f>C132/3250</f>
        <v>1.0848187135273861</v>
      </c>
      <c r="F132" s="28">
        <f>(D132-C132)/E132</f>
        <v>97.500000000000128</v>
      </c>
      <c r="G132" s="80"/>
      <c r="H132" s="80"/>
      <c r="I132" s="19">
        <f>E132*50/C132</f>
        <v>1.5384615384615384E-2</v>
      </c>
      <c r="J132" s="87"/>
      <c r="K132" s="104"/>
      <c r="L132" s="105"/>
      <c r="M132" s="105"/>
      <c r="N132" s="105"/>
      <c r="O132" s="105"/>
      <c r="P132" s="105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43772</v>
      </c>
      <c r="C134" s="20">
        <f>D132+G132-H132</f>
        <v>3631.4306435329254</v>
      </c>
      <c r="D134" s="17">
        <f>C134+(C134*0.03)</f>
        <v>3740.3735628389131</v>
      </c>
      <c r="E134" s="17">
        <f>C134/3250</f>
        <v>1.1173632749332079</v>
      </c>
      <c r="F134" s="28">
        <f>(D134-C134)/E134</f>
        <v>97.499999999999986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43779</v>
      </c>
      <c r="C135" s="20">
        <f>D134+G134-H134</f>
        <v>3740.3735628389131</v>
      </c>
      <c r="D135" s="17">
        <f>C135+(C135*0.03)</f>
        <v>3852.5847697240806</v>
      </c>
      <c r="E135" s="17">
        <f>C135/3250</f>
        <v>1.1508841731812041</v>
      </c>
      <c r="F135" s="28">
        <f>(D135-C135)/E135</f>
        <v>97.500000000000071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43786</v>
      </c>
      <c r="C136" s="20">
        <f>D135+G135-H135</f>
        <v>3852.5847697240806</v>
      </c>
      <c r="D136" s="17">
        <f>C136+(C136*0.03)</f>
        <v>3968.162312815803</v>
      </c>
      <c r="E136" s="17">
        <f>C136/3250</f>
        <v>1.1854106983766401</v>
      </c>
      <c r="F136" s="28">
        <f>(D136-C136)/E136</f>
        <v>97.5</v>
      </c>
      <c r="G136" s="18"/>
      <c r="H136" s="18"/>
      <c r="I136" s="19">
        <f>E136*50/C136</f>
        <v>1.5384615384615384E-2</v>
      </c>
      <c r="J136" s="87"/>
    </row>
    <row r="137" spans="1:16" ht="13.5" thickBot="1">
      <c r="A137" s="103"/>
      <c r="B137" s="81">
        <f>B136+7</f>
        <v>43793</v>
      </c>
      <c r="C137" s="20">
        <f>D136+G136-H136</f>
        <v>3968.162312815803</v>
      </c>
      <c r="D137" s="17">
        <f>C137+(C137*0.03)</f>
        <v>4087.2071822002772</v>
      </c>
      <c r="E137" s="17">
        <f>C137/3250</f>
        <v>1.2209730193279393</v>
      </c>
      <c r="F137" s="28">
        <f>(D137-C137)/E137</f>
        <v>97.500000000000071</v>
      </c>
      <c r="G137" s="80"/>
      <c r="H137" s="80">
        <f>(D137-C124)*0.35</f>
        <v>427.18280444867577</v>
      </c>
      <c r="I137" s="19">
        <f>E137*50/C137</f>
        <v>1.5384615384615385E-2</v>
      </c>
      <c r="J137" s="87"/>
      <c r="K137" s="106" t="s">
        <v>46</v>
      </c>
      <c r="L137" s="107"/>
      <c r="M137" s="107"/>
      <c r="N137" s="107"/>
      <c r="O137" s="107"/>
      <c r="P137" s="107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6">
      <c r="A139" s="101">
        <v>26</v>
      </c>
      <c r="B139" s="81">
        <f>B137+7</f>
        <v>43800</v>
      </c>
      <c r="C139" s="20">
        <f>D137+G137-H137</f>
        <v>3660.0243777516016</v>
      </c>
      <c r="D139" s="17">
        <f>C139+(C139*0.03)</f>
        <v>3769.8251090841495</v>
      </c>
      <c r="E139" s="17">
        <f>C139/3250</f>
        <v>1.1261613470004928</v>
      </c>
      <c r="F139" s="28">
        <f>(D139-C139)/E139</f>
        <v>97.499999999999886</v>
      </c>
      <c r="G139" s="18"/>
      <c r="H139" s="18"/>
      <c r="I139" s="19">
        <f>E139*50/C139</f>
        <v>1.5384615384615384E-2</v>
      </c>
      <c r="J139" s="87"/>
    </row>
    <row r="140" spans="1:16">
      <c r="A140" s="102"/>
      <c r="B140" s="81">
        <f>B139+7</f>
        <v>43807</v>
      </c>
      <c r="C140" s="20">
        <f>D139+G139-H139</f>
        <v>3769.8251090841495</v>
      </c>
      <c r="D140" s="17">
        <f>C140+(C140*0.03)</f>
        <v>3882.919862356674</v>
      </c>
      <c r="E140" s="17">
        <f>C140/3250</f>
        <v>1.1599461874105075</v>
      </c>
      <c r="F140" s="28">
        <f>(D140-C140)/E140</f>
        <v>97.5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43814</v>
      </c>
      <c r="C141" s="20">
        <f>D140+G140-H140</f>
        <v>3882.919862356674</v>
      </c>
      <c r="D141" s="17">
        <f>C141+(C141*0.03)</f>
        <v>3999.4074582273743</v>
      </c>
      <c r="E141" s="17">
        <f>C141/3250</f>
        <v>1.1947445730328228</v>
      </c>
      <c r="F141" s="28">
        <f>(D141-C141)/E141</f>
        <v>97.500000000000028</v>
      </c>
      <c r="G141" s="18"/>
      <c r="H141" s="18"/>
      <c r="I141" s="19">
        <f>E141*50/C141</f>
        <v>1.5384615384615385E-2</v>
      </c>
      <c r="J141" s="87"/>
    </row>
    <row r="142" spans="1:16" ht="13.5" thickBot="1">
      <c r="A142" s="103"/>
      <c r="B142" s="81">
        <f>B141+7</f>
        <v>43821</v>
      </c>
      <c r="C142" s="20">
        <f>D141+G141-H141</f>
        <v>3999.4074582273743</v>
      </c>
      <c r="D142" s="17">
        <f>C142+(C142*0.03)</f>
        <v>4119.3896819741958</v>
      </c>
      <c r="E142" s="17">
        <f>C142/3250</f>
        <v>1.2305869102238074</v>
      </c>
      <c r="F142" s="28">
        <f>(D142-C142)/E142</f>
        <v>97.50000000000027</v>
      </c>
      <c r="G142" s="80"/>
      <c r="H142" s="80"/>
      <c r="I142" s="19">
        <f>E142*50/C142</f>
        <v>1.5384615384615384E-2</v>
      </c>
      <c r="J142" s="87"/>
      <c r="K142" s="104"/>
      <c r="L142" s="105"/>
      <c r="M142" s="105"/>
      <c r="N142" s="105"/>
      <c r="O142" s="105"/>
      <c r="P142" s="105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26</v>
      </c>
      <c r="B144" s="81">
        <f>B142+7</f>
        <v>43828</v>
      </c>
      <c r="C144" s="20">
        <f>D142+G142-H142</f>
        <v>4119.3896819741958</v>
      </c>
      <c r="D144" s="17">
        <f>C144+(C144*0.03)</f>
        <v>4242.9713724334215</v>
      </c>
      <c r="E144" s="17">
        <f>C144/3250</f>
        <v>1.2675045175305217</v>
      </c>
      <c r="F144" s="28">
        <f>(D144-C144)/E144</f>
        <v>97.499999999999858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43835</v>
      </c>
      <c r="C145" s="20">
        <f>D144+G144-H144</f>
        <v>4242.9713724334215</v>
      </c>
      <c r="D145" s="17">
        <f>C145+(C145*0.03)</f>
        <v>4370.260513606424</v>
      </c>
      <c r="E145" s="17">
        <f>C145/3250</f>
        <v>1.3055296530564373</v>
      </c>
      <c r="F145" s="28">
        <f>(D145-C145)/E145</f>
        <v>97.499999999999872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43842</v>
      </c>
      <c r="C146" s="20">
        <f>D145+G145-H145</f>
        <v>4370.260513606424</v>
      </c>
      <c r="D146" s="17">
        <f>C146+(C146*0.03)</f>
        <v>4501.3683290146164</v>
      </c>
      <c r="E146" s="17">
        <f>C146/3250</f>
        <v>1.3446955426481304</v>
      </c>
      <c r="F146" s="28">
        <f>(D146-C146)/E146</f>
        <v>97.499999999999787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43849</v>
      </c>
      <c r="C147" s="20">
        <f>D146+G146-H146</f>
        <v>4501.3683290146164</v>
      </c>
      <c r="D147" s="17">
        <f>C147+(C147*0.03)</f>
        <v>4636.409378885055</v>
      </c>
      <c r="E147" s="17">
        <f>C147/3250</f>
        <v>1.3850364089275742</v>
      </c>
      <c r="F147" s="28">
        <f>(D147-C147)/E147</f>
        <v>97.500000000000128</v>
      </c>
      <c r="G147" s="80"/>
      <c r="H147" s="80"/>
      <c r="I147" s="19">
        <f>E147*50/C147</f>
        <v>1.5384615384615385E-2</v>
      </c>
      <c r="J147" s="87"/>
      <c r="K147" s="104"/>
      <c r="L147" s="105"/>
      <c r="M147" s="105"/>
      <c r="N147" s="105"/>
      <c r="O147" s="105"/>
      <c r="P147" s="105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26</v>
      </c>
      <c r="B149" s="81">
        <f>B147+7</f>
        <v>43856</v>
      </c>
      <c r="C149" s="20">
        <f>D147+G147-H147</f>
        <v>4636.409378885055</v>
      </c>
      <c r="D149" s="17">
        <f>C149+(C149*0.03)</f>
        <v>4775.5016602516071</v>
      </c>
      <c r="E149" s="17">
        <f>C149/3250</f>
        <v>1.4265875011954015</v>
      </c>
      <c r="F149" s="28">
        <f>(D149-C149)/E149</f>
        <v>97.500000000000256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43863</v>
      </c>
      <c r="C150" s="20">
        <f>D149+G149-H149</f>
        <v>4775.5016602516071</v>
      </c>
      <c r="D150" s="17">
        <f>C150+(C150*0.03)</f>
        <v>4918.7667100591552</v>
      </c>
      <c r="E150" s="17">
        <f>C150/3250</f>
        <v>1.4693851262312636</v>
      </c>
      <c r="F150" s="28">
        <f>(D150-C150)/E150</f>
        <v>97.499999999999972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43870</v>
      </c>
      <c r="C151" s="20">
        <f>D150+G150-H150</f>
        <v>4918.7667100591552</v>
      </c>
      <c r="D151" s="17">
        <f>C151+(C151*0.03)</f>
        <v>5066.3297113609297</v>
      </c>
      <c r="E151" s="17">
        <f>C151/3250</f>
        <v>1.5134666800182015</v>
      </c>
      <c r="F151" s="28">
        <f>(D151-C151)/E151</f>
        <v>97.499999999999844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43877</v>
      </c>
      <c r="C152" s="20">
        <f>D151+G151-H151</f>
        <v>5066.3297113609297</v>
      </c>
      <c r="D152" s="17">
        <f>C152+(C152*0.03)</f>
        <v>5218.3196027017575</v>
      </c>
      <c r="E152" s="17">
        <f>C152/3250</f>
        <v>1.5588706804187475</v>
      </c>
      <c r="F152" s="28">
        <f>(D152-C152)/E152</f>
        <v>97.499999999999986</v>
      </c>
      <c r="G152" s="80"/>
      <c r="H152" s="80"/>
      <c r="I152" s="19">
        <f>E152*50/C152</f>
        <v>1.5384615384615384E-2</v>
      </c>
      <c r="J152" s="87"/>
      <c r="K152" s="106" t="s">
        <v>46</v>
      </c>
      <c r="L152" s="107"/>
      <c r="M152" s="107"/>
      <c r="N152" s="107"/>
      <c r="O152" s="107"/>
      <c r="P152" s="107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26</v>
      </c>
      <c r="B154" s="81">
        <f>B152+7</f>
        <v>43884</v>
      </c>
      <c r="C154" s="20">
        <f>D152+G152-H152</f>
        <v>5218.3196027017575</v>
      </c>
      <c r="D154" s="17">
        <f>C154+(C154*0.03)</f>
        <v>5374.8691907828106</v>
      </c>
      <c r="E154" s="17">
        <f>C154/3250</f>
        <v>1.60563680083131</v>
      </c>
      <c r="F154" s="28">
        <f>(D154-C154)/E154</f>
        <v>97.500000000000242</v>
      </c>
      <c r="G154" s="18"/>
      <c r="H154" s="18"/>
      <c r="I154" s="19">
        <f>E154*50/C154</f>
        <v>1.5384615384615385E-2</v>
      </c>
      <c r="J154" s="87"/>
    </row>
    <row r="155" spans="1:16">
      <c r="A155" s="102"/>
      <c r="B155" s="81">
        <f>B154+7</f>
        <v>43891</v>
      </c>
      <c r="C155" s="20">
        <f>D154+G154-H154</f>
        <v>5374.8691907828106</v>
      </c>
      <c r="D155" s="17">
        <f>C155+(C155*0.03)</f>
        <v>5536.1152665062946</v>
      </c>
      <c r="E155" s="17">
        <f>C155/3250</f>
        <v>1.6538059048562495</v>
      </c>
      <c r="F155" s="28">
        <f>(D155-C155)/E155</f>
        <v>97.499999999999773</v>
      </c>
      <c r="G155" s="18"/>
      <c r="H155" s="18"/>
      <c r="I155" s="19">
        <f>E155*50/C155</f>
        <v>1.5384615384615384E-2</v>
      </c>
      <c r="J155" s="87"/>
    </row>
    <row r="156" spans="1:16">
      <c r="A156" s="102"/>
      <c r="B156" s="81">
        <f>B155+7</f>
        <v>43898</v>
      </c>
      <c r="C156" s="20">
        <f>D155+G155-H155</f>
        <v>5536.1152665062946</v>
      </c>
      <c r="D156" s="17">
        <f>C156+(C156*0.03)</f>
        <v>5702.1987245014834</v>
      </c>
      <c r="E156" s="17">
        <f>C156/3250</f>
        <v>1.7034200820019367</v>
      </c>
      <c r="F156" s="28">
        <f>(D156-C156)/E156</f>
        <v>97.5</v>
      </c>
      <c r="G156" s="18"/>
      <c r="H156" s="18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43905</v>
      </c>
      <c r="C157" s="20">
        <f>D156+G156-H156</f>
        <v>5702.1987245014834</v>
      </c>
      <c r="D157" s="17">
        <f>C157+(C157*0.03)</f>
        <v>5873.2646862365282</v>
      </c>
      <c r="E157" s="17">
        <f>C157/3250</f>
        <v>1.754522684461995</v>
      </c>
      <c r="F157" s="28">
        <f>(D157-C157)/E157</f>
        <v>97.500000000000142</v>
      </c>
      <c r="G157" s="80"/>
      <c r="H157" s="80"/>
      <c r="I157" s="19">
        <f>E157*50/C157</f>
        <v>1.5384615384615385E-2</v>
      </c>
      <c r="J157" s="87"/>
      <c r="K157" s="104"/>
      <c r="L157" s="105"/>
      <c r="M157" s="105"/>
      <c r="N157" s="105"/>
      <c r="O157" s="105"/>
      <c r="P157" s="105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25</v>
      </c>
      <c r="B159" s="81">
        <f>B157+7</f>
        <v>43912</v>
      </c>
      <c r="C159" s="20">
        <f>D157+G157-H157</f>
        <v>5873.2646862365282</v>
      </c>
      <c r="D159" s="17">
        <f>C159+(C159*0.03)</f>
        <v>6049.4626268236243</v>
      </c>
      <c r="E159" s="17">
        <f>C159/3250</f>
        <v>1.8071583649958549</v>
      </c>
      <c r="F159" s="28">
        <f>(D159-C159)/E159</f>
        <v>97.500000000000156</v>
      </c>
      <c r="G159" s="17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43919</v>
      </c>
      <c r="C160" s="20">
        <f>D159+G159-H159</f>
        <v>6049.4626268236243</v>
      </c>
      <c r="D160" s="17">
        <f>C160+(C160*0.03)</f>
        <v>6230.9465056283334</v>
      </c>
      <c r="E160" s="17">
        <f>C160/3250</f>
        <v>1.8613731159457305</v>
      </c>
      <c r="F160" s="28">
        <f>(D160-C160)/E160</f>
        <v>97.500000000000199</v>
      </c>
      <c r="G160" s="17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43926</v>
      </c>
      <c r="C161" s="20">
        <f>D160+G160-H160</f>
        <v>6230.9465056283334</v>
      </c>
      <c r="D161" s="17">
        <f>C161+(C161*0.03)</f>
        <v>6417.8749007971837</v>
      </c>
      <c r="E161" s="17">
        <f>C161/3250</f>
        <v>1.9172143094241025</v>
      </c>
      <c r="F161" s="28">
        <f>(D161-C161)/E161</f>
        <v>97.500000000000171</v>
      </c>
      <c r="G161" s="17"/>
      <c r="H161" s="18"/>
      <c r="I161" s="19">
        <f>E161*50/C161</f>
        <v>1.5384615384615384E-2</v>
      </c>
      <c r="J161" s="87"/>
    </row>
    <row r="162" spans="1:16" ht="13.5" thickBot="1">
      <c r="A162" s="103"/>
      <c r="B162" s="81">
        <f>B161+7</f>
        <v>43933</v>
      </c>
      <c r="C162" s="20">
        <f>D161+G161-H161</f>
        <v>6417.8749007971837</v>
      </c>
      <c r="D162" s="17">
        <f>C162+(C162*0.03)</f>
        <v>6610.4111478210989</v>
      </c>
      <c r="E162" s="17">
        <f>C162/3250</f>
        <v>1.9747307387068258</v>
      </c>
      <c r="F162" s="28">
        <f>(D162-C162)/E162</f>
        <v>97.499999999999829</v>
      </c>
      <c r="G162" s="80"/>
      <c r="H162" s="80"/>
      <c r="I162" s="19">
        <f>E162*50/C162</f>
        <v>1.5384615384615385E-2</v>
      </c>
      <c r="J162" s="87"/>
      <c r="K162" s="104"/>
      <c r="L162" s="105"/>
      <c r="M162" s="105"/>
      <c r="N162" s="105"/>
      <c r="O162" s="105"/>
      <c r="P162" s="105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26</v>
      </c>
      <c r="B164" s="81">
        <f>B162+7</f>
        <v>43940</v>
      </c>
      <c r="C164" s="20">
        <f>D162+G162-H162</f>
        <v>6610.4111478210989</v>
      </c>
      <c r="D164" s="17">
        <f>C164+(C164*0.03)</f>
        <v>6808.7234822557321</v>
      </c>
      <c r="E164" s="17">
        <f>C164/3250</f>
        <v>2.0339726608680304</v>
      </c>
      <c r="F164" s="28">
        <f>(D164-C164)/E164</f>
        <v>97.500000000000099</v>
      </c>
      <c r="G164" s="18"/>
      <c r="H164" s="18"/>
      <c r="I164" s="19">
        <f>E164*50/C164</f>
        <v>1.5384615384615384E-2</v>
      </c>
      <c r="J164" s="87"/>
    </row>
    <row r="165" spans="1:16">
      <c r="A165" s="102"/>
      <c r="B165" s="81">
        <f>B164+7</f>
        <v>43947</v>
      </c>
      <c r="C165" s="20">
        <f>D164+G164-H164</f>
        <v>6808.7234822557321</v>
      </c>
      <c r="D165" s="17">
        <f>C165+(C165*0.03)</f>
        <v>7012.9851867234038</v>
      </c>
      <c r="E165" s="17">
        <f>C165/3250</f>
        <v>2.0949918406940715</v>
      </c>
      <c r="F165" s="28">
        <f>(D165-C165)/E165</f>
        <v>97.499999999999886</v>
      </c>
      <c r="G165" s="18"/>
      <c r="H165" s="18"/>
      <c r="I165" s="19">
        <f>E165*50/C165</f>
        <v>1.5384615384615387E-2</v>
      </c>
      <c r="J165" s="87"/>
      <c r="K165" s="31"/>
      <c r="L165" s="31"/>
    </row>
    <row r="166" spans="1:16">
      <c r="A166" s="102"/>
      <c r="B166" s="81">
        <f>B165+7</f>
        <v>43954</v>
      </c>
      <c r="C166" s="20">
        <f>D165+G165-H165</f>
        <v>7012.9851867234038</v>
      </c>
      <c r="D166" s="17">
        <f>C166+(C166*0.03)</f>
        <v>7223.3747423251061</v>
      </c>
      <c r="E166" s="17">
        <f>C166/3250</f>
        <v>2.1578415959148933</v>
      </c>
      <c r="F166" s="28">
        <f>(D166-C166)/E166</f>
        <v>97.500000000000114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43961</v>
      </c>
      <c r="C167" s="20">
        <f>D166+G166-H166</f>
        <v>7223.3747423251061</v>
      </c>
      <c r="D167" s="17">
        <f>C167+(C167*0.03)</f>
        <v>7440.0759845948596</v>
      </c>
      <c r="E167" s="17">
        <f>C167/3250</f>
        <v>2.2225768437923406</v>
      </c>
      <c r="F167" s="28">
        <f>(D167-C167)/E167</f>
        <v>97.500000000000128</v>
      </c>
      <c r="G167" s="80"/>
      <c r="H167" s="80"/>
      <c r="I167" s="19">
        <f>E167*50/C167</f>
        <v>1.5384615384615387E-2</v>
      </c>
      <c r="J167" s="87"/>
      <c r="K167" s="106" t="s">
        <v>46</v>
      </c>
      <c r="L167" s="107"/>
      <c r="M167" s="107"/>
      <c r="N167" s="107"/>
      <c r="O167" s="107"/>
      <c r="P167" s="107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27</v>
      </c>
      <c r="B169" s="81">
        <f>B167+7</f>
        <v>43968</v>
      </c>
      <c r="C169" s="20">
        <f>D167+G167-H167</f>
        <v>7440.0759845948596</v>
      </c>
      <c r="D169" s="17">
        <f>C169+(C169*0.03)</f>
        <v>7663.2782641327058</v>
      </c>
      <c r="E169" s="17">
        <f>C169/3250</f>
        <v>2.2892541491061107</v>
      </c>
      <c r="F169" s="28">
        <f>(D169-C169)/E169</f>
        <v>97.500000000000156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43975</v>
      </c>
      <c r="C170" s="20">
        <f>D169+G169-H169</f>
        <v>7663.2782641327058</v>
      </c>
      <c r="D170" s="17">
        <f>C170+(C170*0.03)</f>
        <v>7893.1766120566872</v>
      </c>
      <c r="E170" s="17">
        <f>C170/3250</f>
        <v>2.3579317735792942</v>
      </c>
      <c r="F170" s="28">
        <f>(D170-C170)/E170</f>
        <v>97.500000000000099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43982</v>
      </c>
      <c r="C171" s="20">
        <f>D170+G170-H170</f>
        <v>7893.1766120566872</v>
      </c>
      <c r="D171" s="17">
        <f>C171+(C171*0.03)</f>
        <v>8129.9719104183878</v>
      </c>
      <c r="E171" s="17">
        <f>C171/3250</f>
        <v>2.4286697267866728</v>
      </c>
      <c r="F171" s="28">
        <f>(D171-C171)/E171</f>
        <v>97.5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43989</v>
      </c>
      <c r="C172" s="20">
        <f>D171+G171-H171</f>
        <v>8129.9719104183878</v>
      </c>
      <c r="D172" s="17">
        <f>C172+(C172*0.03)</f>
        <v>8373.8710677309391</v>
      </c>
      <c r="E172" s="17">
        <f>C172/3250</f>
        <v>2.501529818590273</v>
      </c>
      <c r="F172" s="28">
        <f>(D172-C172)/E172</f>
        <v>97.499999999999886</v>
      </c>
      <c r="G172" s="80"/>
      <c r="H172" s="80">
        <f>(D172-C159)*0.35</f>
        <v>875.21223352304378</v>
      </c>
      <c r="I172" s="19">
        <f>E172*50/C172</f>
        <v>1.5384615384615384E-2</v>
      </c>
      <c r="J172" s="87"/>
      <c r="K172" s="104"/>
      <c r="L172" s="105"/>
      <c r="M172" s="105"/>
      <c r="N172" s="105"/>
      <c r="O172" s="105"/>
      <c r="P172" s="105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26</v>
      </c>
      <c r="B174" s="81">
        <f>B172+7</f>
        <v>43996</v>
      </c>
      <c r="C174" s="20">
        <f>D172+G172-H172</f>
        <v>7498.6588342078958</v>
      </c>
      <c r="D174" s="17">
        <f>C174+(C174*0.03)</f>
        <v>7723.6185992341325</v>
      </c>
      <c r="E174" s="17">
        <f>C174/3250</f>
        <v>2.3072796412947372</v>
      </c>
      <c r="F174" s="28">
        <f>(D174-C174)/E174</f>
        <v>97.499999999999929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44003</v>
      </c>
      <c r="C175" s="20">
        <f>D174+G174-H174</f>
        <v>7723.6185992341325</v>
      </c>
      <c r="D175" s="17">
        <f>C175+(C175*0.03)</f>
        <v>7955.3271572111562</v>
      </c>
      <c r="E175" s="17">
        <f>C175/3250</f>
        <v>2.3764980305335794</v>
      </c>
      <c r="F175" s="28">
        <f>(D175-C175)/E175</f>
        <v>97.499999999999872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44010</v>
      </c>
      <c r="C176" s="20">
        <f>D175+G175-H175</f>
        <v>7955.3271572111562</v>
      </c>
      <c r="D176" s="17">
        <f>C176+(C176*0.03)</f>
        <v>8193.9869719274902</v>
      </c>
      <c r="E176" s="17">
        <f>C176/3250</f>
        <v>2.4477929714495867</v>
      </c>
      <c r="F176" s="28">
        <f>(D176-C176)/E176</f>
        <v>97.49999999999973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44017</v>
      </c>
      <c r="C177" s="20">
        <f>D176+G176-H176</f>
        <v>8193.9869719274902</v>
      </c>
      <c r="D177" s="17">
        <f>C177+(C177*0.03)</f>
        <v>8439.806581085315</v>
      </c>
      <c r="E177" s="17">
        <f>C177/3250</f>
        <v>2.5212267605930738</v>
      </c>
      <c r="F177" s="28">
        <f>(D177-C177)/E177</f>
        <v>97.500000000000014</v>
      </c>
      <c r="G177" s="80"/>
      <c r="H177" s="80"/>
      <c r="I177" s="19">
        <f>E177*50/C177</f>
        <v>1.5384615384615385E-2</v>
      </c>
      <c r="J177" s="87"/>
      <c r="K177" s="106" t="s">
        <v>46</v>
      </c>
      <c r="L177" s="107"/>
      <c r="M177" s="107"/>
      <c r="N177" s="107"/>
      <c r="O177" s="107"/>
      <c r="P177" s="107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  <row r="179" spans="1:16">
      <c r="A179" s="101">
        <v>26</v>
      </c>
      <c r="B179" s="81">
        <f>B177+7</f>
        <v>44024</v>
      </c>
      <c r="C179" s="20">
        <f>D177+G177-H177</f>
        <v>8439.806581085315</v>
      </c>
      <c r="D179" s="17">
        <f>C179+(C179*0.03)</f>
        <v>8693.000778517875</v>
      </c>
      <c r="E179" s="17">
        <f>C179/3250</f>
        <v>2.5968635634108663</v>
      </c>
      <c r="F179" s="28">
        <f>(D179-C179)/E179</f>
        <v>97.500000000000213</v>
      </c>
      <c r="G179" s="18"/>
      <c r="H179" s="18"/>
      <c r="I179" s="19">
        <f>E179*50/C179</f>
        <v>1.5384615384615387E-2</v>
      </c>
      <c r="J179" s="87"/>
    </row>
    <row r="180" spans="1:16">
      <c r="A180" s="102"/>
      <c r="B180" s="81">
        <f>B179+7</f>
        <v>44031</v>
      </c>
      <c r="C180" s="20">
        <f>D179+G179-H179</f>
        <v>8693.000778517875</v>
      </c>
      <c r="D180" s="17">
        <f>C180+(C180*0.03)</f>
        <v>8953.7908018734106</v>
      </c>
      <c r="E180" s="17">
        <f>C180/3250</f>
        <v>2.6747694703131923</v>
      </c>
      <c r="F180" s="28">
        <f>(D180-C180)/E180</f>
        <v>97.499999999999758</v>
      </c>
      <c r="G180" s="18"/>
      <c r="H180" s="18"/>
      <c r="I180" s="19">
        <f>E180*50/C180</f>
        <v>1.5384615384615385E-2</v>
      </c>
      <c r="J180" s="87"/>
    </row>
    <row r="181" spans="1:16">
      <c r="A181" s="102"/>
      <c r="B181" s="81">
        <f>B180+7</f>
        <v>44038</v>
      </c>
      <c r="C181" s="20">
        <f>D180+G180-H180</f>
        <v>8953.7908018734106</v>
      </c>
      <c r="D181" s="17">
        <f>C181+(C181*0.03)</f>
        <v>9222.4045259296126</v>
      </c>
      <c r="E181" s="17">
        <f>C181/3250</f>
        <v>2.7550125544225881</v>
      </c>
      <c r="F181" s="28">
        <f>(D181-C181)/E181</f>
        <v>97.499999999999901</v>
      </c>
      <c r="G181" s="18"/>
      <c r="H181" s="18"/>
      <c r="I181" s="19">
        <f>E181*50/C181</f>
        <v>1.5384615384615385E-2</v>
      </c>
      <c r="J181" s="87"/>
    </row>
    <row r="182" spans="1:16" ht="13" thickBot="1">
      <c r="A182" s="103"/>
      <c r="B182" s="81">
        <f>B181+7</f>
        <v>44045</v>
      </c>
      <c r="C182" s="20">
        <f>D181+G181-H181</f>
        <v>9222.4045259296126</v>
      </c>
      <c r="D182" s="17">
        <f>C182+(C182*0.03)</f>
        <v>9499.0766617075005</v>
      </c>
      <c r="E182" s="17">
        <f>C182/3250</f>
        <v>2.8376629310552652</v>
      </c>
      <c r="F182" s="28">
        <f>(D182-C182)/E182</f>
        <v>97.499999999999829</v>
      </c>
      <c r="G182" s="80"/>
      <c r="H182" s="80"/>
      <c r="I182" s="19">
        <f>E182*50/C182</f>
        <v>1.5384615384615384E-2</v>
      </c>
      <c r="J182" s="87"/>
    </row>
    <row r="183" spans="1:16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8"/>
    </row>
    <row r="184" spans="1:16">
      <c r="A184" s="101">
        <v>26</v>
      </c>
      <c r="B184" s="81">
        <f>B182+7</f>
        <v>44052</v>
      </c>
      <c r="C184" s="20">
        <f>D182+G182-H182</f>
        <v>9499.0766617075005</v>
      </c>
      <c r="D184" s="17">
        <f>C184+(C184*0.03)</f>
        <v>9784.0489615587248</v>
      </c>
      <c r="E184" s="17">
        <f>C184/3250</f>
        <v>2.9227928189869234</v>
      </c>
      <c r="F184" s="28">
        <f>(D184-C184)/E184</f>
        <v>97.499999999999744</v>
      </c>
      <c r="G184" s="18"/>
      <c r="H184" s="18"/>
      <c r="I184" s="19">
        <f>E184*50/C184</f>
        <v>1.5384615384615384E-2</v>
      </c>
      <c r="J184" s="87"/>
    </row>
    <row r="185" spans="1:16">
      <c r="A185" s="102"/>
      <c r="B185" s="81">
        <f>B184+7</f>
        <v>44059</v>
      </c>
      <c r="C185" s="20">
        <f>D184+G184-H184</f>
        <v>9784.0489615587248</v>
      </c>
      <c r="D185" s="17">
        <f>C185+(C185*0.03)</f>
        <v>10077.570430405487</v>
      </c>
      <c r="E185" s="17">
        <f>C185/3250</f>
        <v>3.0104766035565307</v>
      </c>
      <c r="F185" s="28">
        <f>(D185-C185)/E185</f>
        <v>97.500000000000156</v>
      </c>
      <c r="G185" s="18"/>
      <c r="H185" s="18"/>
      <c r="I185" s="19">
        <f>E185*50/C185</f>
        <v>1.5384615384615385E-2</v>
      </c>
      <c r="J185" s="87"/>
    </row>
    <row r="186" spans="1:16">
      <c r="A186" s="102"/>
      <c r="B186" s="81">
        <f>B185+7</f>
        <v>44066</v>
      </c>
      <c r="C186" s="20">
        <f>D185+G185-H185</f>
        <v>10077.570430405487</v>
      </c>
      <c r="D186" s="17">
        <f>C186+(C186*0.03)</f>
        <v>10379.897543317651</v>
      </c>
      <c r="E186" s="17">
        <f>C186/3250</f>
        <v>3.1007909016632267</v>
      </c>
      <c r="F186" s="28">
        <f>(D186-C186)/E186</f>
        <v>97.499999999999815</v>
      </c>
      <c r="G186" s="18"/>
      <c r="H186" s="18"/>
      <c r="I186" s="19">
        <f>E186*50/C186</f>
        <v>1.5384615384615384E-2</v>
      </c>
      <c r="J186" s="87"/>
    </row>
    <row r="187" spans="1:16" ht="13" thickBot="1">
      <c r="A187" s="103"/>
      <c r="B187" s="81">
        <f>B186+7</f>
        <v>44073</v>
      </c>
      <c r="C187" s="20">
        <f>D186+G186-H186</f>
        <v>10379.897543317651</v>
      </c>
      <c r="D187" s="17">
        <f>C187+(C187*0.03)</f>
        <v>10691.29446961718</v>
      </c>
      <c r="E187" s="17">
        <f>C187/3250</f>
        <v>3.1938146287131235</v>
      </c>
      <c r="F187" s="28">
        <f>(D187-C187)/E187</f>
        <v>97.499999999999758</v>
      </c>
      <c r="G187" s="80"/>
      <c r="H187" s="80"/>
      <c r="I187" s="19">
        <f>E187*50/C187</f>
        <v>1.5384615384615385E-2</v>
      </c>
      <c r="J187" s="87"/>
    </row>
    <row r="188" spans="1:16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8"/>
    </row>
    <row r="189" spans="1:16">
      <c r="A189" s="101">
        <v>26</v>
      </c>
      <c r="B189" s="81">
        <f>B187+7</f>
        <v>44080</v>
      </c>
      <c r="C189" s="20">
        <f>D187+G187-H187</f>
        <v>10691.29446961718</v>
      </c>
      <c r="D189" s="17">
        <f>C189+(C189*0.03)</f>
        <v>11012.033303705695</v>
      </c>
      <c r="E189" s="17">
        <f>C189/3250</f>
        <v>3.2896290675745168</v>
      </c>
      <c r="F189" s="28">
        <f>(D189-C189)/E189</f>
        <v>97.500000000000014</v>
      </c>
      <c r="G189" s="18"/>
      <c r="H189" s="18"/>
      <c r="I189" s="19">
        <f>E189*50/C189</f>
        <v>1.5384615384615384E-2</v>
      </c>
      <c r="J189" s="87"/>
    </row>
    <row r="190" spans="1:16">
      <c r="A190" s="102"/>
      <c r="B190" s="81">
        <f>B189+7</f>
        <v>44087</v>
      </c>
      <c r="C190" s="20">
        <f>D189+G189-H189</f>
        <v>11012.033303705695</v>
      </c>
      <c r="D190" s="17">
        <f>C190+(C190*0.03)</f>
        <v>11342.394302816867</v>
      </c>
      <c r="E190" s="17">
        <f>C190/3250</f>
        <v>3.3883179396017522</v>
      </c>
      <c r="F190" s="28">
        <f>(D190-C190)/E190</f>
        <v>97.500000000000227</v>
      </c>
      <c r="G190" s="18"/>
      <c r="H190" s="18"/>
      <c r="I190" s="19">
        <f>E190*50/C190</f>
        <v>1.5384615384615384E-2</v>
      </c>
      <c r="J190" s="87"/>
    </row>
    <row r="191" spans="1:16">
      <c r="A191" s="102"/>
      <c r="B191" s="81">
        <f>B190+7</f>
        <v>44094</v>
      </c>
      <c r="C191" s="20">
        <f>D190+G190-H190</f>
        <v>11342.394302816867</v>
      </c>
      <c r="D191" s="17">
        <f>C191+(C191*0.03)</f>
        <v>11682.666131901373</v>
      </c>
      <c r="E191" s="17">
        <f>C191/3250</f>
        <v>3.4899674777898051</v>
      </c>
      <c r="F191" s="28">
        <f>(D191-C191)/E191</f>
        <v>97.499999999999986</v>
      </c>
      <c r="G191" s="18"/>
      <c r="H191" s="18"/>
      <c r="I191" s="19">
        <f>E191*50/C191</f>
        <v>1.5384615384615385E-2</v>
      </c>
      <c r="J191" s="87"/>
    </row>
    <row r="192" spans="1:16" ht="13" thickBot="1">
      <c r="A192" s="103"/>
      <c r="B192" s="81">
        <f>B191+7</f>
        <v>44101</v>
      </c>
      <c r="C192" s="20">
        <f>D191+G191-H191</f>
        <v>11682.666131901373</v>
      </c>
      <c r="D192" s="17">
        <f>C192+(C192*0.03)</f>
        <v>12033.146115858413</v>
      </c>
      <c r="E192" s="17">
        <f>C192/3250</f>
        <v>3.5946665021234994</v>
      </c>
      <c r="F192" s="28">
        <f>(D192-C192)/E192</f>
        <v>97.499999999999815</v>
      </c>
      <c r="G192" s="80"/>
      <c r="H192" s="80"/>
      <c r="I192" s="19">
        <f>E192*50/C192</f>
        <v>1.5384615384615384E-2</v>
      </c>
      <c r="J192" s="87"/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8"/>
    </row>
  </sheetData>
  <mergeCells count="74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54:A157"/>
    <mergeCell ref="K157:P157"/>
    <mergeCell ref="A159:A162"/>
    <mergeCell ref="K162:P162"/>
    <mergeCell ref="A164:A167"/>
    <mergeCell ref="K167:P167"/>
    <mergeCell ref="A179:A182"/>
    <mergeCell ref="A184:A187"/>
    <mergeCell ref="A189:A192"/>
    <mergeCell ref="A169:A172"/>
    <mergeCell ref="K172:P172"/>
    <mergeCell ref="A174:A177"/>
    <mergeCell ref="K177:P17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topLeftCell="A10" workbookViewId="0">
      <selection activeCell="C30" sqref="C3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8"/>
      <c r="C1" s="109"/>
      <c r="D1" s="109"/>
      <c r="E1" s="109"/>
      <c r="F1" s="109"/>
      <c r="G1" s="109"/>
      <c r="H1" s="109"/>
      <c r="I1" s="109"/>
      <c r="J1" s="109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102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102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103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4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102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102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103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4"/>
      <c r="L12" s="105"/>
      <c r="M12" s="105"/>
      <c r="N12" s="105"/>
      <c r="O12" s="105"/>
      <c r="P12" s="105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102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102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103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6" t="s">
        <v>45</v>
      </c>
      <c r="L17" s="107"/>
      <c r="M17" s="107"/>
      <c r="N17" s="107"/>
      <c r="O17" s="107"/>
      <c r="P17" s="107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2">
        <f>(D19-C4)/C4</f>
        <v>-2.2087640984116207E-2</v>
      </c>
    </row>
    <row r="20" spans="1:16">
      <c r="A20" s="102"/>
      <c r="B20" s="81">
        <f>B19+7</f>
        <v>43051</v>
      </c>
      <c r="C20" s="20">
        <f>D19+G19-H19</f>
        <v>977.91235901588379</v>
      </c>
      <c r="D20" s="17">
        <f>C20+(C20*-0.1562)</f>
        <v>825.1624485376027</v>
      </c>
      <c r="E20" s="17">
        <f>C20/3000</f>
        <v>0.32597078633862792</v>
      </c>
      <c r="F20" s="98">
        <f>(D20-C20)/E20</f>
        <v>-468.60000000000014</v>
      </c>
      <c r="G20" s="18"/>
      <c r="H20" s="18"/>
      <c r="I20" s="19">
        <f>E20*50/C20</f>
        <v>1.6666666666666666E-2</v>
      </c>
      <c r="J20" s="92">
        <f>(D20-C4)/C4</f>
        <v>-0.17483755146239729</v>
      </c>
    </row>
    <row r="21" spans="1:16">
      <c r="A21" s="102"/>
      <c r="B21" s="81">
        <f>B20+7</f>
        <v>43058</v>
      </c>
      <c r="C21" s="20">
        <f>D20+G20-H20</f>
        <v>825.1624485376027</v>
      </c>
      <c r="D21" s="17">
        <f>C21+(C21*0.081)</f>
        <v>892.00060686914856</v>
      </c>
      <c r="E21" s="17">
        <f>C21/2500</f>
        <v>0.33006497941504109</v>
      </c>
      <c r="F21" s="34">
        <f>(D21-C21)/E21</f>
        <v>202.50000000000011</v>
      </c>
      <c r="G21" s="18"/>
      <c r="H21" s="18"/>
      <c r="I21" s="19">
        <f>E21*50/C21</f>
        <v>0.02</v>
      </c>
      <c r="J21" s="92">
        <f>(D21-C4)/C4</f>
        <v>-0.10799939313085144</v>
      </c>
    </row>
    <row r="22" spans="1:16" ht="13.5" thickBot="1">
      <c r="A22" s="103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92">
        <f>(D22-C4)/C4</f>
        <v>-0.13859501394646326</v>
      </c>
      <c r="K22" s="104"/>
      <c r="L22" s="105"/>
      <c r="M22" s="105"/>
      <c r="N22" s="105"/>
      <c r="O22" s="105"/>
      <c r="P22" s="105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43072</v>
      </c>
      <c r="C24" s="20">
        <f>D22+G22-H22</f>
        <v>861.40498605353673</v>
      </c>
      <c r="D24" s="17">
        <f>C24+(C24*0.10018)</f>
        <v>947.70053755638003</v>
      </c>
      <c r="E24" s="17">
        <f>C24/3250</f>
        <v>0.26504768801647283</v>
      </c>
      <c r="F24" s="34">
        <f>(D24-C24)/E24</f>
        <v>325.58499999999998</v>
      </c>
      <c r="G24" s="18"/>
      <c r="H24" s="18"/>
      <c r="I24" s="19">
        <f>E24*50/C24</f>
        <v>1.5384615384615384E-2</v>
      </c>
      <c r="J24" s="92">
        <f>(D24-C4)/C4</f>
        <v>-5.2299462443619972E-2</v>
      </c>
    </row>
    <row r="25" spans="1:16">
      <c r="A25" s="102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92">
        <f>(D25-C4)/C4</f>
        <v>-3.2018670939913479E-2</v>
      </c>
    </row>
    <row r="26" spans="1:16">
      <c r="A26" s="102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92">
        <f>(D26-C4)/C4</f>
        <v>-2.3597233377090673E-2</v>
      </c>
    </row>
    <row r="27" spans="1:16" ht="13.5" thickBot="1">
      <c r="A27" s="103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92">
        <f>(D27-C4)/C4</f>
        <v>-2.3597233377090673E-2</v>
      </c>
      <c r="K27" s="104"/>
      <c r="L27" s="105"/>
      <c r="M27" s="105"/>
      <c r="N27" s="105"/>
      <c r="O27" s="105"/>
      <c r="P27" s="105"/>
    </row>
    <row r="28" spans="1:16" ht="13" thickBot="1">
      <c r="A28" s="78"/>
      <c r="B28" s="13"/>
      <c r="C28" s="22"/>
      <c r="D28" s="23"/>
      <c r="E28" s="23"/>
      <c r="F28" s="121"/>
      <c r="G28" s="23"/>
      <c r="H28" s="10"/>
      <c r="I28" s="24"/>
      <c r="J28" s="88"/>
    </row>
    <row r="29" spans="1:16">
      <c r="A29" s="101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96">
        <f>(D29-C4)/C4</f>
        <v>-2.3597233377090673E-2</v>
      </c>
    </row>
    <row r="30" spans="1:16" ht="14.5">
      <c r="A30" s="102"/>
      <c r="B30" s="81">
        <f>B29+7</f>
        <v>43107</v>
      </c>
      <c r="C30" s="32">
        <f>D29+G29-H29</f>
        <v>976.40276662290933</v>
      </c>
      <c r="D30" s="17">
        <f>C30+(C30*0.03)</f>
        <v>1005.6948496215966</v>
      </c>
      <c r="E30" s="17">
        <f>C30/3250</f>
        <v>0.30043162049935673</v>
      </c>
      <c r="F30" s="28">
        <f>(D30-C30)/E30</f>
        <v>97.500000000000085</v>
      </c>
      <c r="G30" s="18"/>
      <c r="H30" s="18"/>
      <c r="I30" s="19">
        <f>E30*50/C30</f>
        <v>1.5384615384615385E-2</v>
      </c>
      <c r="J30" s="87"/>
    </row>
    <row r="31" spans="1:16">
      <c r="A31" s="102"/>
      <c r="B31" s="81">
        <f>B30+7</f>
        <v>43114</v>
      </c>
      <c r="C31" s="20">
        <f>D30+G30-H30</f>
        <v>1005.6948496215966</v>
      </c>
      <c r="D31" s="17">
        <f>C31+(C31*0.03)</f>
        <v>1035.8656951102446</v>
      </c>
      <c r="E31" s="17">
        <f>C31/3250</f>
        <v>0.30944456911433743</v>
      </c>
      <c r="F31" s="28">
        <f>(D31-C31)/E31</f>
        <v>97.500000000000185</v>
      </c>
      <c r="G31" s="18"/>
      <c r="H31" s="18"/>
      <c r="I31" s="19">
        <f>E31*50/C31</f>
        <v>1.5384615384615385E-2</v>
      </c>
      <c r="J31" s="87"/>
    </row>
    <row r="32" spans="1:16" ht="13.5" thickBot="1">
      <c r="A32" s="103"/>
      <c r="B32" s="81">
        <f>B31+7</f>
        <v>43121</v>
      </c>
      <c r="C32" s="20">
        <f>D31+G31-H31</f>
        <v>1035.8656951102446</v>
      </c>
      <c r="D32" s="17">
        <f>C32+(C32*0.03)</f>
        <v>1066.9416659635519</v>
      </c>
      <c r="E32" s="17">
        <f>C32/3250</f>
        <v>0.31872790618776758</v>
      </c>
      <c r="F32" s="28">
        <f>(D32-C32)/E32</f>
        <v>97.500000000000043</v>
      </c>
      <c r="G32" s="18"/>
      <c r="H32" s="80">
        <f>(D32-C19)*0.35</f>
        <v>18.636045556861379</v>
      </c>
      <c r="I32" s="19">
        <f>E32*50/C32</f>
        <v>1.5384615384615385E-2</v>
      </c>
      <c r="J32" s="87"/>
      <c r="K32" s="106" t="s">
        <v>46</v>
      </c>
      <c r="L32" s="107"/>
      <c r="M32" s="107"/>
      <c r="N32" s="107"/>
      <c r="O32" s="107"/>
      <c r="P32" s="107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43128</v>
      </c>
      <c r="C34" s="20">
        <f>D32+G32-H32</f>
        <v>1048.3056204066907</v>
      </c>
      <c r="D34" s="17">
        <f>C34+(C34*0.03)</f>
        <v>1079.7547890188914</v>
      </c>
      <c r="E34" s="17">
        <f>C34/3250</f>
        <v>0.32255557550975095</v>
      </c>
      <c r="F34" s="28">
        <f>(D34-C34)/E34</f>
        <v>97.500000000000142</v>
      </c>
      <c r="G34" s="18"/>
      <c r="H34" s="18"/>
      <c r="I34" s="19">
        <f>E34*50/C34</f>
        <v>1.5384615384615385E-2</v>
      </c>
      <c r="J34" s="87"/>
    </row>
    <row r="35" spans="1:16">
      <c r="A35" s="102"/>
      <c r="B35" s="81">
        <f>B34+7</f>
        <v>43135</v>
      </c>
      <c r="C35" s="20">
        <f>D34+G34-H34</f>
        <v>1079.7547890188914</v>
      </c>
      <c r="D35" s="17">
        <f>C35+(C35*0.03)</f>
        <v>1112.1474326894581</v>
      </c>
      <c r="E35" s="17">
        <f>C35/3250</f>
        <v>0.33223224277504348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43142</v>
      </c>
      <c r="C36" s="20">
        <f>D35+G35-H35</f>
        <v>1112.1474326894581</v>
      </c>
      <c r="D36" s="17">
        <f>C36+(C36*0.03)</f>
        <v>1145.5118556701418</v>
      </c>
      <c r="E36" s="17">
        <f>C36/3250</f>
        <v>0.34219921005829479</v>
      </c>
      <c r="F36" s="28">
        <f>(D36-C36)/E36</f>
        <v>97.499999999999829</v>
      </c>
      <c r="G36" s="18"/>
      <c r="H36" s="18"/>
      <c r="I36" s="19">
        <f>E36*50/C36</f>
        <v>1.5384615384615382E-2</v>
      </c>
      <c r="J36" s="87"/>
    </row>
    <row r="37" spans="1:16" ht="13.5" thickBot="1">
      <c r="A37" s="103"/>
      <c r="B37" s="81">
        <f>B36+7</f>
        <v>43149</v>
      </c>
      <c r="C37" s="20">
        <f>D36+G36-H36</f>
        <v>1145.5118556701418</v>
      </c>
      <c r="D37" s="17">
        <f>C37+(C37*0.03)</f>
        <v>1179.877211340246</v>
      </c>
      <c r="E37" s="17">
        <f>C37/3250</f>
        <v>0.35246518636004365</v>
      </c>
      <c r="F37" s="28">
        <f>(D37-C37)/E37</f>
        <v>97.499999999999943</v>
      </c>
      <c r="G37" s="80"/>
      <c r="H37" s="80"/>
      <c r="I37" s="19">
        <f>E37*50/C37</f>
        <v>1.5384615384615385E-2</v>
      </c>
      <c r="J37" s="87"/>
      <c r="K37" s="104"/>
      <c r="L37" s="105"/>
      <c r="M37" s="105"/>
      <c r="N37" s="105"/>
      <c r="O37" s="105"/>
      <c r="P37" s="105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43156</v>
      </c>
      <c r="C39" s="20">
        <f>D37+G37-H37</f>
        <v>1179.877211340246</v>
      </c>
      <c r="D39" s="17">
        <f>C39+(C39*0.03)</f>
        <v>1215.2735276804535</v>
      </c>
      <c r="E39" s="17">
        <f>C39/3250</f>
        <v>0.36303914195084491</v>
      </c>
      <c r="F39" s="28">
        <f>(D39-C39)/E39</f>
        <v>97.50000000000027</v>
      </c>
      <c r="G39" s="18"/>
      <c r="H39" s="18"/>
      <c r="I39" s="19">
        <f>E39*50/C39</f>
        <v>1.5384615384615382E-2</v>
      </c>
      <c r="J39" s="87"/>
    </row>
    <row r="40" spans="1:16">
      <c r="A40" s="102"/>
      <c r="B40" s="81">
        <f>B39+7</f>
        <v>43163</v>
      </c>
      <c r="C40" s="20">
        <f>D39+G39-H39</f>
        <v>1215.2735276804535</v>
      </c>
      <c r="D40" s="17">
        <f>C40+(C40*0.03)</f>
        <v>1251.7317335108671</v>
      </c>
      <c r="E40" s="17">
        <f>C40/3250</f>
        <v>0.37393031620937034</v>
      </c>
      <c r="F40" s="28">
        <f>(D40-C40)/E40</f>
        <v>97.499999999999957</v>
      </c>
      <c r="G40" s="18"/>
      <c r="H40" s="18"/>
      <c r="I40" s="19">
        <f>E40*50/C40</f>
        <v>1.5384615384615387E-2</v>
      </c>
      <c r="J40" s="87"/>
    </row>
    <row r="41" spans="1:16">
      <c r="A41" s="102"/>
      <c r="B41" s="81">
        <f>B40+7</f>
        <v>43170</v>
      </c>
      <c r="C41" s="20">
        <f>D40+G40-H40</f>
        <v>1251.7317335108671</v>
      </c>
      <c r="D41" s="17">
        <f>C41+(C41*0.03)</f>
        <v>1289.2836855161931</v>
      </c>
      <c r="E41" s="17">
        <f>C41/3250</f>
        <v>0.38514822569565144</v>
      </c>
      <c r="F41" s="28">
        <f>(D41-C41)/E41</f>
        <v>97.500000000000043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43177</v>
      </c>
      <c r="C42" s="20">
        <f>D41+G41-H41</f>
        <v>1289.2836855161931</v>
      </c>
      <c r="D42" s="17">
        <f>C42+(C42*0.03)</f>
        <v>1327.9621960816789</v>
      </c>
      <c r="E42" s="17">
        <f>C42/3250</f>
        <v>0.39670267246652097</v>
      </c>
      <c r="F42" s="28">
        <f>(D42-C42)/E42</f>
        <v>97.5</v>
      </c>
      <c r="G42" s="80"/>
      <c r="H42" s="80"/>
      <c r="I42" s="19">
        <f>E42*50/C42</f>
        <v>1.5384615384615384E-2</v>
      </c>
      <c r="J42" s="87"/>
      <c r="K42" s="104"/>
      <c r="L42" s="105"/>
      <c r="M42" s="105"/>
      <c r="N42" s="105"/>
      <c r="O42" s="105"/>
      <c r="P42" s="105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43184</v>
      </c>
      <c r="C44" s="20">
        <f>D42+G42-H42</f>
        <v>1327.9621960816789</v>
      </c>
      <c r="D44" s="17">
        <f>C44+(C44*0.03)</f>
        <v>1367.8010619641293</v>
      </c>
      <c r="E44" s="17">
        <f>C44/3250</f>
        <v>0.40860375264051657</v>
      </c>
      <c r="F44" s="28">
        <f>(D44-C44)/E44</f>
        <v>97.5</v>
      </c>
      <c r="G44" s="18"/>
      <c r="H44" s="18"/>
      <c r="I44" s="19">
        <f>E44*50/C44</f>
        <v>1.5384615384615382E-2</v>
      </c>
      <c r="J44" s="87"/>
    </row>
    <row r="45" spans="1:16">
      <c r="A45" s="102"/>
      <c r="B45" s="81">
        <f>B44+7</f>
        <v>43191</v>
      </c>
      <c r="C45" s="20">
        <f>D44+G44-H44</f>
        <v>1367.8010619641293</v>
      </c>
      <c r="D45" s="17">
        <f>C45+(C45*0.03)</f>
        <v>1408.8350938230533</v>
      </c>
      <c r="E45" s="17">
        <f>C45/3250</f>
        <v>0.42086186521973207</v>
      </c>
      <c r="F45" s="28">
        <f>(D45-C45)/E45</f>
        <v>97.500000000000256</v>
      </c>
      <c r="G45" s="18"/>
      <c r="H45" s="18"/>
      <c r="I45" s="19">
        <f>E45*50/C45</f>
        <v>1.5384615384615382E-2</v>
      </c>
      <c r="J45" s="87"/>
    </row>
    <row r="46" spans="1:16">
      <c r="A46" s="102"/>
      <c r="B46" s="81">
        <f>B45+7</f>
        <v>43198</v>
      </c>
      <c r="C46" s="20">
        <f>D45+G45-H45</f>
        <v>1408.8350938230533</v>
      </c>
      <c r="D46" s="17">
        <f>C46+(C46*0.03)</f>
        <v>1451.100146637745</v>
      </c>
      <c r="E46" s="17">
        <f>C46/3250</f>
        <v>0.43348772117632411</v>
      </c>
      <c r="F46" s="28">
        <f>(D46-C46)/E46</f>
        <v>97.500000000000156</v>
      </c>
      <c r="G46" s="18"/>
      <c r="H46" s="18"/>
      <c r="I46" s="19">
        <f>E46*50/C46</f>
        <v>1.5384615384615387E-2</v>
      </c>
      <c r="J46" s="87"/>
    </row>
    <row r="47" spans="1:16" ht="13.5" thickBot="1">
      <c r="A47" s="103"/>
      <c r="B47" s="81">
        <f>B46+7</f>
        <v>43205</v>
      </c>
      <c r="C47" s="20">
        <f>D46+G46-H46</f>
        <v>1451.100146637745</v>
      </c>
      <c r="D47" s="17">
        <f>C47+(C47*0.03)</f>
        <v>1494.6331510368773</v>
      </c>
      <c r="E47" s="17">
        <f>C47/3250</f>
        <v>0.44649235281161381</v>
      </c>
      <c r="F47" s="28">
        <f>(D47-C47)/E47</f>
        <v>97.499999999999943</v>
      </c>
      <c r="G47" s="80"/>
      <c r="H47" s="80">
        <f>(D47-C34)*0.35</f>
        <v>156.2146357205653</v>
      </c>
      <c r="I47" s="19">
        <f>E47*50/C47</f>
        <v>1.5384615384615384E-2</v>
      </c>
      <c r="J47" s="87"/>
      <c r="K47" s="106" t="s">
        <v>46</v>
      </c>
      <c r="L47" s="107"/>
      <c r="M47" s="107"/>
      <c r="N47" s="107"/>
      <c r="O47" s="107"/>
      <c r="P47" s="107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43212</v>
      </c>
      <c r="C49" s="20">
        <f>D47+G47-H47</f>
        <v>1338.4185153163121</v>
      </c>
      <c r="D49" s="17">
        <f>C49+(C49*0.03)</f>
        <v>1378.5710707758014</v>
      </c>
      <c r="E49" s="17">
        <f>C49/3250</f>
        <v>0.41182108163578834</v>
      </c>
      <c r="F49" s="28">
        <f>(D49-C49)/E49</f>
        <v>97.499999999999972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43219</v>
      </c>
      <c r="C50" s="20">
        <f>D49+G49-H49</f>
        <v>1378.5710707758014</v>
      </c>
      <c r="D50" s="17">
        <f>C50+(C50*0.03)</f>
        <v>1419.9282028990756</v>
      </c>
      <c r="E50" s="17">
        <f>C50/3250</f>
        <v>0.42417571408486199</v>
      </c>
      <c r="F50" s="28">
        <f>(D50-C50)/E50</f>
        <v>97.500000000000227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43226</v>
      </c>
      <c r="C51" s="20">
        <f>D50+G50-H50</f>
        <v>1419.9282028990756</v>
      </c>
      <c r="D51" s="17">
        <f>C51+(C51*0.03)</f>
        <v>1462.526048986048</v>
      </c>
      <c r="E51" s="17">
        <f>C51/3250</f>
        <v>0.43690098550740786</v>
      </c>
      <c r="F51" s="28">
        <f>(D51-C51)/E51</f>
        <v>97.500000000000227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43233</v>
      </c>
      <c r="C52" s="20">
        <f>D51+G51-H51</f>
        <v>1462.526048986048</v>
      </c>
      <c r="D52" s="17">
        <f>C52+(C52*0.03)</f>
        <v>1506.4018304556294</v>
      </c>
      <c r="E52" s="17">
        <f>C52/3250</f>
        <v>0.45000801507263016</v>
      </c>
      <c r="F52" s="28">
        <f>(D52-C52)/E52</f>
        <v>97.499999999999901</v>
      </c>
      <c r="G52" s="80"/>
      <c r="H52" s="80"/>
      <c r="I52" s="19">
        <f>E52*50/C52</f>
        <v>1.5384615384615384E-2</v>
      </c>
      <c r="J52" s="87"/>
      <c r="K52" s="104"/>
      <c r="L52" s="105"/>
      <c r="M52" s="105"/>
      <c r="N52" s="105"/>
      <c r="O52" s="105"/>
      <c r="P52" s="105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43240</v>
      </c>
      <c r="C54" s="20">
        <f>D52+G52-H52</f>
        <v>1506.4018304556294</v>
      </c>
      <c r="D54" s="17">
        <f>C54+(C54*0.03)</f>
        <v>1551.5938853692983</v>
      </c>
      <c r="E54" s="17">
        <f>C54/3250</f>
        <v>0.46350825552480901</v>
      </c>
      <c r="F54" s="28">
        <f>(D54-C54)/E54</f>
        <v>97.500000000000099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43247</v>
      </c>
      <c r="C55" s="20">
        <f>D54+G54-H54</f>
        <v>1551.5938853692983</v>
      </c>
      <c r="D55" s="17">
        <f>C55+(C55*0.03)</f>
        <v>1598.1417019303772</v>
      </c>
      <c r="E55" s="17">
        <f>C55/3250</f>
        <v>0.47741350319055331</v>
      </c>
      <c r="F55" s="28">
        <f>(D55-C55)/E55</f>
        <v>97.499999999999872</v>
      </c>
      <c r="G55" s="18"/>
      <c r="H55" s="18"/>
      <c r="I55" s="19">
        <f>E55*50/C55</f>
        <v>1.5384615384615384E-2</v>
      </c>
      <c r="J55" s="87"/>
    </row>
    <row r="56" spans="1:16">
      <c r="A56" s="102"/>
      <c r="B56" s="81">
        <f>B55+7</f>
        <v>43254</v>
      </c>
      <c r="C56" s="20">
        <f>D55+G55-H55</f>
        <v>1598.1417019303772</v>
      </c>
      <c r="D56" s="17">
        <f>C56+(C56*0.03)</f>
        <v>1646.0859529882885</v>
      </c>
      <c r="E56" s="17">
        <f>C56/3250</f>
        <v>0.4917359082862699</v>
      </c>
      <c r="F56" s="28">
        <f>(D56-C56)/E56</f>
        <v>97.499999999999943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43261</v>
      </c>
      <c r="C57" s="20">
        <f>D56+G56-H56</f>
        <v>1646.0859529882885</v>
      </c>
      <c r="D57" s="17">
        <f>C57+(C57*0.03)</f>
        <v>1695.468531577937</v>
      </c>
      <c r="E57" s="17">
        <f>C57/3250</f>
        <v>0.50648798553485797</v>
      </c>
      <c r="F57" s="28">
        <f>(D57-C57)/E57</f>
        <v>97.499999999999844</v>
      </c>
      <c r="G57" s="80"/>
      <c r="H57" s="80"/>
      <c r="I57" s="19">
        <f>E57*50/C57</f>
        <v>1.5384615384615384E-2</v>
      </c>
      <c r="J57" s="87"/>
      <c r="K57" s="104"/>
      <c r="L57" s="105"/>
      <c r="M57" s="105"/>
      <c r="N57" s="105"/>
      <c r="O57" s="105"/>
      <c r="P57" s="105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43268</v>
      </c>
      <c r="C59" s="20">
        <f>D57+G57-H57</f>
        <v>1695.468531577937</v>
      </c>
      <c r="D59" s="17">
        <f>C59+(C59*0.03)</f>
        <v>1746.3325875252751</v>
      </c>
      <c r="E59" s="17">
        <f>C59/3250</f>
        <v>0.52168262510090369</v>
      </c>
      <c r="F59" s="28">
        <f>(D59-C59)/E59</f>
        <v>97.499999999999986</v>
      </c>
      <c r="G59" s="18"/>
      <c r="H59" s="18"/>
      <c r="I59" s="19">
        <f>E59*50/C59</f>
        <v>1.5384615384615385E-2</v>
      </c>
      <c r="J59" s="87"/>
    </row>
    <row r="60" spans="1:16">
      <c r="A60" s="102"/>
      <c r="B60" s="81">
        <f>B59+7</f>
        <v>43275</v>
      </c>
      <c r="C60" s="20">
        <f>D59+G59-H59</f>
        <v>1746.3325875252751</v>
      </c>
      <c r="D60" s="17">
        <f>C60+(C60*0.03)</f>
        <v>1798.7225651510335</v>
      </c>
      <c r="E60" s="17">
        <f>C60/3250</f>
        <v>0.53733310385393085</v>
      </c>
      <c r="F60" s="28">
        <f>(D60-C60)/E60</f>
        <v>97.500000000000114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43282</v>
      </c>
      <c r="C61" s="20">
        <f>D60+G60-H60</f>
        <v>1798.7225651510335</v>
      </c>
      <c r="D61" s="17">
        <f>C61+(C61*0.03)</f>
        <v>1852.6842421055644</v>
      </c>
      <c r="E61" s="17">
        <f>C61/3250</f>
        <v>0.55345309696954881</v>
      </c>
      <c r="F61" s="28">
        <f>(D61-C61)/E61</f>
        <v>97.499999999999915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43289</v>
      </c>
      <c r="C62" s="20">
        <f>D61+G61-H61</f>
        <v>1852.6842421055644</v>
      </c>
      <c r="D62" s="17">
        <f>C62+(C62*0.03)</f>
        <v>1908.2647693687313</v>
      </c>
      <c r="E62" s="17">
        <f>C62/3250</f>
        <v>0.57005668987863523</v>
      </c>
      <c r="F62" s="28">
        <f>(D62-C62)/E62</f>
        <v>97.499999999999957</v>
      </c>
      <c r="G62" s="80"/>
      <c r="H62" s="80">
        <f>(D62-C49)*0.35</f>
        <v>199.44618891834671</v>
      </c>
      <c r="I62" s="19">
        <f>E62*50/C62</f>
        <v>1.5384615384615385E-2</v>
      </c>
      <c r="J62" s="87"/>
      <c r="K62" s="106" t="s">
        <v>46</v>
      </c>
      <c r="L62" s="107"/>
      <c r="M62" s="107"/>
      <c r="N62" s="107"/>
      <c r="O62" s="107"/>
      <c r="P62" s="107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43296</v>
      </c>
      <c r="C64" s="20">
        <f>D62+G62-H62</f>
        <v>1708.8185804503846</v>
      </c>
      <c r="D64" s="17">
        <f>C64+(C64*0.03)</f>
        <v>1760.0831378638961</v>
      </c>
      <c r="E64" s="17">
        <f>C64/3250</f>
        <v>0.52579033244627216</v>
      </c>
      <c r="F64" s="28">
        <f>(D64-C64)/E64</f>
        <v>97.499999999999957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43303</v>
      </c>
      <c r="C65" s="20">
        <f>D64+G64-H64</f>
        <v>1760.0831378638961</v>
      </c>
      <c r="D65" s="17">
        <f>C65+(C65*0.03)</f>
        <v>1812.8856319998131</v>
      </c>
      <c r="E65" s="17">
        <f>C65/3250</f>
        <v>0.54156404241966039</v>
      </c>
      <c r="F65" s="28">
        <f>(D65-C65)/E65</f>
        <v>97.500000000000128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43310</v>
      </c>
      <c r="C66" s="20">
        <f>D65+G65-H65</f>
        <v>1812.8856319998131</v>
      </c>
      <c r="D66" s="17">
        <f>C66+(C66*0.03)</f>
        <v>1867.2722009598074</v>
      </c>
      <c r="E66" s="17">
        <f>C66/3250</f>
        <v>0.55781096369225014</v>
      </c>
      <c r="F66" s="28">
        <f>(D66-C66)/E66</f>
        <v>97.499999999999829</v>
      </c>
      <c r="G66" s="17"/>
      <c r="H66" s="79"/>
      <c r="I66" s="19">
        <f>E66*50/C66</f>
        <v>1.5384615384615382E-2</v>
      </c>
      <c r="J66" s="87"/>
    </row>
    <row r="67" spans="1:16" ht="13.5" thickBot="1">
      <c r="A67" s="103"/>
      <c r="B67" s="81">
        <f>B66+7</f>
        <v>43317</v>
      </c>
      <c r="C67" s="20">
        <f>D66+G66-H66</f>
        <v>1867.2722009598074</v>
      </c>
      <c r="D67" s="17">
        <f>C67+(C67*0.03)</f>
        <v>1923.2903669886016</v>
      </c>
      <c r="E67" s="17">
        <f>C67/3250</f>
        <v>0.57454529260301768</v>
      </c>
      <c r="F67" s="28">
        <f>(D67-C67)/E67</f>
        <v>97.499999999999986</v>
      </c>
      <c r="G67" s="80"/>
      <c r="H67" s="80"/>
      <c r="I67" s="19">
        <f>E67*50/C67</f>
        <v>1.5384615384615385E-2</v>
      </c>
      <c r="J67" s="87"/>
      <c r="K67" s="104"/>
      <c r="L67" s="105"/>
      <c r="M67" s="105"/>
      <c r="N67" s="105"/>
      <c r="O67" s="105"/>
      <c r="P67" s="105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43324</v>
      </c>
      <c r="C69" s="20">
        <f>D67+G67-H67</f>
        <v>1923.2903669886016</v>
      </c>
      <c r="D69" s="17">
        <f>C69+(C69*0.03)</f>
        <v>1980.9890779982597</v>
      </c>
      <c r="E69" s="17">
        <f>C69/3250</f>
        <v>0.59178165138110816</v>
      </c>
      <c r="F69" s="28">
        <f>(D69-C69)/E69</f>
        <v>97.500000000000185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43331</v>
      </c>
      <c r="C70" s="20">
        <f>D69+G69-H69</f>
        <v>1980.9890779982597</v>
      </c>
      <c r="D70" s="17">
        <f>C70+(C70*0.03)</f>
        <v>2040.4187503382075</v>
      </c>
      <c r="E70" s="17">
        <f>C70/3250</f>
        <v>0.60953510092254148</v>
      </c>
      <c r="F70" s="28">
        <f>(D70-C70)/E70</f>
        <v>97.499999999999886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43338</v>
      </c>
      <c r="C71" s="20">
        <f>D70+G70-H70</f>
        <v>2040.4187503382075</v>
      </c>
      <c r="D71" s="17">
        <f>C71+(C71*0.03)</f>
        <v>2101.6313128483539</v>
      </c>
      <c r="E71" s="17">
        <f>C71/3250</f>
        <v>0.62782115395021765</v>
      </c>
      <c r="F71" s="28">
        <f>(D71-C71)/E71</f>
        <v>97.500000000000327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43345</v>
      </c>
      <c r="C72" s="20">
        <f>D71+G71-H71</f>
        <v>2101.6313128483539</v>
      </c>
      <c r="D72" s="17">
        <f>C72+(C72*0.03)</f>
        <v>2164.6802522338044</v>
      </c>
      <c r="E72" s="17">
        <f>C72/3250</f>
        <v>0.6466557885687243</v>
      </c>
      <c r="F72" s="28">
        <f>(D72-C72)/E72</f>
        <v>97.499999999999758</v>
      </c>
      <c r="G72" s="80"/>
      <c r="H72" s="80"/>
      <c r="I72" s="19">
        <f>E72*50/C72</f>
        <v>1.5384615384615385E-2</v>
      </c>
      <c r="J72" s="87"/>
      <c r="K72" s="104"/>
      <c r="L72" s="105"/>
      <c r="M72" s="105"/>
      <c r="N72" s="105"/>
      <c r="O72" s="105"/>
      <c r="P72" s="105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43352</v>
      </c>
      <c r="C74" s="20">
        <f>D72+G72-H72</f>
        <v>2164.6802522338044</v>
      </c>
      <c r="D74" s="17">
        <f>C74+(C74*0.03)</f>
        <v>2229.6206598008184</v>
      </c>
      <c r="E74" s="17">
        <f>C74/3250</f>
        <v>0.66605546222578593</v>
      </c>
      <c r="F74" s="28">
        <f>(D74-C74)/E74</f>
        <v>97.499999999999901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43359</v>
      </c>
      <c r="C75" s="20">
        <f>D74+G74-H74</f>
        <v>2229.6206598008184</v>
      </c>
      <c r="D75" s="17">
        <f>C75+(C75*0.03)</f>
        <v>2296.5092795948431</v>
      </c>
      <c r="E75" s="17">
        <f>C75/3250</f>
        <v>0.68603712609255951</v>
      </c>
      <c r="F75" s="28">
        <f>(D75-C75)/E75</f>
        <v>97.500000000000114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43366</v>
      </c>
      <c r="C76" s="20">
        <f>D75+G75-H75</f>
        <v>2296.5092795948431</v>
      </c>
      <c r="D76" s="17">
        <f>C76+(C76*0.03)</f>
        <v>2365.4045579826884</v>
      </c>
      <c r="E76" s="17">
        <f>C76/3250</f>
        <v>0.70661823987533634</v>
      </c>
      <c r="F76" s="28">
        <f>(D76-C76)/E76</f>
        <v>97.500000000000057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43373</v>
      </c>
      <c r="C77" s="20">
        <f>D76+G76-H76</f>
        <v>2365.4045579826884</v>
      </c>
      <c r="D77" s="17">
        <f>C77+(C77*0.03)</f>
        <v>2436.3666947221691</v>
      </c>
      <c r="E77" s="17">
        <f>C77/3250</f>
        <v>0.72781678707159647</v>
      </c>
      <c r="F77" s="28">
        <f>(D77-C77)/E77</f>
        <v>97.500000000000043</v>
      </c>
      <c r="G77" s="80"/>
      <c r="H77" s="80">
        <f>(D77-C64)*0.35</f>
        <v>254.64183999512454</v>
      </c>
      <c r="I77" s="19">
        <f>E77*50/C77</f>
        <v>1.5384615384615384E-2</v>
      </c>
      <c r="J77" s="87"/>
      <c r="K77" s="106" t="s">
        <v>46</v>
      </c>
      <c r="L77" s="107"/>
      <c r="M77" s="107"/>
      <c r="N77" s="107"/>
      <c r="O77" s="107"/>
      <c r="P77" s="107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43380</v>
      </c>
      <c r="C79" s="20">
        <f>D77+G77-H77</f>
        <v>2181.7248547270447</v>
      </c>
      <c r="D79" s="17">
        <f>C79+(C79*0.03)</f>
        <v>2247.1766003688558</v>
      </c>
      <c r="E79" s="17">
        <f>C79/3250</f>
        <v>0.67129995530062914</v>
      </c>
      <c r="F79" s="28">
        <f>(D79-C79)/E79</f>
        <v>97.49999999999973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43387</v>
      </c>
      <c r="C80" s="20">
        <f>D79+G79-H79</f>
        <v>2247.1766003688558</v>
      </c>
      <c r="D80" s="17">
        <f>C80+(C80*0.03)</f>
        <v>2314.5918983799215</v>
      </c>
      <c r="E80" s="17">
        <f>C80/3250</f>
        <v>0.69143895395964794</v>
      </c>
      <c r="F80" s="28">
        <f>(D80-C80)/E80</f>
        <v>97.500000000000057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43394</v>
      </c>
      <c r="C81" s="20">
        <f>D80+G80-H80</f>
        <v>2314.5918983799215</v>
      </c>
      <c r="D81" s="17">
        <f>C81+(C81*0.03)</f>
        <v>2384.0296553313192</v>
      </c>
      <c r="E81" s="17">
        <f>C81/3250</f>
        <v>0.71218212257843738</v>
      </c>
      <c r="F81" s="28">
        <f>(D81-C81)/E81</f>
        <v>97.500000000000014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43401</v>
      </c>
      <c r="C82" s="20">
        <f>D81+G81-H81</f>
        <v>2384.0296553313192</v>
      </c>
      <c r="D82" s="17">
        <f>C82+(C82*0.03)</f>
        <v>2455.5505449912589</v>
      </c>
      <c r="E82" s="17">
        <f>C82/3250</f>
        <v>0.73354758625579053</v>
      </c>
      <c r="F82" s="28">
        <f>(D82-C82)/E82</f>
        <v>97.500000000000185</v>
      </c>
      <c r="G82" s="80"/>
      <c r="H82" s="80"/>
      <c r="I82" s="19">
        <f>E82*50/C82</f>
        <v>1.5384615384615385E-2</v>
      </c>
      <c r="J82" s="87"/>
      <c r="K82" s="104"/>
      <c r="L82" s="105"/>
      <c r="M82" s="105"/>
      <c r="N82" s="105"/>
      <c r="O82" s="105"/>
      <c r="P82" s="105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43408</v>
      </c>
      <c r="C84" s="20">
        <f>D82+G82-H82</f>
        <v>2455.5505449912589</v>
      </c>
      <c r="D84" s="17">
        <f>C84+(C84*0.03)</f>
        <v>2529.2170613409967</v>
      </c>
      <c r="E84" s="17">
        <f>C84/3250</f>
        <v>0.75555401384346432</v>
      </c>
      <c r="F84" s="28">
        <f>(D84-C84)/E84</f>
        <v>97.5</v>
      </c>
      <c r="G84" s="18"/>
      <c r="H84" s="18"/>
      <c r="I84" s="19">
        <f>E84*50/C84</f>
        <v>1.5384615384615387E-2</v>
      </c>
      <c r="J84" s="87"/>
    </row>
    <row r="85" spans="1:16">
      <c r="A85" s="102"/>
      <c r="B85" s="81">
        <f>B84+7</f>
        <v>43415</v>
      </c>
      <c r="C85" s="20">
        <f>D84+G84-H84</f>
        <v>2529.2170613409967</v>
      </c>
      <c r="D85" s="17">
        <f>C85+(C85*0.03)</f>
        <v>2605.0935731812265</v>
      </c>
      <c r="E85" s="17">
        <f>C85/3250</f>
        <v>0.7782206342587682</v>
      </c>
      <c r="F85" s="28">
        <f>(D85-C85)/E85</f>
        <v>97.499999999999872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43422</v>
      </c>
      <c r="C86" s="20">
        <f>D85+G85-H85</f>
        <v>2605.0935731812265</v>
      </c>
      <c r="D86" s="17">
        <f>C86+(C86*0.03)</f>
        <v>2683.2463803766632</v>
      </c>
      <c r="E86" s="17">
        <f>C86/3250</f>
        <v>0.80156725328653122</v>
      </c>
      <c r="F86" s="28">
        <f>(D86-C86)/E86</f>
        <v>97.499999999999886</v>
      </c>
      <c r="G86" s="18"/>
      <c r="H86" s="18"/>
      <c r="I86" s="19">
        <f>E86*50/C86</f>
        <v>1.5384615384615385E-2</v>
      </c>
      <c r="J86" s="87"/>
      <c r="K86" s="31"/>
      <c r="L86" s="31"/>
    </row>
    <row r="87" spans="1:16" ht="13.5" thickBot="1">
      <c r="A87" s="103"/>
      <c r="B87" s="81">
        <f>B86+7</f>
        <v>43429</v>
      </c>
      <c r="C87" s="20">
        <f>D86+G86-H86</f>
        <v>2683.2463803766632</v>
      </c>
      <c r="D87" s="17">
        <f>C87+(C87*0.03)</f>
        <v>2763.7437717879629</v>
      </c>
      <c r="E87" s="17">
        <f>C87/3250</f>
        <v>0.82561427088512718</v>
      </c>
      <c r="F87" s="28">
        <f>(D87-C87)/E87</f>
        <v>97.499999999999829</v>
      </c>
      <c r="G87" s="80"/>
      <c r="H87" s="80"/>
      <c r="I87" s="19">
        <f>E87*50/C87</f>
        <v>1.5384615384615385E-2</v>
      </c>
      <c r="J87" s="87"/>
      <c r="K87" s="104"/>
      <c r="L87" s="105"/>
      <c r="M87" s="105"/>
      <c r="N87" s="105"/>
      <c r="O87" s="105"/>
      <c r="P87" s="105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43436</v>
      </c>
      <c r="C89" s="20">
        <f>D87+G87-H87</f>
        <v>2763.7437717879629</v>
      </c>
      <c r="D89" s="17">
        <f>C89+(C89*0.03)</f>
        <v>2846.6560849416019</v>
      </c>
      <c r="E89" s="17">
        <f>C89/3250</f>
        <v>0.85038269901168095</v>
      </c>
      <c r="F89" s="28">
        <f>(D89-C89)/E89</f>
        <v>97.500000000000043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43443</v>
      </c>
      <c r="C90" s="20">
        <f>D89+G89-H89</f>
        <v>2846.6560849416019</v>
      </c>
      <c r="D90" s="17">
        <f>C90+(C90*0.03)</f>
        <v>2932.05576748985</v>
      </c>
      <c r="E90" s="17">
        <f>C90/3250</f>
        <v>0.87589417998203134</v>
      </c>
      <c r="F90" s="28">
        <f>(D90-C90)/E90</f>
        <v>97.500000000000128</v>
      </c>
      <c r="G90" s="18"/>
      <c r="H90" s="18"/>
      <c r="I90" s="19">
        <f>E90*50/C90</f>
        <v>1.5384615384615384E-2</v>
      </c>
      <c r="J90" s="87"/>
    </row>
    <row r="91" spans="1:16">
      <c r="A91" s="102"/>
      <c r="B91" s="81">
        <f>B90+7</f>
        <v>43450</v>
      </c>
      <c r="C91" s="20">
        <f>D90+G90-H90</f>
        <v>2932.05576748985</v>
      </c>
      <c r="D91" s="17">
        <f>C91+(C91*0.03)</f>
        <v>3020.0174405145453</v>
      </c>
      <c r="E91" s="17">
        <f>C91/3250</f>
        <v>0.90217100538149231</v>
      </c>
      <c r="F91" s="28">
        <f>(D91-C91)/E91</f>
        <v>97.499999999999773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43457</v>
      </c>
      <c r="C92" s="20">
        <f>D91+G91-H91</f>
        <v>3020.0174405145453</v>
      </c>
      <c r="D92" s="17">
        <f>C92+(C92*0.03)</f>
        <v>3110.6179637299815</v>
      </c>
      <c r="E92" s="17">
        <f>C92/3250</f>
        <v>0.92923613554293705</v>
      </c>
      <c r="F92" s="28">
        <f>(D92-C92)/E92</f>
        <v>97.499999999999787</v>
      </c>
      <c r="G92" s="80"/>
      <c r="H92" s="80">
        <f>(D92-C79)*0.35</f>
        <v>325.11258815102786</v>
      </c>
      <c r="I92" s="19">
        <f>E92*50/C92</f>
        <v>1.5384615384615385E-2</v>
      </c>
      <c r="J92" s="87"/>
      <c r="K92" s="106" t="s">
        <v>46</v>
      </c>
      <c r="L92" s="107"/>
      <c r="M92" s="107"/>
      <c r="N92" s="107"/>
      <c r="O92" s="107"/>
      <c r="P92" s="107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43464</v>
      </c>
      <c r="C94" s="20">
        <f>D92+G92-H92</f>
        <v>2785.5053755789536</v>
      </c>
      <c r="D94" s="17">
        <f>C94+(C94*0.03)</f>
        <v>2869.0705368463223</v>
      </c>
      <c r="E94" s="17">
        <f>C94/3250</f>
        <v>0.85707857710121649</v>
      </c>
      <c r="F94" s="28">
        <f>(D94-C94)/E94</f>
        <v>97.500000000000099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43471</v>
      </c>
      <c r="C95" s="20">
        <f>D94+G94-H94</f>
        <v>2869.0705368463223</v>
      </c>
      <c r="D95" s="17">
        <f>C95+(C95*0.03)</f>
        <v>2955.1426529517121</v>
      </c>
      <c r="E95" s="17">
        <f>C95/3250</f>
        <v>0.88279093441425305</v>
      </c>
      <c r="F95" s="28">
        <f>(D95-C95)/E95</f>
        <v>97.500000000000142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43478</v>
      </c>
      <c r="C96" s="20">
        <f>D95+G95-H95</f>
        <v>2955.1426529517121</v>
      </c>
      <c r="D96" s="17">
        <f>C96+(C96*0.03)</f>
        <v>3043.7969325402632</v>
      </c>
      <c r="E96" s="17">
        <f>C96/3250</f>
        <v>0.90927466244668065</v>
      </c>
      <c r="F96" s="28">
        <f>(D96-C96)/E96</f>
        <v>97.499999999999773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43485</v>
      </c>
      <c r="C97" s="20">
        <f>D96+G96-H96</f>
        <v>3043.7969325402632</v>
      </c>
      <c r="D97" s="17">
        <f>C97+(C97*0.03)</f>
        <v>3135.1108405164709</v>
      </c>
      <c r="E97" s="17">
        <f>C97/3250</f>
        <v>0.93655290232008104</v>
      </c>
      <c r="F97" s="28">
        <f>(D97-C97)/E97</f>
        <v>97.499999999999787</v>
      </c>
      <c r="G97" s="80"/>
      <c r="H97" s="80"/>
      <c r="I97" s="19">
        <f>E97*50/C97</f>
        <v>1.5384615384615384E-2</v>
      </c>
      <c r="J97" s="87"/>
      <c r="K97" s="104"/>
      <c r="L97" s="105"/>
      <c r="M97" s="105"/>
      <c r="N97" s="105"/>
      <c r="O97" s="105"/>
      <c r="P97" s="105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43492</v>
      </c>
      <c r="C99" s="20">
        <f>D97+G97-H97</f>
        <v>3135.1108405164709</v>
      </c>
      <c r="D99" s="17">
        <f>C99+(C99*0.03)</f>
        <v>3229.1641657319651</v>
      </c>
      <c r="E99" s="17">
        <f>C99/3250</f>
        <v>0.96464948938968331</v>
      </c>
      <c r="F99" s="28">
        <f>(D99-C99)/E99</f>
        <v>97.500000000000043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43499</v>
      </c>
      <c r="C100" s="20">
        <f>D99+G99-H99</f>
        <v>3229.1641657319651</v>
      </c>
      <c r="D100" s="17">
        <f>C100+(C100*0.03)</f>
        <v>3326.0390907039241</v>
      </c>
      <c r="E100" s="17">
        <f>C100/3250</f>
        <v>0.99358897407137392</v>
      </c>
      <c r="F100" s="28">
        <f>(D100-C100)/E100</f>
        <v>97.500000000000028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43506</v>
      </c>
      <c r="C101" s="20">
        <f>D100+G100-H100</f>
        <v>3326.0390907039241</v>
      </c>
      <c r="D101" s="17">
        <f>C101+(C101*0.03)</f>
        <v>3425.820263425042</v>
      </c>
      <c r="E101" s="17">
        <f>C101/3250</f>
        <v>1.0233966432935151</v>
      </c>
      <c r="F101" s="28">
        <f>(D101-C101)/E101</f>
        <v>97.500000000000128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43513</v>
      </c>
      <c r="C102" s="20">
        <f>D101+G101-H101</f>
        <v>3425.820263425042</v>
      </c>
      <c r="D102" s="17">
        <f>C102+(C102*0.03)</f>
        <v>3528.594871327793</v>
      </c>
      <c r="E102" s="17">
        <f>C102/3250</f>
        <v>1.0540985425923206</v>
      </c>
      <c r="F102" s="28">
        <f>(D102-C102)/E102</f>
        <v>97.499999999999829</v>
      </c>
      <c r="G102" s="80"/>
      <c r="H102" s="80"/>
      <c r="I102" s="19">
        <f>E102*50/C102</f>
        <v>1.5384615384615385E-2</v>
      </c>
      <c r="J102" s="87"/>
      <c r="K102" s="104"/>
      <c r="L102" s="105"/>
      <c r="M102" s="105"/>
      <c r="N102" s="105"/>
      <c r="O102" s="105"/>
      <c r="P102" s="105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43520</v>
      </c>
      <c r="C104" s="20">
        <f>D102+G102-H102</f>
        <v>3528.594871327793</v>
      </c>
      <c r="D104" s="17">
        <f>C104+(C104*0.03)</f>
        <v>3634.4527174676268</v>
      </c>
      <c r="E104" s="17">
        <f>C104/3250</f>
        <v>1.0857214988700901</v>
      </c>
      <c r="F104" s="28">
        <f>(D104-C104)/E104</f>
        <v>97.5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43527</v>
      </c>
      <c r="C105" s="20">
        <f>D104+G104-H104</f>
        <v>3634.4527174676268</v>
      </c>
      <c r="D105" s="17">
        <f>C105+(C105*0.03)</f>
        <v>3743.4862989916555</v>
      </c>
      <c r="E105" s="17">
        <f>C105/3250</f>
        <v>1.1182931438361929</v>
      </c>
      <c r="F105" s="28">
        <f>(D105-C105)/E105</f>
        <v>97.499999999999901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43534</v>
      </c>
      <c r="C106" s="20">
        <f>D105+G105-H105</f>
        <v>3743.4862989916555</v>
      </c>
      <c r="D106" s="17">
        <f>C106+(C106*0.03)</f>
        <v>3855.7908879614051</v>
      </c>
      <c r="E106" s="17">
        <f>C106/3250</f>
        <v>1.1518419381512786</v>
      </c>
      <c r="F106" s="28">
        <f>(D106-C106)/E106</f>
        <v>97.499999999999957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43541</v>
      </c>
      <c r="C107" s="20">
        <f>D106+G106-H106</f>
        <v>3855.7908879614051</v>
      </c>
      <c r="D107" s="17">
        <f>C107+(C107*0.03)</f>
        <v>3971.4646146002474</v>
      </c>
      <c r="E107" s="17">
        <f>C107/3250</f>
        <v>1.1863971962958169</v>
      </c>
      <c r="F107" s="28">
        <f>(D107-C107)/E107</f>
        <v>97.500000000000099</v>
      </c>
      <c r="G107" s="80"/>
      <c r="H107" s="80">
        <f>(D107-C94)*0.35</f>
        <v>415.08573365745281</v>
      </c>
      <c r="I107" s="19">
        <f>E107*50/C107</f>
        <v>1.5384615384615384E-2</v>
      </c>
      <c r="J107" s="87"/>
      <c r="K107" s="106" t="s">
        <v>46</v>
      </c>
      <c r="L107" s="107"/>
      <c r="M107" s="107"/>
      <c r="N107" s="107"/>
      <c r="O107" s="107"/>
      <c r="P107" s="107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43548</v>
      </c>
      <c r="C109" s="20">
        <f>D107+G107-H107</f>
        <v>3556.3788809427947</v>
      </c>
      <c r="D109" s="17">
        <f>C109+(C109*0.03)</f>
        <v>3663.0702473710785</v>
      </c>
      <c r="E109" s="17">
        <f>C109/3250</f>
        <v>1.0942704249054753</v>
      </c>
      <c r="F109" s="28">
        <f>(D109-C109)/E109</f>
        <v>97.499999999999957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43555</v>
      </c>
      <c r="C110" s="20">
        <f>D109+G109-H109</f>
        <v>3663.0702473710785</v>
      </c>
      <c r="D110" s="17">
        <f>C110+(C110*0.03)</f>
        <v>3772.962354792211</v>
      </c>
      <c r="E110" s="17">
        <f>C110/3250</f>
        <v>1.1270985376526395</v>
      </c>
      <c r="F110" s="28">
        <f>(D110-C110)/E110</f>
        <v>97.500000000000185</v>
      </c>
      <c r="G110" s="18"/>
      <c r="H110" s="18"/>
      <c r="I110" s="19">
        <f>E110*50/C110</f>
        <v>1.5384615384615384E-2</v>
      </c>
      <c r="J110" s="87"/>
    </row>
    <row r="111" spans="1:16">
      <c r="A111" s="102"/>
      <c r="B111" s="81">
        <f>B110+7</f>
        <v>43562</v>
      </c>
      <c r="C111" s="20">
        <f>D110+G110-H110</f>
        <v>3772.962354792211</v>
      </c>
      <c r="D111" s="17">
        <f>C111+(C111*0.03)</f>
        <v>3886.1512254359773</v>
      </c>
      <c r="E111" s="17">
        <f>C111/3250</f>
        <v>1.1609114937822187</v>
      </c>
      <c r="F111" s="28">
        <f>(D111-C111)/E111</f>
        <v>97.499999999999915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3"/>
      <c r="B112" s="81">
        <f>B111+7</f>
        <v>43569</v>
      </c>
      <c r="C112" s="20">
        <f>D111+G111-H111</f>
        <v>3886.1512254359773</v>
      </c>
      <c r="D112" s="17">
        <f>C112+(C112*0.03)</f>
        <v>4002.7357621990568</v>
      </c>
      <c r="E112" s="17">
        <f>C112/3250</f>
        <v>1.1957388385956853</v>
      </c>
      <c r="F112" s="28">
        <f>(D112-C112)/E112</f>
        <v>97.500000000000185</v>
      </c>
      <c r="G112" s="80"/>
      <c r="H112" s="80"/>
      <c r="I112" s="19">
        <f>E112*50/C112</f>
        <v>1.5384615384615384E-2</v>
      </c>
      <c r="J112" s="87"/>
      <c r="K112" s="104"/>
      <c r="L112" s="105"/>
      <c r="M112" s="105"/>
      <c r="N112" s="105"/>
      <c r="O112" s="105"/>
      <c r="P112" s="105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43576</v>
      </c>
      <c r="C114" s="20">
        <f>D112+G112-H112</f>
        <v>4002.7357621990568</v>
      </c>
      <c r="D114" s="17">
        <f>C114+(C114*0.03)</f>
        <v>4122.8178350650287</v>
      </c>
      <c r="E114" s="17">
        <f>C114/3250</f>
        <v>1.2316110037535559</v>
      </c>
      <c r="F114" s="28">
        <f>(D114-C114)/E114</f>
        <v>97.500000000000156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43583</v>
      </c>
      <c r="C115" s="20">
        <f>D114+G114-H114</f>
        <v>4122.8178350650287</v>
      </c>
      <c r="D115" s="17">
        <f>C115+(C115*0.03)</f>
        <v>4246.5023701169794</v>
      </c>
      <c r="E115" s="17">
        <f>C115/3250</f>
        <v>1.2685593338661627</v>
      </c>
      <c r="F115" s="28">
        <f>(D115-C115)/E115</f>
        <v>97.499999999999844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43590</v>
      </c>
      <c r="C116" s="20">
        <f>D115+G115-H115</f>
        <v>4246.5023701169794</v>
      </c>
      <c r="D116" s="17">
        <f>C116+(C116*0.03)</f>
        <v>4373.8974412204889</v>
      </c>
      <c r="E116" s="17">
        <f>C116/3250</f>
        <v>1.3066161138821475</v>
      </c>
      <c r="F116" s="28">
        <f>(D116-C116)/E116</f>
        <v>97.500000000000099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43597</v>
      </c>
      <c r="C117" s="20">
        <f>D116+G116-H116</f>
        <v>4373.8974412204889</v>
      </c>
      <c r="D117" s="17">
        <f>C117+(C117*0.03)</f>
        <v>4505.1143644571039</v>
      </c>
      <c r="E117" s="17">
        <f>C117/3250</f>
        <v>1.345814597298612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7"/>
      <c r="K117" s="104"/>
      <c r="L117" s="105"/>
      <c r="M117" s="105"/>
      <c r="N117" s="105"/>
      <c r="O117" s="105"/>
      <c r="P117" s="105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43604</v>
      </c>
      <c r="C119" s="20">
        <f>D117+G117-H117</f>
        <v>4505.1143644571039</v>
      </c>
      <c r="D119" s="17">
        <f>C119+(C119*0.03)</f>
        <v>4640.2677953908169</v>
      </c>
      <c r="E119" s="17">
        <f>C119/3250</f>
        <v>1.3861890352175705</v>
      </c>
      <c r="F119" s="28">
        <f>(D119-C119)/E119</f>
        <v>97.499999999999929</v>
      </c>
      <c r="G119" s="18"/>
      <c r="H119" s="18"/>
      <c r="I119" s="19">
        <f>E119*50/C119</f>
        <v>1.5384615384615387E-2</v>
      </c>
      <c r="J119" s="87"/>
    </row>
    <row r="120" spans="1:16">
      <c r="A120" s="102"/>
      <c r="B120" s="81">
        <f>B119+7</f>
        <v>43611</v>
      </c>
      <c r="C120" s="20">
        <f>D119+G119-H119</f>
        <v>4640.2677953908169</v>
      </c>
      <c r="D120" s="17">
        <f>C120+(C120*0.03)</f>
        <v>4779.4758292525412</v>
      </c>
      <c r="E120" s="17">
        <f>C120/3250</f>
        <v>1.4277747062740975</v>
      </c>
      <c r="F120" s="28">
        <f>(D120-C120)/E120</f>
        <v>97.499999999999844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43618</v>
      </c>
      <c r="C121" s="20">
        <f>D120+G120-H120</f>
        <v>4779.4758292525412</v>
      </c>
      <c r="D121" s="17">
        <f>C121+(C121*0.03)</f>
        <v>4922.8601041301172</v>
      </c>
      <c r="E121" s="17">
        <f>C121/3250</f>
        <v>1.4706079474623204</v>
      </c>
      <c r="F121" s="28">
        <f>(D121-C121)/E121</f>
        <v>97.499999999999829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43625</v>
      </c>
      <c r="C122" s="20">
        <f>D121+G121-H121</f>
        <v>4922.8601041301172</v>
      </c>
      <c r="D122" s="17">
        <f>C122+(C122*0.03)</f>
        <v>5070.5459072540207</v>
      </c>
      <c r="E122" s="17">
        <f>C122/3250</f>
        <v>1.5147261858861898</v>
      </c>
      <c r="F122" s="28">
        <f>(D122-C122)/E122</f>
        <v>97.5</v>
      </c>
      <c r="G122" s="80"/>
      <c r="H122" s="80">
        <f>(D122-C109)*0.35</f>
        <v>529.95845920892907</v>
      </c>
      <c r="I122" s="19">
        <f>E122*50/C122</f>
        <v>1.5384615384615384E-2</v>
      </c>
      <c r="J122" s="87"/>
      <c r="K122" s="106" t="s">
        <v>46</v>
      </c>
      <c r="L122" s="107"/>
      <c r="M122" s="107"/>
      <c r="N122" s="107"/>
      <c r="O122" s="107"/>
      <c r="P122" s="107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43632</v>
      </c>
      <c r="C124" s="20">
        <f>D122+G122-H122</f>
        <v>4540.5874480450912</v>
      </c>
      <c r="D124" s="17">
        <f>C124+(C124*0.03)</f>
        <v>4676.8050714864439</v>
      </c>
      <c r="E124" s="17">
        <f>C124/3250</f>
        <v>1.3971038301677203</v>
      </c>
      <c r="F124" s="28">
        <f>(D124-C124)/E124</f>
        <v>97.500000000000028</v>
      </c>
      <c r="G124" s="17"/>
      <c r="H124" s="18"/>
      <c r="I124" s="19">
        <f>E124*50/C124</f>
        <v>1.5384615384615384E-2</v>
      </c>
      <c r="J124" s="87"/>
    </row>
    <row r="125" spans="1:16">
      <c r="A125" s="102"/>
      <c r="B125" s="81">
        <f>B124+7</f>
        <v>43639</v>
      </c>
      <c r="C125" s="20">
        <f>D124+G124-H124</f>
        <v>4676.8050714864439</v>
      </c>
      <c r="D125" s="17">
        <f>C125+(C125*0.03)</f>
        <v>4817.1092236310369</v>
      </c>
      <c r="E125" s="17">
        <f>C125/3250</f>
        <v>1.4390169450727519</v>
      </c>
      <c r="F125" s="28">
        <f>(D125-C125)/E125</f>
        <v>97.499999999999773</v>
      </c>
      <c r="G125" s="17"/>
      <c r="H125" s="18"/>
      <c r="I125" s="19">
        <f>E125*50/C125</f>
        <v>1.5384615384615382E-2</v>
      </c>
      <c r="J125" s="87"/>
      <c r="K125" s="31"/>
      <c r="L125" s="31"/>
    </row>
    <row r="126" spans="1:16">
      <c r="A126" s="102"/>
      <c r="B126" s="81">
        <f>B125+7</f>
        <v>43646</v>
      </c>
      <c r="C126" s="20">
        <f>D125+G125-H125</f>
        <v>4817.1092236310369</v>
      </c>
      <c r="D126" s="17">
        <f>C126+(C126*0.03)</f>
        <v>4961.6225003399677</v>
      </c>
      <c r="E126" s="17">
        <f>C126/3250</f>
        <v>1.4821874534249344</v>
      </c>
      <c r="F126" s="28">
        <f>(D126-C126)/E126</f>
        <v>97.499999999999787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43653</v>
      </c>
      <c r="C127" s="20">
        <f>D126+G126-H126</f>
        <v>4961.6225003399677</v>
      </c>
      <c r="D127" s="17">
        <f>C127+(C127*0.03)</f>
        <v>5110.471175350167</v>
      </c>
      <c r="E127" s="17">
        <f>C127/3250</f>
        <v>1.5266530770276823</v>
      </c>
      <c r="F127" s="28">
        <f>(D127-C127)/E127</f>
        <v>97.500000000000156</v>
      </c>
      <c r="G127" s="80"/>
      <c r="H127" s="80"/>
      <c r="I127" s="19">
        <f>E127*50/C127</f>
        <v>1.5384615384615382E-2</v>
      </c>
      <c r="J127" s="87"/>
      <c r="K127" s="104"/>
      <c r="L127" s="105"/>
      <c r="M127" s="105"/>
      <c r="N127" s="105"/>
      <c r="O127" s="105"/>
      <c r="P127" s="105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43660</v>
      </c>
      <c r="C129" s="20">
        <f>D127+G127-H127</f>
        <v>5110.471175350167</v>
      </c>
      <c r="D129" s="17">
        <f>C129+(C129*0.03)</f>
        <v>5263.7853106106722</v>
      </c>
      <c r="E129" s="17">
        <f>C129/3250</f>
        <v>1.572452669338513</v>
      </c>
      <c r="F129" s="28">
        <f>(D129-C129)/E129</f>
        <v>97.500000000000171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43667</v>
      </c>
      <c r="C130" s="20">
        <f>D129+G129-H129</f>
        <v>5263.7853106106722</v>
      </c>
      <c r="D130" s="17">
        <f>C130+(C130*0.03)</f>
        <v>5421.6988699289923</v>
      </c>
      <c r="E130" s="17">
        <f>C130/3250</f>
        <v>1.6196262494186684</v>
      </c>
      <c r="F130" s="28">
        <f>(D130-C130)/E130</f>
        <v>97.499999999999915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43674</v>
      </c>
      <c r="C131" s="20">
        <f>D130+G130-H130</f>
        <v>5421.6988699289923</v>
      </c>
      <c r="D131" s="17">
        <f>C131+(C131*0.03)</f>
        <v>5584.3498360268622</v>
      </c>
      <c r="E131" s="17">
        <f>C131/3250</f>
        <v>1.6682150369012283</v>
      </c>
      <c r="F131" s="28">
        <f>(D131-C131)/E131</f>
        <v>97.500000000000128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43681</v>
      </c>
      <c r="C132" s="20">
        <f>D131+G131-H131</f>
        <v>5584.3498360268622</v>
      </c>
      <c r="D132" s="17">
        <f>C132+(C132*0.03)</f>
        <v>5751.8803311076681</v>
      </c>
      <c r="E132" s="17">
        <f>C132/3250</f>
        <v>1.7182614880082654</v>
      </c>
      <c r="F132" s="28">
        <f>(D132-C132)/E132</f>
        <v>97.499999999999986</v>
      </c>
      <c r="G132" s="80"/>
      <c r="H132" s="80"/>
      <c r="I132" s="19">
        <f>E132*50/C132</f>
        <v>1.5384615384615384E-2</v>
      </c>
      <c r="J132" s="87"/>
      <c r="K132" s="104"/>
      <c r="L132" s="105"/>
      <c r="M132" s="105"/>
      <c r="N132" s="105"/>
      <c r="O132" s="105"/>
      <c r="P132" s="105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43688</v>
      </c>
      <c r="C134" s="20">
        <f>D132+G132-H132</f>
        <v>5751.8803311076681</v>
      </c>
      <c r="D134" s="17">
        <f>C134+(C134*0.03)</f>
        <v>5924.4367410408977</v>
      </c>
      <c r="E134" s="17">
        <f>C134/3250</f>
        <v>1.7698093326485134</v>
      </c>
      <c r="F134" s="28">
        <f>(D134-C134)/E134</f>
        <v>97.499999999999744</v>
      </c>
      <c r="G134" s="18"/>
      <c r="H134" s="18"/>
      <c r="I134" s="19">
        <f>E134*50/C134</f>
        <v>1.5384615384615385E-2</v>
      </c>
      <c r="J134" s="87"/>
    </row>
    <row r="135" spans="1:16">
      <c r="A135" s="102"/>
      <c r="B135" s="81">
        <f>B134+7</f>
        <v>43695</v>
      </c>
      <c r="C135" s="20">
        <f>D134+G134-H134</f>
        <v>5924.4367410408977</v>
      </c>
      <c r="D135" s="17">
        <f>C135+(C135*0.03)</f>
        <v>6102.169843272125</v>
      </c>
      <c r="E135" s="17">
        <f>C135/3250</f>
        <v>1.8229036126279685</v>
      </c>
      <c r="F135" s="28">
        <f>(D135-C135)/E135</f>
        <v>97.500000000000227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43702</v>
      </c>
      <c r="C136" s="20">
        <f>D135+G135-H135</f>
        <v>6102.169843272125</v>
      </c>
      <c r="D136" s="17">
        <f>C136+(C136*0.03)</f>
        <v>6285.2349385702892</v>
      </c>
      <c r="E136" s="17">
        <f>C136/3250</f>
        <v>1.8775907210068077</v>
      </c>
      <c r="F136" s="28">
        <f>(D136-C136)/E136</f>
        <v>97.500000000000199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43709</v>
      </c>
      <c r="C137" s="20">
        <f>D136+G136-H136</f>
        <v>6285.2349385702892</v>
      </c>
      <c r="D137" s="17">
        <f>C137+(C137*0.03)</f>
        <v>6473.7919867273977</v>
      </c>
      <c r="E137" s="17">
        <f>C137/3250</f>
        <v>1.933918442637012</v>
      </c>
      <c r="F137" s="28">
        <f>(D137-C137)/E137</f>
        <v>97.499999999999915</v>
      </c>
      <c r="G137" s="80"/>
      <c r="H137" s="80">
        <f>(D137-C124)*0.35</f>
        <v>676.62158853880726</v>
      </c>
      <c r="I137" s="19">
        <f>E137*50/C137</f>
        <v>1.5384615384615384E-2</v>
      </c>
      <c r="J137" s="87"/>
      <c r="K137" s="106" t="s">
        <v>46</v>
      </c>
      <c r="L137" s="107"/>
      <c r="M137" s="107"/>
      <c r="N137" s="107"/>
      <c r="O137" s="107"/>
      <c r="P137" s="107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43716</v>
      </c>
      <c r="C139" s="20">
        <f>D137+G137-H137</f>
        <v>5797.1703981885903</v>
      </c>
      <c r="D139" s="17">
        <f>C139+(C139*0.03)</f>
        <v>5971.0855101342477</v>
      </c>
      <c r="E139" s="17">
        <f>C139/3250</f>
        <v>1.7837447379041815</v>
      </c>
      <c r="F139" s="28">
        <f>(D139-C139)/E139</f>
        <v>97.499999999999815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43723</v>
      </c>
      <c r="C140" s="20">
        <f>D139+G139-H139</f>
        <v>5971.0855101342477</v>
      </c>
      <c r="D140" s="17">
        <f>C140+(C140*0.03)</f>
        <v>6150.2180754382753</v>
      </c>
      <c r="E140" s="17">
        <f>C140/3250</f>
        <v>1.8372570800413071</v>
      </c>
      <c r="F140" s="28">
        <f>(D140-C140)/E140</f>
        <v>97.500000000000085</v>
      </c>
      <c r="G140" s="18"/>
      <c r="H140" s="18"/>
      <c r="I140" s="19">
        <f>E140*50/C140</f>
        <v>1.5384615384615384E-2</v>
      </c>
      <c r="J140" s="87"/>
    </row>
    <row r="141" spans="1:16">
      <c r="A141" s="102"/>
      <c r="B141" s="81">
        <f>B140+7</f>
        <v>43730</v>
      </c>
      <c r="C141" s="20">
        <f>D140+G140-H140</f>
        <v>6150.2180754382753</v>
      </c>
      <c r="D141" s="17">
        <f>C141+(C141*0.03)</f>
        <v>6334.7246177014231</v>
      </c>
      <c r="E141" s="17">
        <f>C141/3250</f>
        <v>1.8923747924425462</v>
      </c>
      <c r="F141" s="28">
        <f>(D141-C141)/E141</f>
        <v>97.499999999999773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43737</v>
      </c>
      <c r="C142" s="20">
        <f>D141+G141-H141</f>
        <v>6334.7246177014231</v>
      </c>
      <c r="D142" s="17">
        <f>C142+(C142*0.03)</f>
        <v>6524.766356232466</v>
      </c>
      <c r="E142" s="17">
        <f>C142/3250</f>
        <v>1.9491460362158224</v>
      </c>
      <c r="F142" s="28">
        <f>(D142-C142)/E142</f>
        <v>97.500000000000128</v>
      </c>
      <c r="G142" s="80"/>
      <c r="H142" s="80"/>
      <c r="I142" s="19">
        <f>E142*50/C142</f>
        <v>1.5384615384615384E-2</v>
      </c>
      <c r="J142" s="87"/>
      <c r="K142" s="104"/>
      <c r="L142" s="105"/>
      <c r="M142" s="105"/>
      <c r="N142" s="105"/>
      <c r="O142" s="105"/>
      <c r="P142" s="105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43744</v>
      </c>
      <c r="C144" s="20">
        <f>D142+G142-H142</f>
        <v>6524.766356232466</v>
      </c>
      <c r="D144" s="17">
        <f>C144+(C144*0.03)</f>
        <v>6720.5093469194398</v>
      </c>
      <c r="E144" s="17">
        <f>C144/3250</f>
        <v>2.0076204173022973</v>
      </c>
      <c r="F144" s="28">
        <f>(D144-C144)/E144</f>
        <v>97.499999999999915</v>
      </c>
      <c r="G144" s="18"/>
      <c r="H144" s="18"/>
      <c r="I144" s="19">
        <f>E144*50/C144</f>
        <v>1.5384615384615385E-2</v>
      </c>
      <c r="J144" s="87"/>
    </row>
    <row r="145" spans="1:16">
      <c r="A145" s="102"/>
      <c r="B145" s="81">
        <f>B144+7</f>
        <v>43751</v>
      </c>
      <c r="C145" s="20">
        <f>D144+G144-H144</f>
        <v>6720.5093469194398</v>
      </c>
      <c r="D145" s="17">
        <f>C145+(C145*0.03)</f>
        <v>6922.1246273270226</v>
      </c>
      <c r="E145" s="17">
        <f>C145/3250</f>
        <v>2.0678490298213661</v>
      </c>
      <c r="F145" s="28">
        <f>(D145-C145)/E145</f>
        <v>97.499999999999787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43758</v>
      </c>
      <c r="C146" s="20">
        <f>D145+G145-H145</f>
        <v>6922.1246273270226</v>
      </c>
      <c r="D146" s="17">
        <f>C146+(C146*0.03)</f>
        <v>7129.7883661468331</v>
      </c>
      <c r="E146" s="17">
        <f>C146/3250</f>
        <v>2.129884500716007</v>
      </c>
      <c r="F146" s="28">
        <f>(D146-C146)/E146</f>
        <v>97.499999999999929</v>
      </c>
      <c r="G146" s="18"/>
      <c r="H146" s="18"/>
      <c r="I146" s="19">
        <f>E146*50/C146</f>
        <v>1.5384615384615385E-2</v>
      </c>
      <c r="J146" s="87"/>
    </row>
    <row r="147" spans="1:16" ht="13.5" thickBot="1">
      <c r="A147" s="103"/>
      <c r="B147" s="81">
        <f>B146+7</f>
        <v>43765</v>
      </c>
      <c r="C147" s="20">
        <f>D146+G146-H146</f>
        <v>7129.7883661468331</v>
      </c>
      <c r="D147" s="17">
        <f>C147+(C147*0.03)</f>
        <v>7343.6820171312384</v>
      </c>
      <c r="E147" s="17">
        <f>C147/3250</f>
        <v>2.1937810357374872</v>
      </c>
      <c r="F147" s="28">
        <f>(D147-C147)/E147</f>
        <v>97.500000000000099</v>
      </c>
      <c r="G147" s="80"/>
      <c r="H147" s="80"/>
      <c r="I147" s="19">
        <f>E147*50/C147</f>
        <v>1.5384615384615385E-2</v>
      </c>
      <c r="J147" s="87"/>
      <c r="K147" s="104"/>
      <c r="L147" s="105"/>
      <c r="M147" s="105"/>
      <c r="N147" s="105"/>
      <c r="O147" s="105"/>
      <c r="P147" s="105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43772</v>
      </c>
      <c r="C149" s="20">
        <f>D147+G147-H147</f>
        <v>7343.6820171312384</v>
      </c>
      <c r="D149" s="17">
        <f>C149+(C149*0.03)</f>
        <v>7563.9924776451753</v>
      </c>
      <c r="E149" s="17">
        <f>C149/3250</f>
        <v>2.2595944668096117</v>
      </c>
      <c r="F149" s="28">
        <f>(D149-C149)/E149</f>
        <v>97.499999999999915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43779</v>
      </c>
      <c r="C150" s="20">
        <f>D149+G149-H149</f>
        <v>7563.9924776451753</v>
      </c>
      <c r="D150" s="17">
        <f>C150+(C150*0.03)</f>
        <v>7790.9122519745306</v>
      </c>
      <c r="E150" s="17">
        <f>C150/3250</f>
        <v>2.3273823008139001</v>
      </c>
      <c r="F150" s="28">
        <f>(D150-C150)/E150</f>
        <v>97.500000000000014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43786</v>
      </c>
      <c r="C151" s="20">
        <f>D150+G150-H150</f>
        <v>7790.9122519745306</v>
      </c>
      <c r="D151" s="17">
        <f>C151+(C151*0.03)</f>
        <v>8024.6396195337666</v>
      </c>
      <c r="E151" s="17">
        <f>C151/3250</f>
        <v>2.3972037698383173</v>
      </c>
      <c r="F151" s="28">
        <f>(D151-C151)/E151</f>
        <v>97.500000000000014</v>
      </c>
      <c r="G151" s="18"/>
      <c r="H151" s="18"/>
      <c r="I151" s="19">
        <f>E151*50/C151</f>
        <v>1.5384615384615385E-2</v>
      </c>
      <c r="J151" s="87"/>
    </row>
    <row r="152" spans="1:16" ht="13.5" thickBot="1">
      <c r="A152" s="103"/>
      <c r="B152" s="81">
        <f>B151+7</f>
        <v>43793</v>
      </c>
      <c r="C152" s="20">
        <f>D151+G151-H151</f>
        <v>8024.6396195337666</v>
      </c>
      <c r="D152" s="17">
        <f>C152+(C152*0.03)</f>
        <v>8265.3788081197799</v>
      </c>
      <c r="E152" s="17">
        <f>C152/3250</f>
        <v>2.4691198829334668</v>
      </c>
      <c r="F152" s="28">
        <f>(D152-C152)/E152</f>
        <v>97.500000000000142</v>
      </c>
      <c r="G152" s="80"/>
      <c r="H152" s="80">
        <f>(D152-C139)*0.35</f>
        <v>863.87294347591637</v>
      </c>
      <c r="I152" s="19">
        <f>E152*50/C152</f>
        <v>1.5384615384615387E-2</v>
      </c>
      <c r="J152" s="87"/>
      <c r="K152" s="106" t="s">
        <v>46</v>
      </c>
      <c r="L152" s="107"/>
      <c r="M152" s="107"/>
      <c r="N152" s="107"/>
      <c r="O152" s="107"/>
      <c r="P152" s="107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43800</v>
      </c>
      <c r="C154" s="20">
        <f>D152+G152-H152</f>
        <v>7401.5058646438638</v>
      </c>
      <c r="D154" s="17">
        <f>C154+(C154*0.03)</f>
        <v>7623.5510405831801</v>
      </c>
      <c r="E154" s="17">
        <f>C154/3250</f>
        <v>2.2773864198904197</v>
      </c>
      <c r="F154" s="28">
        <f>(D154-C154)/E154</f>
        <v>97.500000000000171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43807</v>
      </c>
      <c r="C155" s="20">
        <f>D154+G154-H154</f>
        <v>7623.5510405831801</v>
      </c>
      <c r="D155" s="17">
        <f>C155+(C155*0.03)</f>
        <v>7852.2575718006756</v>
      </c>
      <c r="E155" s="17">
        <f>C155/3250</f>
        <v>2.3457080124871323</v>
      </c>
      <c r="F155" s="28">
        <f>(D155-C155)/E155</f>
        <v>97.500000000000028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43814</v>
      </c>
      <c r="C156" s="20">
        <f>D155+G155-H155</f>
        <v>7852.2575718006756</v>
      </c>
      <c r="D156" s="17">
        <f>C156+(C156*0.03)</f>
        <v>8087.8252989546954</v>
      </c>
      <c r="E156" s="17">
        <f>C156/3250</f>
        <v>2.4160792528617465</v>
      </c>
      <c r="F156" s="28">
        <f>(D156-C156)/E156</f>
        <v>97.499999999999815</v>
      </c>
      <c r="G156" s="17"/>
      <c r="H156" s="79"/>
      <c r="I156" s="19">
        <f>E156*50/C156</f>
        <v>1.5384615384615387E-2</v>
      </c>
      <c r="J156" s="87"/>
    </row>
    <row r="157" spans="1:16" ht="13.5" thickBot="1">
      <c r="A157" s="103"/>
      <c r="B157" s="81">
        <f>B156+7</f>
        <v>43821</v>
      </c>
      <c r="C157" s="20">
        <f>D156+G156-H156</f>
        <v>8087.8252989546954</v>
      </c>
      <c r="D157" s="17">
        <f>C157+(C157*0.03)</f>
        <v>8330.4600579233356</v>
      </c>
      <c r="E157" s="17">
        <f>C157/3250</f>
        <v>2.4885616304475984</v>
      </c>
      <c r="F157" s="28">
        <f>(D157-C157)/E157</f>
        <v>97.499999999999744</v>
      </c>
      <c r="G157" s="80"/>
      <c r="H157" s="80"/>
      <c r="I157" s="19">
        <f>E157*50/C157</f>
        <v>1.5384615384615382E-2</v>
      </c>
      <c r="J157" s="87"/>
      <c r="K157" s="104"/>
      <c r="L157" s="105"/>
      <c r="M157" s="105"/>
      <c r="N157" s="105"/>
      <c r="O157" s="105"/>
      <c r="P157" s="105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43828</v>
      </c>
      <c r="C159" s="20">
        <f>D157+G157-H157</f>
        <v>8330.4600579233356</v>
      </c>
      <c r="D159" s="17">
        <f>C159+(C159*0.03)</f>
        <v>8580.3738596610365</v>
      </c>
      <c r="E159" s="17">
        <f>C159/3250</f>
        <v>2.5632184793610264</v>
      </c>
      <c r="F159" s="28">
        <f>(D159-C159)/E159</f>
        <v>97.500000000000298</v>
      </c>
      <c r="G159" s="18"/>
      <c r="H159" s="18"/>
      <c r="I159" s="19">
        <f>E159*50/C159</f>
        <v>1.5384615384615385E-2</v>
      </c>
      <c r="J159" s="87"/>
    </row>
    <row r="160" spans="1:16">
      <c r="A160" s="102"/>
      <c r="B160" s="81">
        <f>B159+7</f>
        <v>43835</v>
      </c>
      <c r="C160" s="20">
        <f>D159+G159-H159</f>
        <v>8580.3738596610365</v>
      </c>
      <c r="D160" s="17">
        <f>C160+(C160*0.03)</f>
        <v>8837.7850754508672</v>
      </c>
      <c r="E160" s="17">
        <f>C160/3250</f>
        <v>2.6401150337418575</v>
      </c>
      <c r="F160" s="28">
        <f>(D160-C160)/E160</f>
        <v>97.499999999999858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43842</v>
      </c>
      <c r="C161" s="20">
        <f>D160+G160-H160</f>
        <v>8837.7850754508672</v>
      </c>
      <c r="D161" s="17">
        <f>C161+(C161*0.03)</f>
        <v>9102.9186277143926</v>
      </c>
      <c r="E161" s="17">
        <f>C161/3250</f>
        <v>2.7193184847541132</v>
      </c>
      <c r="F161" s="28">
        <f>(D161-C161)/E161</f>
        <v>97.499999999999773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43849</v>
      </c>
      <c r="C162" s="20">
        <f>D161+G161-H161</f>
        <v>9102.9186277143926</v>
      </c>
      <c r="D162" s="17">
        <f>C162+(C162*0.03)</f>
        <v>9376.0061865458247</v>
      </c>
      <c r="E162" s="17">
        <f>C162/3250</f>
        <v>2.8008980392967362</v>
      </c>
      <c r="F162" s="28">
        <f>(D162-C162)/E162</f>
        <v>97.500000000000085</v>
      </c>
      <c r="G162" s="80"/>
      <c r="H162" s="80"/>
      <c r="I162" s="19">
        <f>E162*50/C162</f>
        <v>1.5384615384615385E-2</v>
      </c>
      <c r="J162" s="87"/>
      <c r="K162" s="104"/>
      <c r="L162" s="105"/>
      <c r="M162" s="105"/>
      <c r="N162" s="105"/>
      <c r="O162" s="105"/>
      <c r="P162" s="105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43856</v>
      </c>
      <c r="C164" s="20">
        <f>D162+G162-H162</f>
        <v>9376.0061865458247</v>
      </c>
      <c r="D164" s="17">
        <f>C164+(C164*0.03)</f>
        <v>9657.2863721422</v>
      </c>
      <c r="E164" s="17">
        <f>C164/3250</f>
        <v>2.8849249804756383</v>
      </c>
      <c r="F164" s="28">
        <f>(D164-C164)/E164</f>
        <v>97.500000000000199</v>
      </c>
      <c r="G164" s="18"/>
      <c r="H164" s="18"/>
      <c r="I164" s="19">
        <f>E164*50/C164</f>
        <v>1.5384615384615382E-2</v>
      </c>
      <c r="J164" s="87"/>
    </row>
    <row r="165" spans="1:16">
      <c r="A165" s="102"/>
      <c r="B165" s="81">
        <f>B164+7</f>
        <v>43863</v>
      </c>
      <c r="C165" s="20">
        <f>D164+G164-H164</f>
        <v>9657.2863721422</v>
      </c>
      <c r="D165" s="17">
        <f>C165+(C165*0.03)</f>
        <v>9947.0049633064664</v>
      </c>
      <c r="E165" s="17">
        <f>C165/3250</f>
        <v>2.9714727298899075</v>
      </c>
      <c r="F165" s="28">
        <f>(D165-C165)/E165</f>
        <v>97.500000000000142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43870</v>
      </c>
      <c r="C166" s="20">
        <f>D165+G165-H165</f>
        <v>9947.0049633064664</v>
      </c>
      <c r="D166" s="17">
        <f>C166+(C166*0.03)</f>
        <v>10245.415112205661</v>
      </c>
      <c r="E166" s="17">
        <f>C166/3250</f>
        <v>3.0606169117866049</v>
      </c>
      <c r="F166" s="28">
        <f>(D166-C166)/E166</f>
        <v>97.500000000000213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43877</v>
      </c>
      <c r="C167" s="20">
        <f>D166+G166-H166</f>
        <v>10245.415112205661</v>
      </c>
      <c r="D167" s="17">
        <f>C167+(C167*0.03)</f>
        <v>10552.777565571831</v>
      </c>
      <c r="E167" s="17">
        <f>C167/3250</f>
        <v>3.1524354191402035</v>
      </c>
      <c r="F167" s="28">
        <f>(D167-C167)/E167</f>
        <v>97.499999999999915</v>
      </c>
      <c r="G167" s="80"/>
      <c r="H167" s="80">
        <f>(D167-C154)*0.35</f>
        <v>1102.9450953247883</v>
      </c>
      <c r="I167" s="19">
        <f>E167*50/C167</f>
        <v>1.5384615384615385E-2</v>
      </c>
      <c r="J167" s="87"/>
      <c r="K167" s="106" t="s">
        <v>46</v>
      </c>
      <c r="L167" s="107"/>
      <c r="M167" s="107"/>
      <c r="N167" s="107"/>
      <c r="O167" s="107"/>
      <c r="P167" s="107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43884</v>
      </c>
      <c r="C169" s="20">
        <f>D167+G167-H167</f>
        <v>9449.8324702470418</v>
      </c>
      <c r="D169" s="17">
        <f>C169+(C169*0.03)</f>
        <v>9733.3274443544524</v>
      </c>
      <c r="E169" s="17">
        <f>C169/3250</f>
        <v>2.907640760076013</v>
      </c>
      <c r="F169" s="28">
        <f>(D169-C169)/E169</f>
        <v>97.499999999999773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43891</v>
      </c>
      <c r="C170" s="20">
        <f>D169+G169-H169</f>
        <v>9733.3274443544524</v>
      </c>
      <c r="D170" s="17">
        <f>C170+(C170*0.03)</f>
        <v>10025.327267685087</v>
      </c>
      <c r="E170" s="17">
        <f>C170/3250</f>
        <v>2.994869982878293</v>
      </c>
      <c r="F170" s="28">
        <f>(D170-C170)/E170</f>
        <v>97.500000000000199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43898</v>
      </c>
      <c r="C171" s="20">
        <f>D170+G170-H170</f>
        <v>10025.327267685087</v>
      </c>
      <c r="D171" s="17">
        <f>C171+(C171*0.03)</f>
        <v>10326.087085715639</v>
      </c>
      <c r="E171" s="17">
        <f>C171/3250</f>
        <v>3.084716082364642</v>
      </c>
      <c r="F171" s="28">
        <f>(D171-C171)/E171</f>
        <v>97.499999999999872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43905</v>
      </c>
      <c r="C172" s="20">
        <f>D171+G171-H171</f>
        <v>10326.087085715639</v>
      </c>
      <c r="D172" s="17">
        <f>C172+(C172*0.03)</f>
        <v>10635.869698287108</v>
      </c>
      <c r="E172" s="17">
        <f>C172/3250</f>
        <v>3.177257564835581</v>
      </c>
      <c r="F172" s="28">
        <f>(D172-C172)/E172</f>
        <v>97.5</v>
      </c>
      <c r="G172" s="80"/>
      <c r="H172" s="80"/>
      <c r="I172" s="19">
        <f>E172*50/C172</f>
        <v>1.5384615384615384E-2</v>
      </c>
      <c r="J172" s="87"/>
      <c r="K172" s="104"/>
      <c r="L172" s="105"/>
      <c r="M172" s="105"/>
      <c r="N172" s="105"/>
      <c r="O172" s="105"/>
      <c r="P172" s="105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43912</v>
      </c>
      <c r="C174" s="20">
        <f>D172+G172-H172</f>
        <v>10635.869698287108</v>
      </c>
      <c r="D174" s="17">
        <f>C174+(C174*0.03)</f>
        <v>10954.94578923572</v>
      </c>
      <c r="E174" s="17">
        <f>C174/3250</f>
        <v>3.2725752917806488</v>
      </c>
      <c r="F174" s="28">
        <f>(D174-C174)/E174</f>
        <v>97.499999999999787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43919</v>
      </c>
      <c r="C175" s="20">
        <f>D174+G174-H174</f>
        <v>10954.94578923572</v>
      </c>
      <c r="D175" s="17">
        <f>C175+(C175*0.03)</f>
        <v>11283.594162912792</v>
      </c>
      <c r="E175" s="17">
        <f>C175/3250</f>
        <v>3.3707525505340676</v>
      </c>
      <c r="F175" s="28">
        <f>(D175-C175)/E175</f>
        <v>97.499999999999972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43926</v>
      </c>
      <c r="C176" s="20">
        <f>D175+G175-H175</f>
        <v>11283.594162912792</v>
      </c>
      <c r="D176" s="17">
        <f>C176+(C176*0.03)</f>
        <v>11622.101987800175</v>
      </c>
      <c r="E176" s="17">
        <f>C176/3250</f>
        <v>3.4718751270500898</v>
      </c>
      <c r="F176" s="28">
        <f>(D176-C176)/E176</f>
        <v>97.499999999999872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43933</v>
      </c>
      <c r="C177" s="20">
        <f>D176+G176-H176</f>
        <v>11622.101987800175</v>
      </c>
      <c r="D177" s="17">
        <f>C177+(C177*0.03)</f>
        <v>11970.765047434181</v>
      </c>
      <c r="E177" s="17">
        <f>C177/3250</f>
        <v>3.5760313808615924</v>
      </c>
      <c r="F177" s="28">
        <f>(D177-C177)/E177</f>
        <v>97.500000000000085</v>
      </c>
      <c r="G177" s="80"/>
      <c r="H177" s="80">
        <f>(D177-C169)*0.35</f>
        <v>882.32640201549862</v>
      </c>
      <c r="I177" s="19">
        <f>E177*50/C177</f>
        <v>1.5384615384615384E-2</v>
      </c>
      <c r="J177" s="87"/>
      <c r="K177" s="106" t="s">
        <v>46</v>
      </c>
      <c r="L177" s="107"/>
      <c r="M177" s="107"/>
      <c r="N177" s="107"/>
      <c r="O177" s="107"/>
      <c r="P177" s="107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J31" sqref="J3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8"/>
      <c r="C1" s="109"/>
      <c r="D1" s="109"/>
      <c r="E1" s="109"/>
      <c r="F1" s="109"/>
      <c r="G1" s="109"/>
      <c r="H1" s="109"/>
      <c r="I1" s="109"/>
      <c r="J1" s="109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102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102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103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4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102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102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103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4"/>
      <c r="L12" s="105"/>
      <c r="M12" s="105"/>
      <c r="N12" s="105"/>
      <c r="O12" s="105"/>
      <c r="P12" s="105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1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102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102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103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6" t="s">
        <v>45</v>
      </c>
      <c r="L17" s="107"/>
      <c r="M17" s="107"/>
      <c r="N17" s="107"/>
      <c r="O17" s="107"/>
      <c r="P17" s="107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1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102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102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9">
        <f>(D21-C4)/C4</f>
        <v>1.1350845224622063E-3</v>
      </c>
    </row>
    <row r="22" spans="1:16" ht="13.5" thickBot="1">
      <c r="A22" s="103"/>
      <c r="B22" s="81">
        <f>B21+7</f>
        <v>43051</v>
      </c>
      <c r="C22" s="20">
        <f>D21+G21-H21</f>
        <v>1493.6935461075136</v>
      </c>
      <c r="D22" s="17">
        <f>C22+(C22*-0.1562)</f>
        <v>1260.3786142055201</v>
      </c>
      <c r="E22" s="17">
        <f>C22/3000</f>
        <v>0.49789784870250453</v>
      </c>
      <c r="F22" s="98">
        <f>(D22-C22)/E22</f>
        <v>-468.5999999999998</v>
      </c>
      <c r="G22" s="18"/>
      <c r="H22" s="18"/>
      <c r="I22" s="19">
        <f>E22*50/C22</f>
        <v>1.6666666666666666E-2</v>
      </c>
      <c r="J22" s="92">
        <f>(D22-C4)/C4</f>
        <v>-0.15524221567994634</v>
      </c>
      <c r="K22" s="104"/>
      <c r="L22" s="105"/>
      <c r="M22" s="105"/>
      <c r="N22" s="105"/>
      <c r="O22" s="105"/>
      <c r="P22" s="105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43058</v>
      </c>
      <c r="C24" s="20">
        <f>D22+G22-H22</f>
        <v>1260.3786142055201</v>
      </c>
      <c r="D24" s="17">
        <f>C24+(C24*0.081)</f>
        <v>1362.4692819561672</v>
      </c>
      <c r="E24" s="17">
        <f>C24/2500</f>
        <v>0.50415144568220804</v>
      </c>
      <c r="F24" s="34">
        <f>(D24-C24)/E24</f>
        <v>202.49999999999989</v>
      </c>
      <c r="G24" s="18"/>
      <c r="H24" s="18"/>
      <c r="I24" s="19">
        <f>E24*50/C24</f>
        <v>0.02</v>
      </c>
      <c r="J24" s="92">
        <f>(D24-C4)/C4</f>
        <v>-8.6816835150022018E-2</v>
      </c>
    </row>
    <row r="25" spans="1:16">
      <c r="A25" s="102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92">
        <f>(D25-C4)/C4</f>
        <v>-0.11813901770437631</v>
      </c>
    </row>
    <row r="26" spans="1:16">
      <c r="A26" s="102"/>
      <c r="B26" s="81">
        <f>B25+7</f>
        <v>43072</v>
      </c>
      <c r="C26" s="20">
        <f>D25+G25-H25</f>
        <v>1315.7365855850705</v>
      </c>
      <c r="D26" s="17">
        <f>C26+(C26*0.10018)</f>
        <v>1447.547076728983</v>
      </c>
      <c r="E26" s="17">
        <f>C26/3250</f>
        <v>0.40484202633386784</v>
      </c>
      <c r="F26" s="34">
        <f>(D26-C26)/E26</f>
        <v>325.58500000000032</v>
      </c>
      <c r="G26" s="18"/>
      <c r="H26" s="18"/>
      <c r="I26" s="19">
        <f>E26*50/C26</f>
        <v>1.5384615384615385E-2</v>
      </c>
      <c r="J26" s="92">
        <f>(D26-C4)/C4</f>
        <v>-2.9794184498000649E-2</v>
      </c>
    </row>
    <row r="27" spans="1:16" ht="13.5" thickBot="1">
      <c r="A27" s="103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96">
        <f>(D27-C4)/C4</f>
        <v>-9.0317800462579156E-3</v>
      </c>
      <c r="K27" s="104"/>
      <c r="L27" s="105"/>
      <c r="M27" s="105"/>
      <c r="N27" s="105"/>
      <c r="O27" s="105"/>
      <c r="P27" s="105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9">
        <f>(D29-C4)/C4</f>
        <v>-4.103565326603232E-4</v>
      </c>
    </row>
    <row r="30" spans="1:16">
      <c r="A30" s="102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9">
        <f>(D30-C4)/C4</f>
        <v>-4.103565326603232E-4</v>
      </c>
    </row>
    <row r="31" spans="1:16">
      <c r="A31" s="102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100">
        <f>(D31-C4)/C4</f>
        <v>-4.103565326603232E-4</v>
      </c>
    </row>
    <row r="32" spans="1:16" ht="15" thickBot="1">
      <c r="A32" s="103"/>
      <c r="B32" s="81">
        <f>B31+7</f>
        <v>43107</v>
      </c>
      <c r="C32" s="32">
        <f>D31+G31-H31</f>
        <v>1491.3877480532708</v>
      </c>
      <c r="D32" s="17">
        <f>C32+(C32*0.03)</f>
        <v>1536.1293804948689</v>
      </c>
      <c r="E32" s="17">
        <f>C32/3250</f>
        <v>0.45888853786254485</v>
      </c>
      <c r="F32" s="28">
        <f>(D32-C32)/E32</f>
        <v>97.499999999999915</v>
      </c>
      <c r="G32" s="18"/>
      <c r="H32" s="80">
        <f>(D32-C19)*0.35</f>
        <v>73.731216057046495</v>
      </c>
      <c r="I32" s="19">
        <f>E32*50/C32</f>
        <v>1.5384615384615385E-2</v>
      </c>
      <c r="J32" s="87"/>
      <c r="K32" s="106" t="s">
        <v>46</v>
      </c>
      <c r="L32" s="107"/>
      <c r="M32" s="107"/>
      <c r="N32" s="107"/>
      <c r="O32" s="107"/>
      <c r="P32" s="107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43114</v>
      </c>
      <c r="C34" s="20">
        <f>D32+G32-H32</f>
        <v>1462.3981644378223</v>
      </c>
      <c r="D34" s="17">
        <f>C34+(C34*0.03)</f>
        <v>1506.270109370957</v>
      </c>
      <c r="E34" s="17">
        <f>C34/3250</f>
        <v>0.44996866598086838</v>
      </c>
      <c r="F34" s="28">
        <f>(D34-C34)/E34</f>
        <v>97.500000000000142</v>
      </c>
      <c r="G34" s="18"/>
      <c r="H34" s="18"/>
      <c r="I34" s="19">
        <f>E34*50/C34</f>
        <v>1.5384615384615384E-2</v>
      </c>
      <c r="J34" s="87"/>
    </row>
    <row r="35" spans="1:16">
      <c r="A35" s="102"/>
      <c r="B35" s="81">
        <f>B34+7</f>
        <v>43121</v>
      </c>
      <c r="C35" s="20">
        <f>D34+G34-H34</f>
        <v>1506.270109370957</v>
      </c>
      <c r="D35" s="17">
        <f>C35+(C35*0.03)</f>
        <v>1551.4582126520856</v>
      </c>
      <c r="E35" s="17">
        <f>C35/3250</f>
        <v>0.46346772596029445</v>
      </c>
      <c r="F35" s="28">
        <f>(D35-C35)/E35</f>
        <v>97.499999999999829</v>
      </c>
      <c r="G35" s="18"/>
      <c r="H35" s="18"/>
      <c r="I35" s="19">
        <f>E35*50/C35</f>
        <v>1.5384615384615384E-2</v>
      </c>
      <c r="J35" s="87"/>
    </row>
    <row r="36" spans="1:16">
      <c r="A36" s="102"/>
      <c r="B36" s="81">
        <f>B35+7</f>
        <v>43128</v>
      </c>
      <c r="C36" s="20">
        <f>D35+G35-H35</f>
        <v>1551.4582126520856</v>
      </c>
      <c r="D36" s="17">
        <f>C36+(C36*0.03)</f>
        <v>1598.0019590316483</v>
      </c>
      <c r="E36" s="17">
        <f>C36/3250</f>
        <v>0.47737175773910329</v>
      </c>
      <c r="F36" s="28">
        <f>(D36-C36)/E36</f>
        <v>97.500000000000199</v>
      </c>
      <c r="G36" s="18"/>
      <c r="H36" s="18"/>
      <c r="I36" s="19">
        <f>E36*50/C36</f>
        <v>1.5384615384615385E-2</v>
      </c>
      <c r="J36" s="87"/>
    </row>
    <row r="37" spans="1:16" ht="13.5" thickBot="1">
      <c r="A37" s="103"/>
      <c r="B37" s="81">
        <f>B36+7</f>
        <v>43135</v>
      </c>
      <c r="C37" s="20">
        <f>D36+G36-H36</f>
        <v>1598.0019590316483</v>
      </c>
      <c r="D37" s="17">
        <f>C37+(C37*0.03)</f>
        <v>1645.9420178025978</v>
      </c>
      <c r="E37" s="17">
        <f>C37/3250</f>
        <v>0.49169291047127639</v>
      </c>
      <c r="F37" s="28">
        <f>(D37-C37)/E37</f>
        <v>97.500000000000028</v>
      </c>
      <c r="G37" s="18"/>
      <c r="H37" s="18"/>
      <c r="I37" s="19">
        <f>E37*50/C37</f>
        <v>1.5384615384615384E-2</v>
      </c>
      <c r="J37" s="87"/>
      <c r="K37" s="104"/>
      <c r="L37" s="105"/>
      <c r="M37" s="105"/>
      <c r="N37" s="105"/>
      <c r="O37" s="105"/>
      <c r="P37" s="105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43142</v>
      </c>
      <c r="C39" s="20">
        <f>D37+G37-H37</f>
        <v>1645.9420178025978</v>
      </c>
      <c r="D39" s="17">
        <f>C39+(C39*0.03)</f>
        <v>1695.3202783366758</v>
      </c>
      <c r="E39" s="17">
        <f>C39/3250</f>
        <v>0.50644369778541465</v>
      </c>
      <c r="F39" s="28">
        <f>(D39-C39)/E39</f>
        <v>97.500000000000099</v>
      </c>
      <c r="G39" s="18"/>
      <c r="H39" s="18"/>
      <c r="I39" s="19">
        <f>E39*50/C39</f>
        <v>1.5384615384615384E-2</v>
      </c>
      <c r="J39" s="87"/>
    </row>
    <row r="40" spans="1:16">
      <c r="A40" s="102"/>
      <c r="B40" s="81">
        <f>B39+7</f>
        <v>43149</v>
      </c>
      <c r="C40" s="20">
        <f>D39+G39-H39</f>
        <v>1695.3202783366758</v>
      </c>
      <c r="D40" s="17">
        <f>C40+(C40*0.03)</f>
        <v>1746.1798866867759</v>
      </c>
      <c r="E40" s="17">
        <f>C40/3250</f>
        <v>0.52163700871897711</v>
      </c>
      <c r="F40" s="28">
        <f>(D40-C40)/E40</f>
        <v>97.499999999999844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43156</v>
      </c>
      <c r="C41" s="20">
        <f>D40+G40-H40</f>
        <v>1746.1798866867759</v>
      </c>
      <c r="D41" s="17">
        <f>C41+(C41*0.03)</f>
        <v>1798.5652832873793</v>
      </c>
      <c r="E41" s="17">
        <f>C41/3250</f>
        <v>0.53728611898054646</v>
      </c>
      <c r="F41" s="28">
        <f>(D41-C41)/E41</f>
        <v>97.500000000000171</v>
      </c>
      <c r="G41" s="18"/>
      <c r="H41" s="18"/>
      <c r="I41" s="19">
        <f>E41*50/C41</f>
        <v>1.5384615384615385E-2</v>
      </c>
      <c r="J41" s="87"/>
    </row>
    <row r="42" spans="1:16" ht="13.5" thickBot="1">
      <c r="A42" s="103"/>
      <c r="B42" s="81">
        <f>B41+7</f>
        <v>43163</v>
      </c>
      <c r="C42" s="20">
        <f>D41+G41-H41</f>
        <v>1798.5652832873793</v>
      </c>
      <c r="D42" s="17">
        <f>C42+(C42*0.03)</f>
        <v>1852.5222417860007</v>
      </c>
      <c r="E42" s="17">
        <f>C42/3250</f>
        <v>0.55340470254996288</v>
      </c>
      <c r="F42" s="28">
        <f>(D42-C42)/E42</f>
        <v>97.499999999999972</v>
      </c>
      <c r="G42" s="18"/>
      <c r="H42" s="18"/>
      <c r="I42" s="19">
        <f>E42*50/C42</f>
        <v>1.5384615384615385E-2</v>
      </c>
      <c r="J42" s="87"/>
      <c r="K42" s="104"/>
      <c r="L42" s="105"/>
      <c r="M42" s="105"/>
      <c r="N42" s="105"/>
      <c r="O42" s="105"/>
      <c r="P42" s="105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43170</v>
      </c>
      <c r="C44" s="20">
        <f>D42+G42-H42</f>
        <v>1852.5222417860007</v>
      </c>
      <c r="D44" s="17">
        <f>C44+(C44*0.03)</f>
        <v>1908.0979090395806</v>
      </c>
      <c r="E44" s="17">
        <f>C44/3250</f>
        <v>0.5700068436264617</v>
      </c>
      <c r="F44" s="28">
        <f>(D44-C44)/E44</f>
        <v>97.499999999999829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43177</v>
      </c>
      <c r="C45" s="20">
        <f>D44+G44-H44</f>
        <v>1908.0979090395806</v>
      </c>
      <c r="D45" s="17">
        <f>C45+(C45*0.03)</f>
        <v>1965.340846310768</v>
      </c>
      <c r="E45" s="17">
        <f>C45/3250</f>
        <v>0.58710704893525556</v>
      </c>
      <c r="F45" s="28">
        <f>(D45-C45)/E45</f>
        <v>97.500000000000014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43184</v>
      </c>
      <c r="C46" s="20">
        <f>D45+G45-H45</f>
        <v>1965.340846310768</v>
      </c>
      <c r="D46" s="17">
        <f>C46+(C46*0.03)</f>
        <v>2024.3010717000911</v>
      </c>
      <c r="E46" s="17">
        <f>C46/3250</f>
        <v>0.60472026040331328</v>
      </c>
      <c r="F46" s="28">
        <f>(D46-C46)/E46</f>
        <v>97.500000000000114</v>
      </c>
      <c r="G46" s="18"/>
      <c r="H46" s="18"/>
      <c r="I46" s="19">
        <f>E46*50/C46</f>
        <v>1.5384615384615385E-2</v>
      </c>
      <c r="J46" s="87"/>
    </row>
    <row r="47" spans="1:16" ht="13.5" thickBot="1">
      <c r="A47" s="103"/>
      <c r="B47" s="81">
        <f>B46+7</f>
        <v>43191</v>
      </c>
      <c r="C47" s="20">
        <f>D46+G46-H46</f>
        <v>2024.3010717000911</v>
      </c>
      <c r="D47" s="17">
        <f>C47+(C47*0.03)</f>
        <v>2085.0301038510938</v>
      </c>
      <c r="E47" s="17">
        <f>C47/3250</f>
        <v>0.62286186821541267</v>
      </c>
      <c r="F47" s="28">
        <f>(D47-C47)/E47</f>
        <v>97.499999999999915</v>
      </c>
      <c r="G47" s="80"/>
      <c r="H47" s="80">
        <f>(D47-C34)*0.35</f>
        <v>217.92117879464502</v>
      </c>
      <c r="I47" s="19">
        <f>E47*50/C47</f>
        <v>1.5384615384615384E-2</v>
      </c>
      <c r="J47" s="87"/>
      <c r="K47" s="106" t="s">
        <v>46</v>
      </c>
      <c r="L47" s="107"/>
      <c r="M47" s="107"/>
      <c r="N47" s="107"/>
      <c r="O47" s="107"/>
      <c r="P47" s="107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43198</v>
      </c>
      <c r="C49" s="20">
        <f>D47+G47-H47</f>
        <v>1867.1089250564487</v>
      </c>
      <c r="D49" s="17">
        <f>C49+(C49*0.03)</f>
        <v>1923.1221928081422</v>
      </c>
      <c r="E49" s="17">
        <f>C49/3250</f>
        <v>0.57449505386352273</v>
      </c>
      <c r="F49" s="28">
        <f>(D49-C49)/E49</f>
        <v>97.500000000000142</v>
      </c>
      <c r="G49" s="18"/>
      <c r="H49" s="18"/>
      <c r="I49" s="19">
        <f>E49*50/C49</f>
        <v>1.5384615384615385E-2</v>
      </c>
      <c r="J49" s="87"/>
    </row>
    <row r="50" spans="1:16">
      <c r="A50" s="102"/>
      <c r="B50" s="81">
        <f>B49+7</f>
        <v>43205</v>
      </c>
      <c r="C50" s="20">
        <f>D49+G49-H49</f>
        <v>1923.1221928081422</v>
      </c>
      <c r="D50" s="17">
        <f>C50+(C50*0.03)</f>
        <v>1980.8158585923866</v>
      </c>
      <c r="E50" s="17">
        <f>C50/3250</f>
        <v>0.59172990547942839</v>
      </c>
      <c r="F50" s="28">
        <f>(D50-C50)/E50</f>
        <v>97.500000000000114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43212</v>
      </c>
      <c r="C51" s="20">
        <f>D50+G50-H50</f>
        <v>1980.8158585923866</v>
      </c>
      <c r="D51" s="17">
        <f>C51+(C51*0.03)</f>
        <v>2040.2403343501583</v>
      </c>
      <c r="E51" s="17">
        <f>C51/3250</f>
        <v>0.60948180264381124</v>
      </c>
      <c r="F51" s="28">
        <f>(D51-C51)/E51</f>
        <v>97.500000000000156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43219</v>
      </c>
      <c r="C52" s="20">
        <f>D51+G51-H51</f>
        <v>2040.2403343501583</v>
      </c>
      <c r="D52" s="17">
        <f>C52+(C52*0.03)</f>
        <v>2101.4475443806632</v>
      </c>
      <c r="E52" s="17">
        <f>C52/3250</f>
        <v>0.62776625672312558</v>
      </c>
      <c r="F52" s="28">
        <f>(D52-C52)/E52</f>
        <v>97.500000000000313</v>
      </c>
      <c r="G52" s="80"/>
      <c r="H52" s="80"/>
      <c r="I52" s="19">
        <f>E52*50/C52</f>
        <v>1.5384615384615384E-2</v>
      </c>
      <c r="J52" s="87"/>
      <c r="K52" s="104"/>
      <c r="L52" s="105"/>
      <c r="M52" s="105"/>
      <c r="N52" s="105"/>
      <c r="O52" s="105"/>
      <c r="P52" s="105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43226</v>
      </c>
      <c r="C54" s="20">
        <f>D52+G52-H52</f>
        <v>2101.4475443806632</v>
      </c>
      <c r="D54" s="17">
        <f>C54+(C54*0.03)</f>
        <v>2164.4909707120833</v>
      </c>
      <c r="E54" s="17">
        <f>C54/3250</f>
        <v>0.64659924442481942</v>
      </c>
      <c r="F54" s="28">
        <f>(D54-C54)/E54</f>
        <v>97.500000000000242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43233</v>
      </c>
      <c r="C55" s="20">
        <f>D54+G54-H54</f>
        <v>2164.4909707120833</v>
      </c>
      <c r="D55" s="17">
        <f>C55+(C55*0.03)</f>
        <v>2229.4256998334458</v>
      </c>
      <c r="E55" s="17">
        <f>C55/3250</f>
        <v>0.66599722175756404</v>
      </c>
      <c r="F55" s="28">
        <f>(D55-C55)/E55</f>
        <v>97.500000000000128</v>
      </c>
      <c r="G55" s="18"/>
      <c r="H55" s="18"/>
      <c r="I55" s="19">
        <f>E55*50/C55</f>
        <v>1.5384615384615382E-2</v>
      </c>
      <c r="J55" s="87"/>
    </row>
    <row r="56" spans="1:16">
      <c r="A56" s="102"/>
      <c r="B56" s="81">
        <f>B55+7</f>
        <v>43240</v>
      </c>
      <c r="C56" s="20">
        <f>D55+G55-H55</f>
        <v>2229.4256998334458</v>
      </c>
      <c r="D56" s="17">
        <f>C56+(C56*0.03)</f>
        <v>2296.3084708284491</v>
      </c>
      <c r="E56" s="17">
        <f>C56/3250</f>
        <v>0.68597713841029107</v>
      </c>
      <c r="F56" s="28">
        <f>(D56-C56)/E56</f>
        <v>97.499999999999858</v>
      </c>
      <c r="G56" s="18"/>
      <c r="H56" s="18"/>
      <c r="I56" s="19">
        <f>E56*50/C56</f>
        <v>1.5384615384615385E-2</v>
      </c>
      <c r="J56" s="87"/>
    </row>
    <row r="57" spans="1:16" ht="13.5" thickBot="1">
      <c r="A57" s="103"/>
      <c r="B57" s="81">
        <f>B56+7</f>
        <v>43247</v>
      </c>
      <c r="C57" s="20">
        <f>D56+G56-H56</f>
        <v>2296.3084708284491</v>
      </c>
      <c r="D57" s="17">
        <f>C57+(C57*0.03)</f>
        <v>2365.1977249533024</v>
      </c>
      <c r="E57" s="17">
        <f>C57/3250</f>
        <v>0.70655645256259969</v>
      </c>
      <c r="F57" s="28">
        <f>(D57-C57)/E57</f>
        <v>97.499999999999787</v>
      </c>
      <c r="G57" s="80"/>
      <c r="H57" s="80"/>
      <c r="I57" s="19">
        <f>E57*50/C57</f>
        <v>1.5384615384615385E-2</v>
      </c>
      <c r="J57" s="87"/>
      <c r="K57" s="104"/>
      <c r="L57" s="105"/>
      <c r="M57" s="105"/>
      <c r="N57" s="105"/>
      <c r="O57" s="105"/>
      <c r="P57" s="105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43254</v>
      </c>
      <c r="C59" s="20">
        <f>D57+G57-H57</f>
        <v>2365.1977249533024</v>
      </c>
      <c r="D59" s="17">
        <f>C59+(C59*0.03)</f>
        <v>2436.1536567019016</v>
      </c>
      <c r="E59" s="17">
        <f>C59/3250</f>
        <v>0.72775314613947772</v>
      </c>
      <c r="F59" s="28">
        <f>(D59-C59)/E59</f>
        <v>97.500000000000085</v>
      </c>
      <c r="G59" s="18"/>
      <c r="H59" s="18"/>
      <c r="I59" s="19">
        <f>E59*50/C59</f>
        <v>1.5384615384615385E-2</v>
      </c>
      <c r="J59" s="87"/>
    </row>
    <row r="60" spans="1:16">
      <c r="A60" s="102"/>
      <c r="B60" s="81">
        <f>B59+7</f>
        <v>43261</v>
      </c>
      <c r="C60" s="20">
        <f>D59+G59-H59</f>
        <v>2436.1536567019016</v>
      </c>
      <c r="D60" s="17">
        <f>C60+(C60*0.03)</f>
        <v>2509.2382664029587</v>
      </c>
      <c r="E60" s="17">
        <f>C60/3250</f>
        <v>0.749585740523662</v>
      </c>
      <c r="F60" s="28">
        <f>(D60-C60)/E60</f>
        <v>97.500000000000156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43268</v>
      </c>
      <c r="C61" s="20">
        <f>D60+G60-H60</f>
        <v>2509.2382664029587</v>
      </c>
      <c r="D61" s="17">
        <f>C61+(C61*0.03)</f>
        <v>2584.5154143950476</v>
      </c>
      <c r="E61" s="17">
        <f>C61/3250</f>
        <v>0.77207331273937196</v>
      </c>
      <c r="F61" s="28">
        <f>(D61-C61)/E61</f>
        <v>97.500000000000156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43275</v>
      </c>
      <c r="C62" s="20">
        <f>D61+G61-H61</f>
        <v>2584.5154143950476</v>
      </c>
      <c r="D62" s="17">
        <f>C62+(C62*0.03)</f>
        <v>2662.0508768268992</v>
      </c>
      <c r="E62" s="17">
        <f>C62/3250</f>
        <v>0.79523551212155308</v>
      </c>
      <c r="F62" s="28">
        <f>(D62-C62)/E62</f>
        <v>97.500000000000171</v>
      </c>
      <c r="G62" s="80"/>
      <c r="H62" s="80">
        <f>(D62-C49)*0.35</f>
        <v>278.22968311965764</v>
      </c>
      <c r="I62" s="19">
        <f>E62*50/C62</f>
        <v>1.5384615384615384E-2</v>
      </c>
      <c r="J62" s="87"/>
      <c r="K62" s="106" t="s">
        <v>46</v>
      </c>
      <c r="L62" s="107"/>
      <c r="M62" s="107"/>
      <c r="N62" s="107"/>
      <c r="O62" s="107"/>
      <c r="P62" s="107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43282</v>
      </c>
      <c r="C64" s="20">
        <f>D62+G62-H62</f>
        <v>2383.8211937072415</v>
      </c>
      <c r="D64" s="17">
        <f>C64+(C64*0.03)</f>
        <v>2455.3358295184589</v>
      </c>
      <c r="E64" s="17">
        <f>C64/3250</f>
        <v>0.7334834442176128</v>
      </c>
      <c r="F64" s="28">
        <f>(D64-C64)/E64</f>
        <v>97.500000000000256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43289</v>
      </c>
      <c r="C65" s="20">
        <f>D64+G64-H64</f>
        <v>2455.3358295184589</v>
      </c>
      <c r="D65" s="17">
        <f>C65+(C65*0.03)</f>
        <v>2528.9959044040129</v>
      </c>
      <c r="E65" s="17">
        <f>C65/3250</f>
        <v>0.75548794754414117</v>
      </c>
      <c r="F65" s="28">
        <f>(D65-C65)/E65</f>
        <v>97.50000000000027</v>
      </c>
      <c r="G65" s="17"/>
      <c r="H65" s="79"/>
      <c r="I65" s="19">
        <f>E65*50/C65</f>
        <v>1.5384615384615384E-2</v>
      </c>
      <c r="J65" s="87"/>
    </row>
    <row r="66" spans="1:16">
      <c r="A66" s="102"/>
      <c r="B66" s="81">
        <f>B65+7</f>
        <v>43296</v>
      </c>
      <c r="C66" s="20">
        <f>D65+G65-H65</f>
        <v>2528.9959044040129</v>
      </c>
      <c r="D66" s="17">
        <f>C66+(C66*0.03)</f>
        <v>2604.8657815361335</v>
      </c>
      <c r="E66" s="17">
        <f>C66/3250</f>
        <v>0.77815258597046555</v>
      </c>
      <c r="F66" s="28">
        <f>(D66-C66)/E66</f>
        <v>97.500000000000227</v>
      </c>
      <c r="G66" s="17"/>
      <c r="H66" s="79"/>
      <c r="I66" s="19">
        <f>E66*50/C66</f>
        <v>1.5384615384615385E-2</v>
      </c>
      <c r="J66" s="87"/>
    </row>
    <row r="67" spans="1:16" ht="13.5" thickBot="1">
      <c r="A67" s="103"/>
      <c r="B67" s="81">
        <f>B66+7</f>
        <v>43303</v>
      </c>
      <c r="C67" s="20">
        <f>D66+G66-H66</f>
        <v>2604.8657815361335</v>
      </c>
      <c r="D67" s="17">
        <f>C67+(C67*0.03)</f>
        <v>2683.0117549822176</v>
      </c>
      <c r="E67" s="17">
        <f>C67/3250</f>
        <v>0.80149716354957956</v>
      </c>
      <c r="F67" s="28">
        <f>(D67-C67)/E67</f>
        <v>97.500000000000114</v>
      </c>
      <c r="G67" s="80"/>
      <c r="H67" s="80"/>
      <c r="I67" s="19">
        <f>E67*50/C67</f>
        <v>1.5384615384615385E-2</v>
      </c>
      <c r="J67" s="87"/>
      <c r="K67" s="104"/>
      <c r="L67" s="105"/>
      <c r="M67" s="105"/>
      <c r="N67" s="105"/>
      <c r="O67" s="105"/>
      <c r="P67" s="105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43310</v>
      </c>
      <c r="C69" s="20">
        <f>D67+G67-H67</f>
        <v>2683.0117549822176</v>
      </c>
      <c r="D69" s="17">
        <f>C69+(C69*0.03)</f>
        <v>2763.5021076316839</v>
      </c>
      <c r="E69" s="17">
        <f>C69/3250</f>
        <v>0.82554207845606697</v>
      </c>
      <c r="F69" s="28">
        <f>(D69-C69)/E69</f>
        <v>97.499999999999758</v>
      </c>
      <c r="G69" s="18"/>
      <c r="H69" s="18"/>
      <c r="I69" s="19">
        <f>E69*50/C69</f>
        <v>1.5384615384615385E-2</v>
      </c>
      <c r="J69" s="87"/>
    </row>
    <row r="70" spans="1:16">
      <c r="A70" s="102"/>
      <c r="B70" s="81">
        <f>B69+7</f>
        <v>43317</v>
      </c>
      <c r="C70" s="20">
        <f>D69+G69-H69</f>
        <v>2763.5021076316839</v>
      </c>
      <c r="D70" s="17">
        <f>C70+(C70*0.03)</f>
        <v>2846.4071708606343</v>
      </c>
      <c r="E70" s="17">
        <f>C70/3250</f>
        <v>0.85030834080974893</v>
      </c>
      <c r="F70" s="28">
        <f>(D70-C70)/E70</f>
        <v>97.499999999999901</v>
      </c>
      <c r="G70" s="18"/>
      <c r="H70" s="18"/>
      <c r="I70" s="19">
        <f>E70*50/C70</f>
        <v>1.5384615384615387E-2</v>
      </c>
      <c r="J70" s="87"/>
    </row>
    <row r="71" spans="1:16">
      <c r="A71" s="102"/>
      <c r="B71" s="81">
        <f>B70+7</f>
        <v>43324</v>
      </c>
      <c r="C71" s="20">
        <f>D70+G70-H70</f>
        <v>2846.4071708606343</v>
      </c>
      <c r="D71" s="17">
        <f>C71+(C71*0.03)</f>
        <v>2931.7993859864532</v>
      </c>
      <c r="E71" s="17">
        <f>C71/3250</f>
        <v>0.87581759103404133</v>
      </c>
      <c r="F71" s="28">
        <f>(D71-C71)/E71</f>
        <v>97.499999999999844</v>
      </c>
      <c r="G71" s="18"/>
      <c r="H71" s="18"/>
      <c r="I71" s="19">
        <f>E71*50/C71</f>
        <v>1.5384615384615385E-2</v>
      </c>
      <c r="J71" s="87"/>
    </row>
    <row r="72" spans="1:16" ht="13.5" thickBot="1">
      <c r="A72" s="103"/>
      <c r="B72" s="81">
        <f>B71+7</f>
        <v>43331</v>
      </c>
      <c r="C72" s="20">
        <f>D71+G71-H71</f>
        <v>2931.7993859864532</v>
      </c>
      <c r="D72" s="17">
        <f>C72+(C72*0.03)</f>
        <v>3019.753367566047</v>
      </c>
      <c r="E72" s="17">
        <f>C72/3250</f>
        <v>0.90209211876506257</v>
      </c>
      <c r="F72" s="28">
        <f>(D72-C72)/E72</f>
        <v>97.500000000000227</v>
      </c>
      <c r="G72" s="80"/>
      <c r="H72" s="80"/>
      <c r="I72" s="19">
        <f>E72*50/C72</f>
        <v>1.5384615384615385E-2</v>
      </c>
      <c r="J72" s="87"/>
      <c r="K72" s="104"/>
      <c r="L72" s="105"/>
      <c r="M72" s="105"/>
      <c r="N72" s="105"/>
      <c r="O72" s="105"/>
      <c r="P72" s="105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43338</v>
      </c>
      <c r="C74" s="20">
        <f>D72+G72-H72</f>
        <v>3019.753367566047</v>
      </c>
      <c r="D74" s="17">
        <f>C74+(C74*0.03)</f>
        <v>3110.3459685930284</v>
      </c>
      <c r="E74" s="17">
        <f>C74/3250</f>
        <v>0.92915488232801446</v>
      </c>
      <c r="F74" s="28">
        <f>(D74-C74)/E74</f>
        <v>97.499999999999943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43345</v>
      </c>
      <c r="C75" s="20">
        <f>D74+G74-H74</f>
        <v>3110.3459685930284</v>
      </c>
      <c r="D75" s="17">
        <f>C75+(C75*0.03)</f>
        <v>3203.656347650819</v>
      </c>
      <c r="E75" s="17">
        <f>C75/3250</f>
        <v>0.95702952879785486</v>
      </c>
      <c r="F75" s="28">
        <f>(D75-C75)/E75</f>
        <v>97.499999999999815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43352</v>
      </c>
      <c r="C76" s="20">
        <f>D75+G75-H75</f>
        <v>3203.656347650819</v>
      </c>
      <c r="D76" s="17">
        <f>C76+(C76*0.03)</f>
        <v>3299.7660380803436</v>
      </c>
      <c r="E76" s="17">
        <f>C76/3250</f>
        <v>0.98574041466179052</v>
      </c>
      <c r="F76" s="28">
        <f>(D76-C76)/E76</f>
        <v>97.499999999999986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43359</v>
      </c>
      <c r="C77" s="20">
        <f>D76+G76-H76</f>
        <v>3299.7660380803436</v>
      </c>
      <c r="D77" s="17">
        <f>C77+(C77*0.03)</f>
        <v>3398.759019222754</v>
      </c>
      <c r="E77" s="17">
        <f>C77/3250</f>
        <v>1.0153126271016442</v>
      </c>
      <c r="F77" s="28">
        <f>(D77-C77)/E77</f>
        <v>97.500000000000071</v>
      </c>
      <c r="G77" s="80"/>
      <c r="H77" s="80">
        <f>(D77-C64)*0.35</f>
        <v>355.22823893042937</v>
      </c>
      <c r="I77" s="19">
        <f>E77*50/C77</f>
        <v>1.5384615384615384E-2</v>
      </c>
      <c r="J77" s="87"/>
      <c r="K77" s="106" t="s">
        <v>46</v>
      </c>
      <c r="L77" s="107"/>
      <c r="M77" s="107"/>
      <c r="N77" s="107"/>
      <c r="O77" s="107"/>
      <c r="P77" s="107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43366</v>
      </c>
      <c r="C79" s="20">
        <f>D77+G77-H77</f>
        <v>3043.5307802923244</v>
      </c>
      <c r="D79" s="17">
        <f>C79+(C79*0.03)</f>
        <v>3134.8367037010939</v>
      </c>
      <c r="E79" s="17">
        <f>C79/3250</f>
        <v>0.93647100932071514</v>
      </c>
      <c r="F79" s="28">
        <f>(D79-C79)/E79</f>
        <v>97.499999999999815</v>
      </c>
      <c r="G79" s="18"/>
      <c r="H79" s="18"/>
      <c r="I79" s="19">
        <f>E79*50/C79</f>
        <v>1.5384615384615384E-2</v>
      </c>
      <c r="J79" s="87"/>
    </row>
    <row r="80" spans="1:16">
      <c r="A80" s="102"/>
      <c r="B80" s="81">
        <f>B79+7</f>
        <v>43373</v>
      </c>
      <c r="C80" s="20">
        <f>D79+G79-H79</f>
        <v>3134.8367037010939</v>
      </c>
      <c r="D80" s="17">
        <f>C80+(C80*0.03)</f>
        <v>3228.8818048121266</v>
      </c>
      <c r="E80" s="17">
        <f>C80/3250</f>
        <v>0.96456513960033663</v>
      </c>
      <c r="F80" s="28">
        <f>(D80-C80)/E80</f>
        <v>97.499999999999801</v>
      </c>
      <c r="G80" s="18"/>
      <c r="H80" s="18"/>
      <c r="I80" s="19">
        <f>E80*50/C80</f>
        <v>1.5384615384615385E-2</v>
      </c>
      <c r="J80" s="87"/>
    </row>
    <row r="81" spans="1:16">
      <c r="A81" s="102"/>
      <c r="B81" s="81">
        <f>B80+7</f>
        <v>43380</v>
      </c>
      <c r="C81" s="20">
        <f>D80+G80-H80</f>
        <v>3228.8818048121266</v>
      </c>
      <c r="D81" s="17">
        <f>C81+(C81*0.03)</f>
        <v>3325.7482589564902</v>
      </c>
      <c r="E81" s="17">
        <f>C81/3250</f>
        <v>0.99350209378834664</v>
      </c>
      <c r="F81" s="28">
        <f>(D81-C81)/E81</f>
        <v>97.499999999999815</v>
      </c>
      <c r="G81" s="18"/>
      <c r="H81" s="18"/>
      <c r="I81" s="19">
        <f>E81*50/C81</f>
        <v>1.5384615384615384E-2</v>
      </c>
      <c r="J81" s="87"/>
    </row>
    <row r="82" spans="1:16" ht="13.5" thickBot="1">
      <c r="A82" s="103"/>
      <c r="B82" s="81">
        <f>B81+7</f>
        <v>43387</v>
      </c>
      <c r="C82" s="20">
        <f>D81+G81-H81</f>
        <v>3325.7482589564902</v>
      </c>
      <c r="D82" s="17">
        <f>C82+(C82*0.03)</f>
        <v>3425.5207067251849</v>
      </c>
      <c r="E82" s="17">
        <f>C82/3250</f>
        <v>1.0233071566019969</v>
      </c>
      <c r="F82" s="28">
        <f>(D82-C82)/E82</f>
        <v>97.500000000000043</v>
      </c>
      <c r="G82" s="80"/>
      <c r="H82" s="80"/>
      <c r="I82" s="19">
        <f>E82*50/C82</f>
        <v>1.5384615384615384E-2</v>
      </c>
      <c r="J82" s="87"/>
      <c r="K82" s="104"/>
      <c r="L82" s="105"/>
      <c r="M82" s="105"/>
      <c r="N82" s="105"/>
      <c r="O82" s="105"/>
      <c r="P82" s="105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43394</v>
      </c>
      <c r="C84" s="20">
        <f>D82+G82-H82</f>
        <v>3425.5207067251849</v>
      </c>
      <c r="D84" s="17">
        <f>C84+(C84*0.03)</f>
        <v>3528.2863279269404</v>
      </c>
      <c r="E84" s="17">
        <f>C84/3250</f>
        <v>1.0540063713000569</v>
      </c>
      <c r="F84" s="28">
        <f>(D84-C84)/E84</f>
        <v>97.499999999999943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43401</v>
      </c>
      <c r="C85" s="20">
        <f>D84+G84-H84</f>
        <v>3528.2863279269404</v>
      </c>
      <c r="D85" s="17">
        <f>C85+(C85*0.03)</f>
        <v>3634.1349177647485</v>
      </c>
      <c r="E85" s="17">
        <f>C85/3250</f>
        <v>1.0856265624390586</v>
      </c>
      <c r="F85" s="28">
        <f>(D85-C85)/E85</f>
        <v>97.499999999999844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43408</v>
      </c>
      <c r="C86" s="20">
        <f>D85+G85-H85</f>
        <v>3634.1349177647485</v>
      </c>
      <c r="D86" s="17">
        <f>C86+(C86*0.03)</f>
        <v>3743.1589652976909</v>
      </c>
      <c r="E86" s="17">
        <f>C86/3250</f>
        <v>1.1181953593122302</v>
      </c>
      <c r="F86" s="28">
        <f>(D86-C86)/E86</f>
        <v>97.499999999999957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3"/>
      <c r="B87" s="81">
        <f>B86+7</f>
        <v>43415</v>
      </c>
      <c r="C87" s="20">
        <f>D86+G86-H86</f>
        <v>3743.1589652976909</v>
      </c>
      <c r="D87" s="17">
        <f>C87+(C87*0.03)</f>
        <v>3855.4537342566218</v>
      </c>
      <c r="E87" s="17">
        <f>C87/3250</f>
        <v>1.1517412200915973</v>
      </c>
      <c r="F87" s="28">
        <f>(D87-C87)/E87</f>
        <v>97.500000000000185</v>
      </c>
      <c r="G87" s="80"/>
      <c r="H87" s="80"/>
      <c r="I87" s="19">
        <f>E87*50/C87</f>
        <v>1.5384615384615385E-2</v>
      </c>
      <c r="J87" s="87"/>
      <c r="K87" s="104"/>
      <c r="L87" s="105"/>
      <c r="M87" s="105"/>
      <c r="N87" s="105"/>
      <c r="O87" s="105"/>
      <c r="P87" s="105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43422</v>
      </c>
      <c r="C89" s="20">
        <f>D87+G87-H87</f>
        <v>3855.4537342566218</v>
      </c>
      <c r="D89" s="17">
        <f>C89+(C89*0.03)</f>
        <v>3971.1173462843203</v>
      </c>
      <c r="E89" s="17">
        <f>C89/3250</f>
        <v>1.1862934566943453</v>
      </c>
      <c r="F89" s="28">
        <f>(D89-C89)/E89</f>
        <v>97.499999999999858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43429</v>
      </c>
      <c r="C90" s="20">
        <f>D89+G89-H89</f>
        <v>3971.1173462843203</v>
      </c>
      <c r="D90" s="17">
        <f>C90+(C90*0.03)</f>
        <v>4090.25086667285</v>
      </c>
      <c r="E90" s="17">
        <f>C90/3250</f>
        <v>1.2218822603951756</v>
      </c>
      <c r="F90" s="28">
        <f>(D90-C90)/E90</f>
        <v>97.500000000000014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43436</v>
      </c>
      <c r="C91" s="20">
        <f>D90+G90-H90</f>
        <v>4090.25086667285</v>
      </c>
      <c r="D91" s="17">
        <f>C91+(C91*0.03)</f>
        <v>4212.9583926730356</v>
      </c>
      <c r="E91" s="17">
        <f>C91/3250</f>
        <v>1.2585387282070308</v>
      </c>
      <c r="F91" s="28">
        <f>(D91-C91)/E91</f>
        <v>97.500000000000142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43443</v>
      </c>
      <c r="C92" s="20">
        <f>D91+G91-H91</f>
        <v>4212.9583926730356</v>
      </c>
      <c r="D92" s="17">
        <f>C92+(C92*0.03)</f>
        <v>4339.347144453227</v>
      </c>
      <c r="E92" s="17">
        <f>C92/3250</f>
        <v>1.2962948900532418</v>
      </c>
      <c r="F92" s="28">
        <f>(D92-C92)/E92</f>
        <v>97.500000000000199</v>
      </c>
      <c r="G92" s="80"/>
      <c r="H92" s="80">
        <f>(D92-C79)*0.35</f>
        <v>453.5357274563159</v>
      </c>
      <c r="I92" s="19">
        <f>E92*50/C92</f>
        <v>1.5384615384615387E-2</v>
      </c>
      <c r="J92" s="87"/>
      <c r="K92" s="106" t="s">
        <v>46</v>
      </c>
      <c r="L92" s="107"/>
      <c r="M92" s="107"/>
      <c r="N92" s="107"/>
      <c r="O92" s="107"/>
      <c r="P92" s="107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43450</v>
      </c>
      <c r="C94" s="20">
        <f>D92+G92-H92</f>
        <v>3885.8114169969112</v>
      </c>
      <c r="D94" s="17">
        <f>C94+(C94*0.03)</f>
        <v>4002.3857595068184</v>
      </c>
      <c r="E94" s="17">
        <f>C94/3250</f>
        <v>1.1956342821528958</v>
      </c>
      <c r="F94" s="28">
        <f>(D94-C94)/E94</f>
        <v>97.499999999999872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43457</v>
      </c>
      <c r="C95" s="20">
        <f>D94+G94-H94</f>
        <v>4002.3857595068184</v>
      </c>
      <c r="D95" s="17">
        <f>C95+(C95*0.03)</f>
        <v>4122.4573322920232</v>
      </c>
      <c r="E95" s="17">
        <f>C95/3250</f>
        <v>1.2315033106174826</v>
      </c>
      <c r="F95" s="28">
        <f>(D95-C95)/E95</f>
        <v>97.500000000000199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43464</v>
      </c>
      <c r="C96" s="20">
        <f>D95+G95-H95</f>
        <v>4122.4573322920232</v>
      </c>
      <c r="D96" s="17">
        <f>C96+(C96*0.03)</f>
        <v>4246.1310522607837</v>
      </c>
      <c r="E96" s="17">
        <f>C96/3250</f>
        <v>1.2684484099360072</v>
      </c>
      <c r="F96" s="28">
        <f>(D96-C96)/E96</f>
        <v>97.499999999999801</v>
      </c>
      <c r="G96" s="17"/>
      <c r="H96" s="18"/>
      <c r="I96" s="19">
        <f>E96*50/C96</f>
        <v>1.5384615384615384E-2</v>
      </c>
      <c r="J96" s="87"/>
    </row>
    <row r="97" spans="1:16" ht="13.5" thickBot="1">
      <c r="A97" s="103"/>
      <c r="B97" s="81">
        <f>B96+7</f>
        <v>43471</v>
      </c>
      <c r="C97" s="20">
        <f>D96+G96-H96</f>
        <v>4246.1310522607837</v>
      </c>
      <c r="D97" s="17">
        <f>C97+(C97*0.03)</f>
        <v>4373.514983828607</v>
      </c>
      <c r="E97" s="17">
        <f>C97/3250</f>
        <v>1.3065018622340874</v>
      </c>
      <c r="F97" s="28">
        <f>(D97-C97)/E97</f>
        <v>97.499999999999844</v>
      </c>
      <c r="G97" s="80"/>
      <c r="H97" s="80"/>
      <c r="I97" s="19">
        <f>E97*50/C97</f>
        <v>1.5384615384615384E-2</v>
      </c>
      <c r="J97" s="87"/>
      <c r="K97" s="104"/>
      <c r="L97" s="105"/>
      <c r="M97" s="105"/>
      <c r="N97" s="105"/>
      <c r="O97" s="105"/>
      <c r="P97" s="105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43478</v>
      </c>
      <c r="C99" s="20">
        <f>D97+G97-H97</f>
        <v>4373.514983828607</v>
      </c>
      <c r="D99" s="17">
        <f>C99+(C99*0.03)</f>
        <v>4504.7204333434656</v>
      </c>
      <c r="E99" s="17">
        <f>C99/3250</f>
        <v>1.3456969181011098</v>
      </c>
      <c r="F99" s="28">
        <f>(D99-C99)/E99</f>
        <v>97.500000000000313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43485</v>
      </c>
      <c r="C100" s="20">
        <f>D99+G99-H99</f>
        <v>4504.7204333434656</v>
      </c>
      <c r="D100" s="17">
        <f>C100+(C100*0.03)</f>
        <v>4639.8620463437692</v>
      </c>
      <c r="E100" s="17">
        <f>C100/3250</f>
        <v>1.3860678256441432</v>
      </c>
      <c r="F100" s="28">
        <f>(D100-C100)/E100</f>
        <v>97.499999999999702</v>
      </c>
      <c r="G100" s="18"/>
      <c r="H100" s="18"/>
      <c r="I100" s="19">
        <f>E100*50/C100</f>
        <v>1.5384615384615384E-2</v>
      </c>
      <c r="J100" s="87"/>
    </row>
    <row r="101" spans="1:16">
      <c r="A101" s="102"/>
      <c r="B101" s="81">
        <f>B100+7</f>
        <v>43492</v>
      </c>
      <c r="C101" s="20">
        <f>D100+G100-H100</f>
        <v>4639.8620463437692</v>
      </c>
      <c r="D101" s="17">
        <f>C101+(C101*0.03)</f>
        <v>4779.0579077340826</v>
      </c>
      <c r="E101" s="17">
        <f>C101/3250</f>
        <v>1.4276498604134675</v>
      </c>
      <c r="F101" s="28">
        <f>(D101-C101)/E101</f>
        <v>97.500000000000242</v>
      </c>
      <c r="G101" s="18"/>
      <c r="H101" s="18"/>
      <c r="I101" s="19">
        <f>E101*50/C101</f>
        <v>1.5384615384615385E-2</v>
      </c>
      <c r="J101" s="87"/>
    </row>
    <row r="102" spans="1:16" ht="13.5" thickBot="1">
      <c r="A102" s="103"/>
      <c r="B102" s="81">
        <f>B101+7</f>
        <v>43499</v>
      </c>
      <c r="C102" s="20">
        <f>D101+G101-H101</f>
        <v>4779.0579077340826</v>
      </c>
      <c r="D102" s="17">
        <f>C102+(C102*0.03)</f>
        <v>4922.4296449661051</v>
      </c>
      <c r="E102" s="17">
        <f>C102/3250</f>
        <v>1.4704793562258716</v>
      </c>
      <c r="F102" s="28">
        <f>(D102-C102)/E102</f>
        <v>97.500000000000014</v>
      </c>
      <c r="G102" s="80"/>
      <c r="H102" s="80"/>
      <c r="I102" s="19">
        <f>E102*50/C102</f>
        <v>1.5384615384615384E-2</v>
      </c>
      <c r="J102" s="87"/>
      <c r="K102" s="104"/>
      <c r="L102" s="105"/>
      <c r="M102" s="105"/>
      <c r="N102" s="105"/>
      <c r="O102" s="105"/>
      <c r="P102" s="105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43506</v>
      </c>
      <c r="C104" s="20">
        <f>D102+G102-H102</f>
        <v>4922.4296449661051</v>
      </c>
      <c r="D104" s="17">
        <f>C104+(C104*0.03)</f>
        <v>5070.1025343150886</v>
      </c>
      <c r="E104" s="17">
        <f>C104/3250</f>
        <v>1.5145937369126476</v>
      </c>
      <c r="F104" s="28">
        <f>(D104-C104)/E104</f>
        <v>97.500000000000242</v>
      </c>
      <c r="G104" s="18"/>
      <c r="H104" s="18"/>
      <c r="I104" s="19">
        <f>E104*50/C104</f>
        <v>1.5384615384615385E-2</v>
      </c>
      <c r="J104" s="87"/>
    </row>
    <row r="105" spans="1:16">
      <c r="A105" s="102"/>
      <c r="B105" s="81">
        <f>B104+7</f>
        <v>43513</v>
      </c>
      <c r="C105" s="20">
        <f>D104+G104-H104</f>
        <v>5070.1025343150886</v>
      </c>
      <c r="D105" s="17">
        <f>C105+(C105*0.03)</f>
        <v>5222.2056103445411</v>
      </c>
      <c r="E105" s="17">
        <f>C105/3250</f>
        <v>1.5600315490200272</v>
      </c>
      <c r="F105" s="28">
        <f>(D105-C105)/E105</f>
        <v>97.499999999999901</v>
      </c>
      <c r="G105" s="18"/>
      <c r="H105" s="18"/>
      <c r="I105" s="19">
        <f>E105*50/C105</f>
        <v>1.5384615384615382E-2</v>
      </c>
      <c r="J105" s="87"/>
    </row>
    <row r="106" spans="1:16">
      <c r="A106" s="102"/>
      <c r="B106" s="81">
        <f>B105+7</f>
        <v>43520</v>
      </c>
      <c r="C106" s="20">
        <f>D105+G105-H105</f>
        <v>5222.2056103445411</v>
      </c>
      <c r="D106" s="17">
        <f>C106+(C106*0.03)</f>
        <v>5378.8717786548777</v>
      </c>
      <c r="E106" s="17">
        <f>C106/3250</f>
        <v>1.6068324954906281</v>
      </c>
      <c r="F106" s="28">
        <f>(D106-C106)/E106</f>
        <v>97.500000000000227</v>
      </c>
      <c r="G106" s="18"/>
      <c r="H106" s="18"/>
      <c r="I106" s="19">
        <f>E106*50/C106</f>
        <v>1.5384615384615385E-2</v>
      </c>
      <c r="J106" s="87"/>
    </row>
    <row r="107" spans="1:16" ht="13.5" thickBot="1">
      <c r="A107" s="103"/>
      <c r="B107" s="81">
        <f>B106+7</f>
        <v>43527</v>
      </c>
      <c r="C107" s="20">
        <f>D106+G106-H106</f>
        <v>5378.8717786548777</v>
      </c>
      <c r="D107" s="17">
        <f>C107+(C107*0.03)</f>
        <v>5540.2379320145237</v>
      </c>
      <c r="E107" s="17">
        <f>C107/3250</f>
        <v>1.655037470355347</v>
      </c>
      <c r="F107" s="28">
        <f>(D107-C107)/E107</f>
        <v>97.499999999999787</v>
      </c>
      <c r="G107" s="80"/>
      <c r="H107" s="80">
        <f>(D107-C94)*0.35</f>
        <v>579.04928025616437</v>
      </c>
      <c r="I107" s="19">
        <f>E107*50/C107</f>
        <v>1.5384615384615385E-2</v>
      </c>
      <c r="J107" s="87"/>
      <c r="K107" s="106" t="s">
        <v>46</v>
      </c>
      <c r="L107" s="107"/>
      <c r="M107" s="107"/>
      <c r="N107" s="107"/>
      <c r="O107" s="107"/>
      <c r="P107" s="107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43534</v>
      </c>
      <c r="C109" s="20">
        <f>D107+G107-H107</f>
        <v>4961.1886517583589</v>
      </c>
      <c r="D109" s="17">
        <f>C109+(C109*0.03)</f>
        <v>5110.0243113111101</v>
      </c>
      <c r="E109" s="17">
        <f>C109/3250</f>
        <v>1.5265195851564182</v>
      </c>
      <c r="F109" s="28">
        <f>(D109-C109)/E109</f>
        <v>97.500000000000256</v>
      </c>
      <c r="G109" s="18"/>
      <c r="H109" s="18"/>
      <c r="I109" s="19">
        <f>E109*50/C109</f>
        <v>1.5384615384615384E-2</v>
      </c>
      <c r="J109" s="87"/>
    </row>
    <row r="110" spans="1:16">
      <c r="A110" s="102"/>
      <c r="B110" s="81">
        <f>B109+7</f>
        <v>43541</v>
      </c>
      <c r="C110" s="20">
        <f>D109+G109-H109</f>
        <v>5110.0243113111101</v>
      </c>
      <c r="D110" s="17">
        <f>C110+(C110*0.03)</f>
        <v>5263.325040650443</v>
      </c>
      <c r="E110" s="17">
        <f>C110/3250</f>
        <v>1.5723151727111109</v>
      </c>
      <c r="F110" s="28">
        <f>(D110-C110)/E110</f>
        <v>97.499999999999787</v>
      </c>
      <c r="G110" s="18"/>
      <c r="H110" s="18"/>
      <c r="I110" s="19">
        <f>E110*50/C110</f>
        <v>1.5384615384615387E-2</v>
      </c>
      <c r="J110" s="87"/>
    </row>
    <row r="111" spans="1:16">
      <c r="A111" s="102"/>
      <c r="B111" s="81">
        <f>B110+7</f>
        <v>43548</v>
      </c>
      <c r="C111" s="20">
        <f>D110+G110-H110</f>
        <v>5263.325040650443</v>
      </c>
      <c r="D111" s="17">
        <f>C111+(C111*0.03)</f>
        <v>5421.2247918699559</v>
      </c>
      <c r="E111" s="17">
        <f>C111/3250</f>
        <v>1.619484627892444</v>
      </c>
      <c r="F111" s="28">
        <f>(D111-C111)/E111</f>
        <v>97.499999999999716</v>
      </c>
      <c r="G111" s="18"/>
      <c r="H111" s="18"/>
      <c r="I111" s="19">
        <f>E111*50/C111</f>
        <v>1.5384615384615384E-2</v>
      </c>
      <c r="J111" s="87"/>
    </row>
    <row r="112" spans="1:16" ht="13.5" thickBot="1">
      <c r="A112" s="103"/>
      <c r="B112" s="81">
        <f>B111+7</f>
        <v>43555</v>
      </c>
      <c r="C112" s="20">
        <f>D111+G111-H111</f>
        <v>5421.2247918699559</v>
      </c>
      <c r="D112" s="17">
        <f>C112+(C112*0.03)</f>
        <v>5583.8615356260543</v>
      </c>
      <c r="E112" s="17">
        <f>C112/3250</f>
        <v>1.6680691667292171</v>
      </c>
      <c r="F112" s="28">
        <f>(D112-C112)/E112</f>
        <v>97.499999999999858</v>
      </c>
      <c r="G112" s="80"/>
      <c r="H112" s="80"/>
      <c r="I112" s="19">
        <f>E112*50/C112</f>
        <v>1.5384615384615384E-2</v>
      </c>
      <c r="J112" s="87"/>
      <c r="K112" s="104"/>
      <c r="L112" s="105"/>
      <c r="M112" s="105"/>
      <c r="N112" s="105"/>
      <c r="O112" s="105"/>
      <c r="P112" s="105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43562</v>
      </c>
      <c r="C114" s="20">
        <f>D112+G112-H112</f>
        <v>5583.8615356260543</v>
      </c>
      <c r="D114" s="17">
        <f>C114+(C114*0.03)</f>
        <v>5751.377381694836</v>
      </c>
      <c r="E114" s="17">
        <f>C114/3250</f>
        <v>1.7181112417310935</v>
      </c>
      <c r="F114" s="28">
        <f>(D114-C114)/E114</f>
        <v>97.500000000000043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43569</v>
      </c>
      <c r="C115" s="20">
        <f>D114+G114-H114</f>
        <v>5751.377381694836</v>
      </c>
      <c r="D115" s="17">
        <f>C115+(C115*0.03)</f>
        <v>5923.9187031456813</v>
      </c>
      <c r="E115" s="17">
        <f>C115/3250</f>
        <v>1.7696545789830265</v>
      </c>
      <c r="F115" s="28">
        <f>(D115-C115)/E115</f>
        <v>97.500000000000128</v>
      </c>
      <c r="G115" s="18"/>
      <c r="H115" s="18"/>
      <c r="I115" s="19">
        <f>E115*50/C115</f>
        <v>1.5384615384615384E-2</v>
      </c>
      <c r="J115" s="87"/>
    </row>
    <row r="116" spans="1:16">
      <c r="A116" s="102"/>
      <c r="B116" s="81">
        <f>B115+7</f>
        <v>43576</v>
      </c>
      <c r="C116" s="20">
        <f>D115+G115-H115</f>
        <v>5923.9187031456813</v>
      </c>
      <c r="D116" s="17">
        <f>C116+(C116*0.03)</f>
        <v>6101.6362642400518</v>
      </c>
      <c r="E116" s="17">
        <f>C116/3250</f>
        <v>1.8227442163525174</v>
      </c>
      <c r="F116" s="28">
        <f>(D116-C116)/E116</f>
        <v>97.500000000000014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43583</v>
      </c>
      <c r="C117" s="20">
        <f>D116+G116-H116</f>
        <v>6101.6362642400518</v>
      </c>
      <c r="D117" s="17">
        <f>C117+(C117*0.03)</f>
        <v>6284.6853521672538</v>
      </c>
      <c r="E117" s="17">
        <f>C117/3250</f>
        <v>1.877426542843093</v>
      </c>
      <c r="F117" s="28">
        <f>(D117-C117)/E117</f>
        <v>97.500000000000227</v>
      </c>
      <c r="G117" s="80"/>
      <c r="H117" s="80"/>
      <c r="I117" s="19">
        <f>E117*50/C117</f>
        <v>1.5384615384615387E-2</v>
      </c>
      <c r="J117" s="87"/>
      <c r="K117" s="104"/>
      <c r="L117" s="105"/>
      <c r="M117" s="105"/>
      <c r="N117" s="105"/>
      <c r="O117" s="105"/>
      <c r="P117" s="105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43590</v>
      </c>
      <c r="C119" s="20">
        <f>D117+G117-H117</f>
        <v>6284.6853521672538</v>
      </c>
      <c r="D119" s="17">
        <f>C119+(C119*0.03)</f>
        <v>6473.2259127322714</v>
      </c>
      <c r="E119" s="17">
        <f>C119/3250</f>
        <v>1.9337493391283858</v>
      </c>
      <c r="F119" s="28">
        <f>(D119-C119)/E119</f>
        <v>97.499999999999986</v>
      </c>
      <c r="G119" s="18"/>
      <c r="H119" s="18"/>
      <c r="I119" s="19">
        <f>E119*50/C119</f>
        <v>1.5384615384615384E-2</v>
      </c>
      <c r="J119" s="87"/>
    </row>
    <row r="120" spans="1:16">
      <c r="A120" s="102"/>
      <c r="B120" s="81">
        <f>B119+7</f>
        <v>43597</v>
      </c>
      <c r="C120" s="20">
        <f>D119+G119-H119</f>
        <v>6473.2259127322714</v>
      </c>
      <c r="D120" s="17">
        <f>C120+(C120*0.03)</f>
        <v>6667.4226901142392</v>
      </c>
      <c r="E120" s="17">
        <f>C120/3250</f>
        <v>1.9917618193022373</v>
      </c>
      <c r="F120" s="28">
        <f>(D120-C120)/E120</f>
        <v>97.499999999999872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43604</v>
      </c>
      <c r="C121" s="20">
        <f>D120+G120-H120</f>
        <v>6667.4226901142392</v>
      </c>
      <c r="D121" s="17">
        <f>C121+(C121*0.03)</f>
        <v>6867.4453708176661</v>
      </c>
      <c r="E121" s="17">
        <f>C121/3250</f>
        <v>2.0515146738813046</v>
      </c>
      <c r="F121" s="28">
        <f>(D121-C121)/E121</f>
        <v>97.499999999999844</v>
      </c>
      <c r="G121" s="18"/>
      <c r="H121" s="18"/>
      <c r="I121" s="19">
        <f>E121*50/C121</f>
        <v>1.5384615384615387E-2</v>
      </c>
      <c r="J121" s="87"/>
    </row>
    <row r="122" spans="1:16" ht="13.5" thickBot="1">
      <c r="A122" s="103"/>
      <c r="B122" s="81">
        <f>B121+7</f>
        <v>43611</v>
      </c>
      <c r="C122" s="20">
        <f>D121+G121-H121</f>
        <v>6867.4453708176661</v>
      </c>
      <c r="D122" s="17">
        <f>C122+(C122*0.03)</f>
        <v>7073.4687319421964</v>
      </c>
      <c r="E122" s="17">
        <f>C122/3250</f>
        <v>2.1130601140977436</v>
      </c>
      <c r="F122" s="28">
        <f>(D122-C122)/E122</f>
        <v>97.500000000000142</v>
      </c>
      <c r="G122" s="80"/>
      <c r="H122" s="80">
        <f>(D122-C109)*0.35</f>
        <v>739.29802806434304</v>
      </c>
      <c r="I122" s="19">
        <f>E122*50/C122</f>
        <v>1.5384615384615385E-2</v>
      </c>
      <c r="J122" s="87"/>
      <c r="K122" s="106" t="s">
        <v>46</v>
      </c>
      <c r="L122" s="107"/>
      <c r="M122" s="107"/>
      <c r="N122" s="107"/>
      <c r="O122" s="107"/>
      <c r="P122" s="107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43618</v>
      </c>
      <c r="C124" s="20">
        <f>D122+G122-H122</f>
        <v>6334.1707038778532</v>
      </c>
      <c r="D124" s="17">
        <f>C124+(C124*0.03)</f>
        <v>6524.195824994189</v>
      </c>
      <c r="E124" s="17">
        <f>C124/3250</f>
        <v>1.9489756011931856</v>
      </c>
      <c r="F124" s="28">
        <f>(D124-C124)/E124</f>
        <v>97.500000000000142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43625</v>
      </c>
      <c r="C125" s="20">
        <f>D124+G124-H124</f>
        <v>6524.195824994189</v>
      </c>
      <c r="D125" s="17">
        <f>C125+(C125*0.03)</f>
        <v>6719.9216997440144</v>
      </c>
      <c r="E125" s="17">
        <f>C125/3250</f>
        <v>2.0074448692289812</v>
      </c>
      <c r="F125" s="28">
        <f>(D125-C125)/E125</f>
        <v>97.499999999999858</v>
      </c>
      <c r="G125" s="17"/>
      <c r="H125" s="18"/>
      <c r="I125" s="19">
        <f>E125*50/C125</f>
        <v>1.5384615384615384E-2</v>
      </c>
      <c r="J125" s="87"/>
      <c r="K125" s="31"/>
      <c r="L125" s="31"/>
    </row>
    <row r="126" spans="1:16">
      <c r="A126" s="102"/>
      <c r="B126" s="81">
        <f>B125+7</f>
        <v>43632</v>
      </c>
      <c r="C126" s="20">
        <f>D125+G125-H125</f>
        <v>6719.9216997440144</v>
      </c>
      <c r="D126" s="17">
        <f>C126+(C126*0.03)</f>
        <v>6921.5193507363347</v>
      </c>
      <c r="E126" s="17">
        <f>C126/3250</f>
        <v>2.0676682153058508</v>
      </c>
      <c r="F126" s="28">
        <f>(D126-C126)/E126</f>
        <v>97.499999999999915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43639</v>
      </c>
      <c r="C127" s="20">
        <f>D126+G126-H126</f>
        <v>6921.5193507363347</v>
      </c>
      <c r="D127" s="17">
        <f>C127+(C127*0.03)</f>
        <v>7129.164931258425</v>
      </c>
      <c r="E127" s="17">
        <f>C127/3250</f>
        <v>2.129698261765026</v>
      </c>
      <c r="F127" s="28">
        <f>(D127-C127)/E127</f>
        <v>97.500000000000128</v>
      </c>
      <c r="G127" s="80"/>
      <c r="H127" s="80"/>
      <c r="I127" s="19">
        <f>E127*50/C127</f>
        <v>1.5384615384615385E-2</v>
      </c>
      <c r="J127" s="87"/>
      <c r="K127" s="104"/>
      <c r="L127" s="105"/>
      <c r="M127" s="105"/>
      <c r="N127" s="105"/>
      <c r="O127" s="105"/>
      <c r="P127" s="105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43646</v>
      </c>
      <c r="C129" s="20">
        <f>D127+G127-H127</f>
        <v>7129.164931258425</v>
      </c>
      <c r="D129" s="17">
        <f>C129+(C129*0.03)</f>
        <v>7343.0398791961779</v>
      </c>
      <c r="E129" s="17">
        <f>C129/3250</f>
        <v>2.193589209617977</v>
      </c>
      <c r="F129" s="28">
        <f>(D129-C129)/E129</f>
        <v>97.500000000000085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43653</v>
      </c>
      <c r="C130" s="20">
        <f>D129+G129-H129</f>
        <v>7343.0398791961779</v>
      </c>
      <c r="D130" s="17">
        <f>C130+(C130*0.03)</f>
        <v>7563.3310755720631</v>
      </c>
      <c r="E130" s="17">
        <f>C130/3250</f>
        <v>2.2593968859065163</v>
      </c>
      <c r="F130" s="28">
        <f>(D130-C130)/E130</f>
        <v>97.499999999999929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43660</v>
      </c>
      <c r="C131" s="20">
        <f>D130+G130-H130</f>
        <v>7563.3310755720631</v>
      </c>
      <c r="D131" s="17">
        <f>C131+(C131*0.03)</f>
        <v>7790.2310078392247</v>
      </c>
      <c r="E131" s="17">
        <f>C131/3250</f>
        <v>2.3271787924837115</v>
      </c>
      <c r="F131" s="28">
        <f>(D131-C131)/E131</f>
        <v>97.499999999999886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43667</v>
      </c>
      <c r="C132" s="20">
        <f>D131+G131-H131</f>
        <v>7790.2310078392247</v>
      </c>
      <c r="D132" s="17">
        <f>C132+(C132*0.03)</f>
        <v>8023.9379380744012</v>
      </c>
      <c r="E132" s="17">
        <f>C132/3250</f>
        <v>2.3969941562582231</v>
      </c>
      <c r="F132" s="28">
        <f>(D132-C132)/E132</f>
        <v>97.499999999999901</v>
      </c>
      <c r="G132" s="80"/>
      <c r="H132" s="80"/>
      <c r="I132" s="19">
        <f>E132*50/C132</f>
        <v>1.5384615384615384E-2</v>
      </c>
      <c r="J132" s="87"/>
      <c r="K132" s="104"/>
      <c r="L132" s="105"/>
      <c r="M132" s="105"/>
      <c r="N132" s="105"/>
      <c r="O132" s="105"/>
      <c r="P132" s="105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43674</v>
      </c>
      <c r="C134" s="20">
        <f>D132+G132-H132</f>
        <v>8023.9379380744012</v>
      </c>
      <c r="D134" s="17">
        <f>C134+(C134*0.03)</f>
        <v>8264.6560762166337</v>
      </c>
      <c r="E134" s="17">
        <f>C134/3250</f>
        <v>2.4689039809459694</v>
      </c>
      <c r="F134" s="28">
        <f>(D134-C134)/E134</f>
        <v>97.500000000000156</v>
      </c>
      <c r="G134" s="18"/>
      <c r="H134" s="18"/>
      <c r="I134" s="19">
        <f>E134*50/C134</f>
        <v>1.5384615384615384E-2</v>
      </c>
      <c r="J134" s="87"/>
    </row>
    <row r="135" spans="1:16">
      <c r="A135" s="102"/>
      <c r="B135" s="81">
        <f>B134+7</f>
        <v>43681</v>
      </c>
      <c r="C135" s="20">
        <f>D134+G134-H134</f>
        <v>8264.6560762166337</v>
      </c>
      <c r="D135" s="17">
        <f>C135+(C135*0.03)</f>
        <v>8512.5957585031319</v>
      </c>
      <c r="E135" s="17">
        <f>C135/3250</f>
        <v>2.5429711003743489</v>
      </c>
      <c r="F135" s="28">
        <f>(D135-C135)/E135</f>
        <v>97.499999999999716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43688</v>
      </c>
      <c r="C136" s="20">
        <f>D135+G135-H135</f>
        <v>8512.5957585031319</v>
      </c>
      <c r="D136" s="17">
        <f>C136+(C136*0.03)</f>
        <v>8767.9736312582263</v>
      </c>
      <c r="E136" s="17">
        <f>C136/3250</f>
        <v>2.619260233385579</v>
      </c>
      <c r="F136" s="28">
        <f>(D136-C136)/E136</f>
        <v>97.500000000000156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43695</v>
      </c>
      <c r="C137" s="20">
        <f>D136+G136-H136</f>
        <v>8767.9736312582263</v>
      </c>
      <c r="D137" s="17">
        <f>C137+(C137*0.03)</f>
        <v>9031.0128401959737</v>
      </c>
      <c r="E137" s="17">
        <f>C137/3250</f>
        <v>2.6978380403871465</v>
      </c>
      <c r="F137" s="28">
        <f>(D137-C137)/E137</f>
        <v>97.500000000000227</v>
      </c>
      <c r="G137" s="80"/>
      <c r="H137" s="80">
        <f>(D137-C124)*0.35</f>
        <v>943.89474771134212</v>
      </c>
      <c r="I137" s="19">
        <f>E137*50/C137</f>
        <v>1.5384615384615385E-2</v>
      </c>
      <c r="J137" s="87"/>
      <c r="K137" s="106" t="s">
        <v>46</v>
      </c>
      <c r="L137" s="107"/>
      <c r="M137" s="107"/>
      <c r="N137" s="107"/>
      <c r="O137" s="107"/>
      <c r="P137" s="107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43702</v>
      </c>
      <c r="C139" s="20">
        <f>D137+G137-H137</f>
        <v>8087.1180924846312</v>
      </c>
      <c r="D139" s="17">
        <f>C139+(C139*0.03)</f>
        <v>8329.7316352591697</v>
      </c>
      <c r="E139" s="17">
        <f>C139/3250</f>
        <v>2.4883440284568095</v>
      </c>
      <c r="F139" s="28">
        <f>(D139-C139)/E139</f>
        <v>97.499999999999815</v>
      </c>
      <c r="G139" s="18"/>
      <c r="H139" s="18"/>
      <c r="I139" s="19">
        <f>E139*50/C139</f>
        <v>1.5384615384615384E-2</v>
      </c>
      <c r="J139" s="87"/>
    </row>
    <row r="140" spans="1:16">
      <c r="A140" s="102"/>
      <c r="B140" s="81">
        <f>B139+7</f>
        <v>43709</v>
      </c>
      <c r="C140" s="20">
        <f>D139+G139-H139</f>
        <v>8329.7316352591697</v>
      </c>
      <c r="D140" s="17">
        <f>C140+(C140*0.03)</f>
        <v>8579.6235843169452</v>
      </c>
      <c r="E140" s="17">
        <f>C140/3250</f>
        <v>2.5629943493105136</v>
      </c>
      <c r="F140" s="28">
        <f>(D140-C140)/E140</f>
        <v>97.500000000000156</v>
      </c>
      <c r="G140" s="18"/>
      <c r="H140" s="18"/>
      <c r="I140" s="19">
        <f>E140*50/C140</f>
        <v>1.5384615384615382E-2</v>
      </c>
      <c r="J140" s="87"/>
    </row>
    <row r="141" spans="1:16">
      <c r="A141" s="102"/>
      <c r="B141" s="81">
        <f>B140+7</f>
        <v>43716</v>
      </c>
      <c r="C141" s="20">
        <f>D140+G140-H140</f>
        <v>8579.6235843169452</v>
      </c>
      <c r="D141" s="17">
        <f>C141+(C141*0.03)</f>
        <v>8837.0122918464531</v>
      </c>
      <c r="E141" s="17">
        <f>C141/3250</f>
        <v>2.6398841797898291</v>
      </c>
      <c r="F141" s="28">
        <f>(D141-C141)/E141</f>
        <v>97.499999999999829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43723</v>
      </c>
      <c r="C142" s="20">
        <f>D141+G141-H141</f>
        <v>8837.0122918464531</v>
      </c>
      <c r="D142" s="17">
        <f>C142+(C142*0.03)</f>
        <v>9102.1226606018463</v>
      </c>
      <c r="E142" s="17">
        <f>C142/3250</f>
        <v>2.719080705183524</v>
      </c>
      <c r="F142" s="28">
        <f>(D142-C142)/E142</f>
        <v>97.499999999999858</v>
      </c>
      <c r="G142" s="80"/>
      <c r="H142" s="80"/>
      <c r="I142" s="19">
        <f>E142*50/C142</f>
        <v>1.5384615384615385E-2</v>
      </c>
      <c r="J142" s="87"/>
      <c r="K142" s="104"/>
      <c r="L142" s="105"/>
      <c r="M142" s="105"/>
      <c r="N142" s="105"/>
      <c r="O142" s="105"/>
      <c r="P142" s="105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43730</v>
      </c>
      <c r="C144" s="20">
        <f>D142+G142-H142</f>
        <v>9102.1226606018463</v>
      </c>
      <c r="D144" s="17">
        <f>C144+(C144*0.03)</f>
        <v>9375.1863404199012</v>
      </c>
      <c r="E144" s="17">
        <f>C144/3250</f>
        <v>2.8006531263390295</v>
      </c>
      <c r="F144" s="28">
        <f>(D144-C144)/E144</f>
        <v>97.499999999999815</v>
      </c>
      <c r="G144" s="18"/>
      <c r="H144" s="18"/>
      <c r="I144" s="19">
        <f>E144*50/C144</f>
        <v>1.5384615384615385E-2</v>
      </c>
      <c r="J144" s="87"/>
    </row>
    <row r="145" spans="1:16">
      <c r="A145" s="102"/>
      <c r="B145" s="81">
        <f>B144+7</f>
        <v>43737</v>
      </c>
      <c r="C145" s="20">
        <f>D144+G144-H144</f>
        <v>9375.1863404199012</v>
      </c>
      <c r="D145" s="17">
        <f>C145+(C145*0.03)</f>
        <v>9656.441930632498</v>
      </c>
      <c r="E145" s="17">
        <f>C145/3250</f>
        <v>2.8846727201292004</v>
      </c>
      <c r="F145" s="28">
        <f>(D145-C145)/E145</f>
        <v>97.499999999999943</v>
      </c>
      <c r="G145" s="18"/>
      <c r="H145" s="18"/>
      <c r="I145" s="19">
        <f>E145*50/C145</f>
        <v>1.5384615384615384E-2</v>
      </c>
      <c r="J145" s="87"/>
    </row>
    <row r="146" spans="1:16">
      <c r="A146" s="102"/>
      <c r="B146" s="81">
        <f>B145+7</f>
        <v>43744</v>
      </c>
      <c r="C146" s="20">
        <f>D145+G145-H145</f>
        <v>9656.441930632498</v>
      </c>
      <c r="D146" s="17">
        <f>C146+(C146*0.03)</f>
        <v>9946.1351885514723</v>
      </c>
      <c r="E146" s="17">
        <f>C146/3250</f>
        <v>2.9712129017330762</v>
      </c>
      <c r="F146" s="28">
        <f>(D146-C146)/E146</f>
        <v>97.499999999999773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43751</v>
      </c>
      <c r="C147" s="20">
        <f>D146+G146-H146</f>
        <v>9946.1351885514723</v>
      </c>
      <c r="D147" s="17">
        <f>C147+(C147*0.03)</f>
        <v>10244.519244208017</v>
      </c>
      <c r="E147" s="17">
        <f>C147/3250</f>
        <v>3.0603492887850683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7"/>
      <c r="K147" s="104"/>
      <c r="L147" s="105"/>
      <c r="M147" s="105"/>
      <c r="N147" s="105"/>
      <c r="O147" s="105"/>
      <c r="P147" s="105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43758</v>
      </c>
      <c r="C149" s="20">
        <f>D147+G147-H147</f>
        <v>10244.519244208017</v>
      </c>
      <c r="D149" s="17">
        <f>C149+(C149*0.03)</f>
        <v>10551.854821534258</v>
      </c>
      <c r="E149" s="17">
        <f>C149/3250</f>
        <v>3.1521597674486208</v>
      </c>
      <c r="F149" s="28">
        <f>(D149-C149)/E149</f>
        <v>97.500000000000156</v>
      </c>
      <c r="G149" s="18"/>
      <c r="H149" s="18"/>
      <c r="I149" s="19">
        <f>E149*50/C149</f>
        <v>1.5384615384615385E-2</v>
      </c>
      <c r="J149" s="87"/>
    </row>
    <row r="150" spans="1:16">
      <c r="A150" s="102"/>
      <c r="B150" s="81">
        <f>B149+7</f>
        <v>43765</v>
      </c>
      <c r="C150" s="20">
        <f>D149+G149-H149</f>
        <v>10551.854821534258</v>
      </c>
      <c r="D150" s="17">
        <f>C150+(C150*0.03)</f>
        <v>10868.410466180285</v>
      </c>
      <c r="E150" s="17">
        <f>C150/3250</f>
        <v>3.2467245604720794</v>
      </c>
      <c r="F150" s="28">
        <f>(D150-C150)/E150</f>
        <v>97.49999999999973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43772</v>
      </c>
      <c r="C151" s="20">
        <f>D150+G150-H150</f>
        <v>10868.410466180285</v>
      </c>
      <c r="D151" s="17">
        <f>C151+(C151*0.03)</f>
        <v>11194.462780165693</v>
      </c>
      <c r="E151" s="17">
        <f>C151/3250</f>
        <v>3.3441262972862416</v>
      </c>
      <c r="F151" s="28">
        <f>(D151-C151)/E151</f>
        <v>97.5</v>
      </c>
      <c r="G151" s="18"/>
      <c r="H151" s="18"/>
      <c r="I151" s="19">
        <f>E151*50/C151</f>
        <v>1.5384615384615385E-2</v>
      </c>
      <c r="J151" s="87"/>
    </row>
    <row r="152" spans="1:16" ht="13.5" thickBot="1">
      <c r="A152" s="103"/>
      <c r="B152" s="81">
        <f>B151+7</f>
        <v>43779</v>
      </c>
      <c r="C152" s="20">
        <f>D151+G151-H151</f>
        <v>11194.462780165693</v>
      </c>
      <c r="D152" s="17">
        <f>C152+(C152*0.03)</f>
        <v>11530.296663570663</v>
      </c>
      <c r="E152" s="17">
        <f>C152/3250</f>
        <v>3.4444500862048288</v>
      </c>
      <c r="F152" s="28">
        <f>(D152-C152)/E152</f>
        <v>97.499999999999773</v>
      </c>
      <c r="G152" s="80"/>
      <c r="H152" s="80">
        <f>(D152-C139)*0.35</f>
        <v>1205.1124998801113</v>
      </c>
      <c r="I152" s="19">
        <f>E152*50/C152</f>
        <v>1.5384615384615385E-2</v>
      </c>
      <c r="J152" s="87"/>
      <c r="K152" s="106" t="s">
        <v>46</v>
      </c>
      <c r="L152" s="107"/>
      <c r="M152" s="107"/>
      <c r="N152" s="107"/>
      <c r="O152" s="107"/>
      <c r="P152" s="107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43786</v>
      </c>
      <c r="C154" s="20">
        <f>D152+G152-H152</f>
        <v>10325.184163690552</v>
      </c>
      <c r="D154" s="17">
        <f>C154+(C154*0.03)</f>
        <v>10634.939688601269</v>
      </c>
      <c r="E154" s="17">
        <f>C154/3250</f>
        <v>3.1769797426740158</v>
      </c>
      <c r="F154" s="28">
        <f>(D154-C154)/E154</f>
        <v>97.500000000000213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43793</v>
      </c>
      <c r="C155" s="20">
        <f>D154+G154-H154</f>
        <v>10634.939688601269</v>
      </c>
      <c r="D155" s="17">
        <f>C155+(C155*0.03)</f>
        <v>10953.987879259308</v>
      </c>
      <c r="E155" s="17">
        <f>C155/3250</f>
        <v>3.2722891349542365</v>
      </c>
      <c r="F155" s="28">
        <f>(D155-C155)/E155</f>
        <v>97.50000000000027</v>
      </c>
      <c r="G155" s="17"/>
      <c r="H155" s="79"/>
      <c r="I155" s="19">
        <f>E155*50/C155</f>
        <v>1.5384615384615382E-2</v>
      </c>
      <c r="J155" s="87"/>
    </row>
    <row r="156" spans="1:16">
      <c r="A156" s="102"/>
      <c r="B156" s="81">
        <f>B155+7</f>
        <v>43800</v>
      </c>
      <c r="C156" s="20">
        <f>D155+G155-H155</f>
        <v>10953.987879259308</v>
      </c>
      <c r="D156" s="17">
        <f>C156+(C156*0.03)</f>
        <v>11282.607515637088</v>
      </c>
      <c r="E156" s="17">
        <f>C156/3250</f>
        <v>3.3704578090028638</v>
      </c>
      <c r="F156" s="28">
        <f>(D156-C156)/E156</f>
        <v>97.500000000000199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43807</v>
      </c>
      <c r="C157" s="20">
        <f>D156+G156-H156</f>
        <v>11282.607515637088</v>
      </c>
      <c r="D157" s="17">
        <f>C157+(C157*0.03)</f>
        <v>11621.085741106201</v>
      </c>
      <c r="E157" s="17">
        <f>C157/3250</f>
        <v>3.4715715432729501</v>
      </c>
      <c r="F157" s="28">
        <f>(D157-C157)/E157</f>
        <v>97.5</v>
      </c>
      <c r="G157" s="80"/>
      <c r="H157" s="80"/>
      <c r="I157" s="19">
        <f>E157*50/C157</f>
        <v>1.5384615384615385E-2</v>
      </c>
      <c r="J157" s="87"/>
      <c r="K157" s="104"/>
      <c r="L157" s="105"/>
      <c r="M157" s="105"/>
      <c r="N157" s="105"/>
      <c r="O157" s="105"/>
      <c r="P157" s="105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43814</v>
      </c>
      <c r="C159" s="20">
        <f>D157+G157-H157</f>
        <v>11621.085741106201</v>
      </c>
      <c r="D159" s="17">
        <f>C159+(C159*0.03)</f>
        <v>11969.718313339386</v>
      </c>
      <c r="E159" s="17">
        <f>C159/3250</f>
        <v>3.5757186895711386</v>
      </c>
      <c r="F159" s="28">
        <f>(D159-C159)/E159</f>
        <v>97.499999999999929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43821</v>
      </c>
      <c r="C160" s="20">
        <f>D159+G159-H159</f>
        <v>11969.718313339386</v>
      </c>
      <c r="D160" s="17">
        <f>C160+(C160*0.03)</f>
        <v>12328.809862739568</v>
      </c>
      <c r="E160" s="17">
        <f>C160/3250</f>
        <v>3.6829902502582725</v>
      </c>
      <c r="F160" s="28">
        <f>(D160-C160)/E160</f>
        <v>97.500000000000114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43828</v>
      </c>
      <c r="C161" s="20">
        <f>D160+G160-H160</f>
        <v>12328.809862739568</v>
      </c>
      <c r="D161" s="17">
        <f>C161+(C161*0.03)</f>
        <v>12698.674158621756</v>
      </c>
      <c r="E161" s="17">
        <f>C161/3250</f>
        <v>3.7934799577660212</v>
      </c>
      <c r="F161" s="28">
        <f>(D161-C161)/E161</f>
        <v>97.500000000000099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43835</v>
      </c>
      <c r="C162" s="20">
        <f>D161+G161-H161</f>
        <v>12698.674158621756</v>
      </c>
      <c r="D162" s="17">
        <f>C162+(C162*0.03)</f>
        <v>13079.634383380409</v>
      </c>
      <c r="E162" s="17">
        <f>C162/3250</f>
        <v>3.9072843564990016</v>
      </c>
      <c r="F162" s="28">
        <f>(D162-C162)/E162</f>
        <v>97.500000000000227</v>
      </c>
      <c r="G162" s="80"/>
      <c r="H162" s="80"/>
      <c r="I162" s="19">
        <f>E162*50/C162</f>
        <v>1.5384615384615384E-2</v>
      </c>
      <c r="J162" s="87"/>
      <c r="K162" s="104"/>
      <c r="L162" s="105"/>
      <c r="M162" s="105"/>
      <c r="N162" s="105"/>
      <c r="O162" s="105"/>
      <c r="P162" s="105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43842</v>
      </c>
      <c r="C164" s="20">
        <f>D162+G162-H162</f>
        <v>13079.634383380409</v>
      </c>
      <c r="D164" s="17">
        <f>C164+(C164*0.03)</f>
        <v>13472.023414881822</v>
      </c>
      <c r="E164" s="17">
        <f>C164/3250</f>
        <v>4.0245028871939725</v>
      </c>
      <c r="F164" s="28">
        <f>(D164-C164)/E164</f>
        <v>97.5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43849</v>
      </c>
      <c r="C165" s="20">
        <f>D164+G164-H164</f>
        <v>13472.023414881822</v>
      </c>
      <c r="D165" s="17">
        <f>C165+(C165*0.03)</f>
        <v>13876.184117328276</v>
      </c>
      <c r="E165" s="17">
        <f>C165/3250</f>
        <v>4.1452379738097909</v>
      </c>
      <c r="F165" s="28">
        <f>(D165-C165)/E165</f>
        <v>97.499999999999801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43856</v>
      </c>
      <c r="C166" s="20">
        <f>D165+G165-H165</f>
        <v>13876.184117328276</v>
      </c>
      <c r="D166" s="17">
        <f>C166+(C166*0.03)</f>
        <v>14292.469640848123</v>
      </c>
      <c r="E166" s="17">
        <f>C166/3250</f>
        <v>4.269595113024085</v>
      </c>
      <c r="F166" s="28">
        <f>(D166-C166)/E166</f>
        <v>97.499999999999844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43863</v>
      </c>
      <c r="C167" s="20">
        <f>D166+G166-H166</f>
        <v>14292.469640848123</v>
      </c>
      <c r="D167" s="17">
        <f>C167+(C167*0.03)</f>
        <v>14721.243730073567</v>
      </c>
      <c r="E167" s="17">
        <f>C167/3250</f>
        <v>4.3976829664148074</v>
      </c>
      <c r="F167" s="28">
        <f>(D167-C167)/E167</f>
        <v>97.500000000000099</v>
      </c>
      <c r="G167" s="80"/>
      <c r="H167" s="80">
        <f>(D167-C154)*0.35</f>
        <v>1538.6208482340553</v>
      </c>
      <c r="I167" s="19">
        <f>E167*50/C167</f>
        <v>1.5384615384615385E-2</v>
      </c>
      <c r="J167" s="87"/>
      <c r="K167" s="106" t="s">
        <v>46</v>
      </c>
      <c r="L167" s="107"/>
      <c r="M167" s="107"/>
      <c r="N167" s="107"/>
      <c r="O167" s="107"/>
      <c r="P167" s="107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43870</v>
      </c>
      <c r="C169" s="20">
        <f>D167+G167-H167</f>
        <v>13182.622881839512</v>
      </c>
      <c r="D169" s="17">
        <f>C169+(C169*0.03)</f>
        <v>13578.101568294698</v>
      </c>
      <c r="E169" s="17">
        <f>C169/3250</f>
        <v>4.0561916559506193</v>
      </c>
      <c r="F169" s="28">
        <f>(D169-C169)/E169</f>
        <v>97.500000000000185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43877</v>
      </c>
      <c r="C170" s="20">
        <f>D169+G169-H169</f>
        <v>13578.101568294698</v>
      </c>
      <c r="D170" s="17">
        <f>C170+(C170*0.03)</f>
        <v>13985.444615343538</v>
      </c>
      <c r="E170" s="17">
        <f>C170/3250</f>
        <v>4.1778774056291379</v>
      </c>
      <c r="F170" s="28">
        <f>(D170-C170)/E170</f>
        <v>97.499999999999815</v>
      </c>
      <c r="G170" s="18"/>
      <c r="H170" s="18"/>
      <c r="I170" s="19">
        <f>E170*50/C170</f>
        <v>1.5384615384615384E-2</v>
      </c>
      <c r="J170" s="87"/>
    </row>
    <row r="171" spans="1:16">
      <c r="A171" s="102"/>
      <c r="B171" s="81">
        <f>B170+7</f>
        <v>43884</v>
      </c>
      <c r="C171" s="20">
        <f>D170+G170-H170</f>
        <v>13985.444615343538</v>
      </c>
      <c r="D171" s="17">
        <f>C171+(C171*0.03)</f>
        <v>14405.007953803844</v>
      </c>
      <c r="E171" s="17">
        <f>C171/3250</f>
        <v>4.3032137277980116</v>
      </c>
      <c r="F171" s="28">
        <f>(D171-C171)/E171</f>
        <v>97.5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43891</v>
      </c>
      <c r="C172" s="20">
        <f>D171+G171-H171</f>
        <v>14405.007953803844</v>
      </c>
      <c r="D172" s="17">
        <f>C172+(C172*0.03)</f>
        <v>14837.158192417959</v>
      </c>
      <c r="E172" s="17">
        <f>C172/3250</f>
        <v>4.4323101396319524</v>
      </c>
      <c r="F172" s="28">
        <f>(D172-C172)/E172</f>
        <v>97.499999999999844</v>
      </c>
      <c r="G172" s="80"/>
      <c r="H172" s="80"/>
      <c r="I172" s="19">
        <f>E172*50/C172</f>
        <v>1.5384615384615387E-2</v>
      </c>
      <c r="J172" s="87"/>
      <c r="K172" s="104"/>
      <c r="L172" s="105"/>
      <c r="M172" s="105"/>
      <c r="N172" s="105"/>
      <c r="O172" s="105"/>
      <c r="P172" s="105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43898</v>
      </c>
      <c r="C174" s="20">
        <f>D172+G172-H172</f>
        <v>14837.158192417959</v>
      </c>
      <c r="D174" s="17">
        <f>C174+(C174*0.03)</f>
        <v>15282.272938190497</v>
      </c>
      <c r="E174" s="17">
        <f>C174/3250</f>
        <v>4.5652794438209101</v>
      </c>
      <c r="F174" s="28">
        <f>(D174-C174)/E174</f>
        <v>97.499999999999901</v>
      </c>
      <c r="G174" s="18"/>
      <c r="H174" s="18"/>
      <c r="I174" s="19">
        <f>E174*50/C174</f>
        <v>1.5384615384615382E-2</v>
      </c>
      <c r="J174" s="87"/>
    </row>
    <row r="175" spans="1:16">
      <c r="A175" s="102"/>
      <c r="B175" s="81">
        <f>B174+7</f>
        <v>43905</v>
      </c>
      <c r="C175" s="20">
        <f>D174+G174-H174</f>
        <v>15282.272938190497</v>
      </c>
      <c r="D175" s="17">
        <f>C175+(C175*0.03)</f>
        <v>15740.741126336212</v>
      </c>
      <c r="E175" s="17">
        <f>C175/3250</f>
        <v>4.7022378271355381</v>
      </c>
      <c r="F175" s="28">
        <f>(D175-C175)/E175</f>
        <v>97.499999999999901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43912</v>
      </c>
      <c r="C176" s="20">
        <f>D175+G175-H175</f>
        <v>15740.741126336212</v>
      </c>
      <c r="D176" s="17">
        <f>C176+(C176*0.03)</f>
        <v>16212.963360126298</v>
      </c>
      <c r="E176" s="17">
        <f>C176/3250</f>
        <v>4.8433049619496034</v>
      </c>
      <c r="F176" s="28">
        <f>(D176-C176)/E176</f>
        <v>97.499999999999872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43919</v>
      </c>
      <c r="C177" s="20">
        <f>D176+G176-H176</f>
        <v>16212.963360126298</v>
      </c>
      <c r="D177" s="17">
        <f>C177+(C177*0.03)</f>
        <v>16699.352260930085</v>
      </c>
      <c r="E177" s="17">
        <f>C177/3250</f>
        <v>4.9886041108080912</v>
      </c>
      <c r="F177" s="28">
        <f>(D177-C177)/E177</f>
        <v>97.499999999999758</v>
      </c>
      <c r="G177" s="80"/>
      <c r="H177" s="80">
        <f>(D177-C169)*0.35</f>
        <v>1230.8552826817006</v>
      </c>
      <c r="I177" s="19">
        <f>E177*50/C177</f>
        <v>1.5384615384615384E-2</v>
      </c>
      <c r="J177" s="87"/>
      <c r="K177" s="106" t="s">
        <v>46</v>
      </c>
      <c r="L177" s="107"/>
      <c r="M177" s="107"/>
      <c r="N177" s="107"/>
      <c r="O177" s="107"/>
      <c r="P177" s="107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9" workbookViewId="0">
      <selection activeCell="C40" sqref="C4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8"/>
      <c r="C1" s="109"/>
      <c r="D1" s="109"/>
      <c r="E1" s="109"/>
      <c r="F1" s="109"/>
      <c r="G1" s="109"/>
      <c r="H1" s="109"/>
      <c r="I1" s="109"/>
      <c r="J1" s="109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102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102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103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4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102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102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103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4"/>
      <c r="L12" s="105"/>
      <c r="M12" s="105"/>
      <c r="N12" s="105"/>
      <c r="O12" s="105"/>
      <c r="P12" s="105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102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102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103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6" t="s">
        <v>45</v>
      </c>
      <c r="L17" s="107"/>
      <c r="M17" s="107"/>
      <c r="N17" s="107"/>
      <c r="O17" s="107"/>
      <c r="P17" s="107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102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102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103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4"/>
      <c r="L22" s="105"/>
      <c r="M22" s="105"/>
      <c r="N22" s="105"/>
      <c r="O22" s="105"/>
      <c r="P22" s="105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102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102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103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4"/>
      <c r="L27" s="105"/>
      <c r="M27" s="105"/>
      <c r="N27" s="105"/>
      <c r="O27" s="105"/>
      <c r="P27" s="105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9">
        <f>(D29-$C4)/$C4</f>
        <v>4.8997010827188346E-2</v>
      </c>
    </row>
    <row r="30" spans="1:16">
      <c r="A30" s="102"/>
      <c r="B30" s="81">
        <f>B29+7</f>
        <v>43051</v>
      </c>
      <c r="C30" s="20">
        <f>D29+G29-H29</f>
        <v>209.79940216543767</v>
      </c>
      <c r="D30" s="17">
        <f>C30+(C30*-0.1562)</f>
        <v>177.02873554719631</v>
      </c>
      <c r="E30" s="17">
        <f>C30/3000</f>
        <v>6.9933134055145896E-2</v>
      </c>
      <c r="F30" s="98">
        <f>(D30-C30)/E30</f>
        <v>-468.59999999999997</v>
      </c>
      <c r="G30" s="18"/>
      <c r="H30" s="18"/>
      <c r="I30" s="19">
        <f>E30*50/C30</f>
        <v>1.6666666666666666E-2</v>
      </c>
      <c r="J30" s="92">
        <f>(D30-$C4)/$C4</f>
        <v>-0.11485632226401847</v>
      </c>
    </row>
    <row r="31" spans="1:16">
      <c r="A31" s="102"/>
      <c r="B31" s="81">
        <f>B30+7</f>
        <v>43058</v>
      </c>
      <c r="C31" s="20">
        <f>D30+G30-H30</f>
        <v>177.02873554719631</v>
      </c>
      <c r="D31" s="17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2">
        <f>(D31-$C4)/$C4</f>
        <v>-4.315968436740391E-2</v>
      </c>
    </row>
    <row r="32" spans="1:16" ht="13.5" thickBot="1">
      <c r="A32" s="103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92">
        <f>(C34-$C4)/$C4</f>
        <v>-6.6635208469948998E-2</v>
      </c>
      <c r="K32" s="106" t="s">
        <v>46</v>
      </c>
      <c r="L32" s="107"/>
      <c r="M32" s="107"/>
      <c r="N32" s="107"/>
      <c r="O32" s="107"/>
      <c r="P32" s="107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43072</v>
      </c>
      <c r="C34" s="20">
        <f>D32+G32-H32</f>
        <v>186.6729583060102</v>
      </c>
      <c r="D34" s="17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89">
        <f>(D34-$C4)/$C4</f>
        <v>2.6869276345531573E-2</v>
      </c>
    </row>
    <row r="35" spans="1:16">
      <c r="A35" s="102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9">
        <f>(D35-$C4)/$C4</f>
        <v>4.8844278859325956E-2</v>
      </c>
    </row>
    <row r="36" spans="1:16">
      <c r="A36" s="102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9">
        <f>(D36-$C4)/$C4</f>
        <v>5.7969224085402116E-2</v>
      </c>
    </row>
    <row r="37" spans="1:16" ht="13.5" thickBot="1">
      <c r="A37" s="103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9">
        <f>(D37-$C4)/$C4</f>
        <v>5.7969224085402116E-2</v>
      </c>
      <c r="K37" s="104"/>
      <c r="L37" s="105"/>
      <c r="M37" s="105"/>
      <c r="N37" s="105"/>
      <c r="O37" s="105"/>
      <c r="P37" s="105"/>
    </row>
    <row r="38" spans="1:16" ht="13" thickBot="1">
      <c r="A38" s="78"/>
      <c r="B38" s="13"/>
      <c r="C38" s="22"/>
      <c r="D38" s="23"/>
      <c r="E38" s="23"/>
      <c r="F38" s="121"/>
      <c r="G38" s="23"/>
      <c r="H38" s="10"/>
      <c r="I38" s="24"/>
      <c r="J38" s="88"/>
    </row>
    <row r="39" spans="1:16">
      <c r="A39" s="101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100">
        <f>(D39-$C4)/$C4</f>
        <v>5.7969224085402116E-2</v>
      </c>
    </row>
    <row r="40" spans="1:16" ht="14.5">
      <c r="A40" s="102"/>
      <c r="B40" s="81">
        <f>B39+7</f>
        <v>43107</v>
      </c>
      <c r="C40" s="32">
        <f>D39+G39-H39</f>
        <v>211.59384481708042</v>
      </c>
      <c r="D40" s="17">
        <f>C40+(C40*0.03)</f>
        <v>217.94166016159284</v>
      </c>
      <c r="E40" s="17">
        <f>C40/3250</f>
        <v>6.5105798405255516E-2</v>
      </c>
      <c r="F40" s="28">
        <f>(D40-C40)/E40</f>
        <v>97.499999999999986</v>
      </c>
      <c r="G40" s="18"/>
      <c r="H40" s="18"/>
      <c r="I40" s="19">
        <f>E40*50/C40</f>
        <v>1.5384615384615384E-2</v>
      </c>
      <c r="J40" s="87"/>
    </row>
    <row r="41" spans="1:16">
      <c r="A41" s="102"/>
      <c r="B41" s="81">
        <f>B40+7</f>
        <v>43114</v>
      </c>
      <c r="C41" s="20">
        <f>D40+G40-H40</f>
        <v>217.94166016159284</v>
      </c>
      <c r="D41" s="17">
        <f>C41+(C41*0.03)</f>
        <v>224.47990996644063</v>
      </c>
      <c r="E41" s="17">
        <f>C41/3250</f>
        <v>6.7058972357413177E-2</v>
      </c>
      <c r="F41" s="28">
        <f>(D41-C41)/E41</f>
        <v>97.500000000000142</v>
      </c>
      <c r="G41" s="18"/>
      <c r="H41" s="18"/>
      <c r="I41" s="19">
        <f>E41*50/C41</f>
        <v>1.5384615384615384E-2</v>
      </c>
      <c r="J41" s="87"/>
    </row>
    <row r="42" spans="1:16" ht="13.5" thickBot="1">
      <c r="A42" s="103"/>
      <c r="B42" s="81">
        <f>B41+7</f>
        <v>43121</v>
      </c>
      <c r="C42" s="20">
        <f>D41+G41-H41</f>
        <v>224.47990996644063</v>
      </c>
      <c r="D42" s="17">
        <f>C42+(C42*0.03)</f>
        <v>231.21430726543386</v>
      </c>
      <c r="E42" s="17">
        <f>C42/3250</f>
        <v>6.9070741528135582E-2</v>
      </c>
      <c r="F42" s="28">
        <f>(D42-C42)/E42</f>
        <v>97.500000000000156</v>
      </c>
      <c r="G42" s="18"/>
      <c r="H42" s="18"/>
      <c r="I42" s="19">
        <f>E42*50/C42</f>
        <v>1.5384615384615385E-2</v>
      </c>
      <c r="J42" s="87"/>
      <c r="K42" s="104"/>
      <c r="L42" s="105"/>
      <c r="M42" s="105"/>
      <c r="N42" s="105"/>
      <c r="O42" s="105"/>
      <c r="P42" s="105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1">
        <v>9</v>
      </c>
      <c r="B44" s="81">
        <f>B42+7</f>
        <v>43128</v>
      </c>
      <c r="C44" s="20">
        <f>D42+G42-H42</f>
        <v>231.21430726543386</v>
      </c>
      <c r="D44" s="17">
        <f>C44+(C44*0.03)</f>
        <v>238.15073648339688</v>
      </c>
      <c r="E44" s="17">
        <f>C44/3250</f>
        <v>7.1142863773979645E-2</v>
      </c>
      <c r="F44" s="28">
        <f>(D44-C44)/E44</f>
        <v>97.500000000000128</v>
      </c>
      <c r="G44" s="18"/>
      <c r="H44" s="18"/>
      <c r="I44" s="19">
        <f>E44*50/C44</f>
        <v>1.5384615384615384E-2</v>
      </c>
      <c r="J44" s="87"/>
    </row>
    <row r="45" spans="1:16">
      <c r="A45" s="102"/>
      <c r="B45" s="81">
        <f>B44+7</f>
        <v>43135</v>
      </c>
      <c r="C45" s="20">
        <f>D44+G44-H44</f>
        <v>238.15073648339688</v>
      </c>
      <c r="D45" s="17">
        <f>C45+(C45*0.03)</f>
        <v>245.29525857789878</v>
      </c>
      <c r="E45" s="17">
        <f>C45/3250</f>
        <v>7.3277149687199047E-2</v>
      </c>
      <c r="F45" s="28">
        <f>(D45-C45)/E45</f>
        <v>97.499999999999829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43142</v>
      </c>
      <c r="C46" s="20">
        <f>D45+G45-H45</f>
        <v>245.29525857789878</v>
      </c>
      <c r="D46" s="17">
        <f>C46+(C46*0.03)</f>
        <v>252.65411633523576</v>
      </c>
      <c r="E46" s="17">
        <f>C46/3250</f>
        <v>7.5475464177815005E-2</v>
      </c>
      <c r="F46" s="28">
        <f>(D46-C46)/E46</f>
        <v>97.500000000000199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43149</v>
      </c>
      <c r="C47" s="20">
        <f>D46+G46-H46</f>
        <v>252.65411633523576</v>
      </c>
      <c r="D47" s="17">
        <f>C47+(C47*0.03)</f>
        <v>260.23373982529284</v>
      </c>
      <c r="E47" s="17">
        <f>C47/3250</f>
        <v>7.7739728103149469E-2</v>
      </c>
      <c r="F47" s="28">
        <f>(D47-C47)/E47</f>
        <v>97.500000000000185</v>
      </c>
      <c r="G47" s="80"/>
      <c r="H47" s="80">
        <f>(D47-C34)*0.35</f>
        <v>25.746273531748923</v>
      </c>
      <c r="I47" s="19">
        <f>E47*50/C47</f>
        <v>1.5384615384615387E-2</v>
      </c>
      <c r="J47" s="87"/>
      <c r="K47" s="106" t="s">
        <v>46</v>
      </c>
      <c r="L47" s="107"/>
      <c r="M47" s="107"/>
      <c r="N47" s="107"/>
      <c r="O47" s="107"/>
      <c r="P47" s="107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43156</v>
      </c>
      <c r="C49" s="20">
        <f>D47+G47-H47</f>
        <v>234.48746629354392</v>
      </c>
      <c r="D49" s="17">
        <f>C49+(C49*0.03)</f>
        <v>241.52209028235023</v>
      </c>
      <c r="E49" s="17">
        <f>C49/3250</f>
        <v>7.2149989628782746E-2</v>
      </c>
      <c r="F49" s="28">
        <f>(D49-C49)/E49</f>
        <v>97.499999999999986</v>
      </c>
      <c r="G49" s="18"/>
      <c r="H49" s="18"/>
      <c r="I49" s="19">
        <f>E49*50/C49</f>
        <v>1.5384615384615385E-2</v>
      </c>
      <c r="J49" s="87"/>
    </row>
    <row r="50" spans="1:16">
      <c r="A50" s="102"/>
      <c r="B50" s="81">
        <f>B49+7</f>
        <v>43163</v>
      </c>
      <c r="C50" s="20">
        <f>D49+G49-H49</f>
        <v>241.52209028235023</v>
      </c>
      <c r="D50" s="17">
        <f>C50+(C50*0.03)</f>
        <v>248.76775299082075</v>
      </c>
      <c r="E50" s="17">
        <f>C50/3250</f>
        <v>7.4314489317646226E-2</v>
      </c>
      <c r="F50" s="28">
        <f>(D50-C50)/E50</f>
        <v>97.500000000000156</v>
      </c>
      <c r="G50" s="18"/>
      <c r="H50" s="18"/>
      <c r="I50" s="19">
        <f>E50*50/C50</f>
        <v>1.5384615384615384E-2</v>
      </c>
      <c r="J50" s="87"/>
    </row>
    <row r="51" spans="1:16">
      <c r="A51" s="102"/>
      <c r="B51" s="81">
        <f>B50+7</f>
        <v>43170</v>
      </c>
      <c r="C51" s="20">
        <f>D50+G50-H50</f>
        <v>248.76775299082075</v>
      </c>
      <c r="D51" s="17">
        <f>C51+(C51*0.03)</f>
        <v>256.23078558054539</v>
      </c>
      <c r="E51" s="17">
        <f>C51/3250</f>
        <v>7.654392399717562E-2</v>
      </c>
      <c r="F51" s="28">
        <f>(D51-C51)/E51</f>
        <v>97.500000000000142</v>
      </c>
      <c r="G51" s="18"/>
      <c r="H51" s="18"/>
      <c r="I51" s="19">
        <f>E51*50/C51</f>
        <v>1.5384615384615385E-2</v>
      </c>
      <c r="J51" s="87"/>
    </row>
    <row r="52" spans="1:16" ht="13.5" thickBot="1">
      <c r="A52" s="103"/>
      <c r="B52" s="81">
        <f>B51+7</f>
        <v>43177</v>
      </c>
      <c r="C52" s="20">
        <f>D51+G51-H51</f>
        <v>256.23078558054539</v>
      </c>
      <c r="D52" s="17">
        <f>C52+(C52*0.03)</f>
        <v>263.91770914796177</v>
      </c>
      <c r="E52" s="17">
        <f>C52/3250</f>
        <v>7.8840241717090892E-2</v>
      </c>
      <c r="F52" s="28">
        <f>(D52-C52)/E52</f>
        <v>97.500000000000298</v>
      </c>
      <c r="G52" s="80"/>
      <c r="H52" s="80"/>
      <c r="I52" s="19">
        <f>E52*50/C52</f>
        <v>1.5384615384615385E-2</v>
      </c>
      <c r="J52" s="87"/>
      <c r="K52" s="104"/>
      <c r="L52" s="105"/>
      <c r="M52" s="105"/>
      <c r="N52" s="105"/>
      <c r="O52" s="105"/>
      <c r="P52" s="105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43184</v>
      </c>
      <c r="C54" s="20">
        <f>D52+G52-H52</f>
        <v>263.91770914796177</v>
      </c>
      <c r="D54" s="17">
        <f>C54+(C54*0.03)</f>
        <v>271.8352404224006</v>
      </c>
      <c r="E54" s="17">
        <f>C54/3250</f>
        <v>8.1205448968603627E-2</v>
      </c>
      <c r="F54" s="28">
        <f>(D54-C54)/E54</f>
        <v>97.499999999999702</v>
      </c>
      <c r="G54" s="18"/>
      <c r="H54" s="18"/>
      <c r="I54" s="19">
        <f>E54*50/C54</f>
        <v>1.5384615384615385E-2</v>
      </c>
      <c r="J54" s="87"/>
    </row>
    <row r="55" spans="1:16">
      <c r="A55" s="102"/>
      <c r="B55" s="81">
        <f>B54+7</f>
        <v>43191</v>
      </c>
      <c r="C55" s="20">
        <f>D54+G54-H54</f>
        <v>271.8352404224006</v>
      </c>
      <c r="D55" s="17">
        <f>C55+(C55*0.03)</f>
        <v>279.99029763507264</v>
      </c>
      <c r="E55" s="17">
        <f>C55/3250</f>
        <v>8.364161243766173E-2</v>
      </c>
      <c r="F55" s="28">
        <f>(D55-C55)/E55</f>
        <v>97.500000000000185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43198</v>
      </c>
      <c r="C56" s="20">
        <f>D55+G55-H55</f>
        <v>279.99029763507264</v>
      </c>
      <c r="D56" s="17">
        <f>C56+(C56*0.03)</f>
        <v>288.3900065641248</v>
      </c>
      <c r="E56" s="17">
        <f>C56/3250</f>
        <v>8.6150860810791582E-2</v>
      </c>
      <c r="F56" s="28">
        <f>(D56-C56)/E56</f>
        <v>97.499999999999858</v>
      </c>
      <c r="G56" s="18"/>
      <c r="H56" s="18"/>
      <c r="I56" s="19">
        <f>E56*50/C56</f>
        <v>1.5384615384615384E-2</v>
      </c>
      <c r="J56" s="87"/>
    </row>
    <row r="57" spans="1:16" ht="13.5" thickBot="1">
      <c r="A57" s="103"/>
      <c r="B57" s="81">
        <f>B56+7</f>
        <v>43205</v>
      </c>
      <c r="C57" s="20">
        <f>D56+G56-H56</f>
        <v>288.3900065641248</v>
      </c>
      <c r="D57" s="17">
        <f>C57+(C57*0.03)</f>
        <v>297.04170676104854</v>
      </c>
      <c r="E57" s="17">
        <f>C57/3250</f>
        <v>8.8735386635115321E-2</v>
      </c>
      <c r="F57" s="28">
        <f>(D57-C57)/E57</f>
        <v>97.499999999999972</v>
      </c>
      <c r="G57" s="80"/>
      <c r="H57" s="80"/>
      <c r="I57" s="19">
        <f>E57*50/C57</f>
        <v>1.5384615384615384E-2</v>
      </c>
      <c r="J57" s="87"/>
      <c r="K57" s="104"/>
      <c r="L57" s="105"/>
      <c r="M57" s="105"/>
      <c r="N57" s="105"/>
      <c r="O57" s="105"/>
      <c r="P57" s="105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43212</v>
      </c>
      <c r="C59" s="20">
        <f>D57+G57-H57</f>
        <v>297.04170676104854</v>
      </c>
      <c r="D59" s="17">
        <f>C59+(C59*0.03)</f>
        <v>305.95295796388001</v>
      </c>
      <c r="E59" s="17">
        <f>C59/3250</f>
        <v>9.1397448234168788E-2</v>
      </c>
      <c r="F59" s="28">
        <f>(D59-C59)/E59</f>
        <v>97.500000000000099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43219</v>
      </c>
      <c r="C60" s="20">
        <f>D59+G59-H59</f>
        <v>305.95295796388001</v>
      </c>
      <c r="D60" s="17">
        <f>C60+(C60*0.03)</f>
        <v>315.13154670279641</v>
      </c>
      <c r="E60" s="17">
        <f>C60/3250</f>
        <v>9.4139371681193851E-2</v>
      </c>
      <c r="F60" s="28">
        <f>(D60-C60)/E60</f>
        <v>97.500000000000028</v>
      </c>
      <c r="G60" s="18"/>
      <c r="H60" s="18"/>
      <c r="I60" s="19">
        <f>E60*50/C60</f>
        <v>1.5384615384615385E-2</v>
      </c>
      <c r="J60" s="87"/>
    </row>
    <row r="61" spans="1:16">
      <c r="A61" s="102"/>
      <c r="B61" s="81">
        <f>B60+7</f>
        <v>43226</v>
      </c>
      <c r="C61" s="20">
        <f>D60+G60-H60</f>
        <v>315.13154670279641</v>
      </c>
      <c r="D61" s="17">
        <f>C61+(C61*0.03)</f>
        <v>324.58549310388031</v>
      </c>
      <c r="E61" s="17">
        <f>C61/3250</f>
        <v>9.6963552831629662E-2</v>
      </c>
      <c r="F61" s="28">
        <f>(D61-C61)/E61</f>
        <v>97.500000000000057</v>
      </c>
      <c r="G61" s="18"/>
      <c r="H61" s="18"/>
      <c r="I61" s="19">
        <f>E61*50/C61</f>
        <v>1.5384615384615384E-2</v>
      </c>
      <c r="J61" s="87"/>
    </row>
    <row r="62" spans="1:16" ht="13.5" thickBot="1">
      <c r="A62" s="103"/>
      <c r="B62" s="81">
        <f>B61+7</f>
        <v>43233</v>
      </c>
      <c r="C62" s="20">
        <f>D61+G61-H61</f>
        <v>324.58549310388031</v>
      </c>
      <c r="D62" s="17">
        <f>C62+(C62*0.03)</f>
        <v>334.32305789699672</v>
      </c>
      <c r="E62" s="17">
        <f>C62/3250</f>
        <v>9.987245941657856E-2</v>
      </c>
      <c r="F62" s="28">
        <f>(D62-C62)/E62</f>
        <v>97.499999999999957</v>
      </c>
      <c r="G62" s="80"/>
      <c r="H62" s="80">
        <f>(D62-C49)*0.35</f>
        <v>34.942457061208479</v>
      </c>
      <c r="I62" s="19">
        <f>E62*50/C62</f>
        <v>1.5384615384615384E-2</v>
      </c>
      <c r="J62" s="87"/>
      <c r="K62" s="106" t="s">
        <v>46</v>
      </c>
      <c r="L62" s="107"/>
      <c r="M62" s="107"/>
      <c r="N62" s="107"/>
      <c r="O62" s="107"/>
      <c r="P62" s="107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43240</v>
      </c>
      <c r="C64" s="20">
        <f>D62+G62-H62</f>
        <v>299.38060083578824</v>
      </c>
      <c r="D64" s="17">
        <f>C64+(C64*0.03)</f>
        <v>308.36201886086189</v>
      </c>
      <c r="E64" s="17">
        <f>C64/3250</f>
        <v>9.2117107949473309E-2</v>
      </c>
      <c r="F64" s="28">
        <f>(D64-C64)/E64</f>
        <v>97.500000000000043</v>
      </c>
      <c r="G64" s="17"/>
      <c r="H64" s="79"/>
      <c r="I64" s="19">
        <f>E64*50/C64</f>
        <v>1.5384615384615385E-2</v>
      </c>
      <c r="J64" s="87"/>
    </row>
    <row r="65" spans="1:16">
      <c r="A65" s="102"/>
      <c r="B65" s="81">
        <f>B64+7</f>
        <v>43247</v>
      </c>
      <c r="C65" s="20">
        <f>D64+G64-H64</f>
        <v>308.36201886086189</v>
      </c>
      <c r="D65" s="17">
        <f>C65+(C65*0.03)</f>
        <v>317.61287942668775</v>
      </c>
      <c r="E65" s="17">
        <f>C65/3250</f>
        <v>9.4880621187957509E-2</v>
      </c>
      <c r="F65" s="28">
        <f>(D65-C65)/E65</f>
        <v>97.500000000000028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43254</v>
      </c>
      <c r="C66" s="20">
        <f>D65+G65-H65</f>
        <v>317.61287942668775</v>
      </c>
      <c r="D66" s="17">
        <f>C66+(C66*0.03)</f>
        <v>327.1412658094884</v>
      </c>
      <c r="E66" s="17">
        <f>C66/3250</f>
        <v>9.7727039823596235E-2</v>
      </c>
      <c r="F66" s="28">
        <f>(D66-C66)/E66</f>
        <v>97.500000000000142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43261</v>
      </c>
      <c r="C67" s="20">
        <f>D66+G66-H66</f>
        <v>327.1412658094884</v>
      </c>
      <c r="D67" s="17">
        <f>C67+(C67*0.03)</f>
        <v>336.95550378377305</v>
      </c>
      <c r="E67" s="17">
        <f>C67/3250</f>
        <v>0.10065885101830413</v>
      </c>
      <c r="F67" s="28">
        <f>(D67-C67)/E67</f>
        <v>97.499999999999986</v>
      </c>
      <c r="G67" s="80"/>
      <c r="H67" s="80"/>
      <c r="I67" s="19">
        <f>E67*50/C67</f>
        <v>1.5384615384615384E-2</v>
      </c>
      <c r="J67" s="87"/>
      <c r="K67" s="104"/>
      <c r="L67" s="105"/>
      <c r="M67" s="105"/>
      <c r="N67" s="105"/>
      <c r="O67" s="105"/>
      <c r="P67" s="105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43268</v>
      </c>
      <c r="C69" s="20">
        <f>D67+G67-H67</f>
        <v>336.95550378377305</v>
      </c>
      <c r="D69" s="17">
        <f>C69+(C69*0.03)</f>
        <v>347.06416889728627</v>
      </c>
      <c r="E69" s="17">
        <f>C69/3250</f>
        <v>0.10367861654885324</v>
      </c>
      <c r="F69" s="28">
        <f>(D69-C69)/E69</f>
        <v>97.500000000000199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43275</v>
      </c>
      <c r="C70" s="20">
        <f>D69+G69-H69</f>
        <v>347.06416889728627</v>
      </c>
      <c r="D70" s="17">
        <f>C70+(C70*0.03)</f>
        <v>357.47609396420484</v>
      </c>
      <c r="E70" s="17">
        <f>C70/3250</f>
        <v>0.10678897504531885</v>
      </c>
      <c r="F70" s="28">
        <f>(D70-C70)/E70</f>
        <v>97.499999999999829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43282</v>
      </c>
      <c r="C71" s="20">
        <f>D70+G70-H70</f>
        <v>357.47609396420484</v>
      </c>
      <c r="D71" s="17">
        <f>C71+(C71*0.03)</f>
        <v>368.20037678313099</v>
      </c>
      <c r="E71" s="17">
        <f>C71/3250</f>
        <v>0.1099926442966784</v>
      </c>
      <c r="F71" s="28">
        <f>(D71-C71)/E71</f>
        <v>97.500000000000099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43289</v>
      </c>
      <c r="C72" s="20">
        <f>D71+G71-H71</f>
        <v>368.20037678313099</v>
      </c>
      <c r="D72" s="17">
        <f>C72+(C72*0.03)</f>
        <v>379.2463880866249</v>
      </c>
      <c r="E72" s="17">
        <f>C72/3250</f>
        <v>0.11329242362557877</v>
      </c>
      <c r="F72" s="28">
        <f>(D72-C72)/E72</f>
        <v>97.499999999999844</v>
      </c>
      <c r="G72" s="80"/>
      <c r="H72" s="80"/>
      <c r="I72" s="19">
        <f>E72*50/C72</f>
        <v>1.5384615384615385E-2</v>
      </c>
      <c r="J72" s="87"/>
      <c r="K72" s="104"/>
      <c r="L72" s="105"/>
      <c r="M72" s="105"/>
      <c r="N72" s="105"/>
      <c r="O72" s="105"/>
      <c r="P72" s="105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43296</v>
      </c>
      <c r="C74" s="20">
        <f>D72+G72-H72</f>
        <v>379.2463880866249</v>
      </c>
      <c r="D74" s="17">
        <f>C74+(C74*0.03)</f>
        <v>390.62377972922366</v>
      </c>
      <c r="E74" s="17">
        <f>C74/3250</f>
        <v>0.11669119633434613</v>
      </c>
      <c r="F74" s="28">
        <f>(D74-C74)/E74</f>
        <v>97.500000000000043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43303</v>
      </c>
      <c r="C75" s="20">
        <f>D74+G74-H74</f>
        <v>390.62377972922366</v>
      </c>
      <c r="D75" s="17">
        <f>C75+(C75*0.03)</f>
        <v>402.34249312110035</v>
      </c>
      <c r="E75" s="17">
        <f>C75/3250</f>
        <v>0.1201919322243765</v>
      </c>
      <c r="F75" s="28">
        <f>(D75-C75)/E75</f>
        <v>97.499999999999844</v>
      </c>
      <c r="G75" s="18"/>
      <c r="H75" s="18"/>
      <c r="I75" s="19">
        <f>E75*50/C75</f>
        <v>1.5384615384615384E-2</v>
      </c>
      <c r="J75" s="87"/>
    </row>
    <row r="76" spans="1:16">
      <c r="A76" s="102"/>
      <c r="B76" s="81">
        <f>B75+7</f>
        <v>43310</v>
      </c>
      <c r="C76" s="20">
        <f>D75+G75-H75</f>
        <v>402.34249312110035</v>
      </c>
      <c r="D76" s="17">
        <f>C76+(C76*0.03)</f>
        <v>414.41276791473337</v>
      </c>
      <c r="E76" s="17">
        <f>C76/3250</f>
        <v>0.1237976901911078</v>
      </c>
      <c r="F76" s="28">
        <f>(D76-C76)/E76</f>
        <v>97.500000000000071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43317</v>
      </c>
      <c r="C77" s="20">
        <f>D76+G76-H76</f>
        <v>414.41276791473337</v>
      </c>
      <c r="D77" s="17">
        <f>C77+(C77*0.03)</f>
        <v>426.84515095217535</v>
      </c>
      <c r="E77" s="17">
        <f>C77/3250</f>
        <v>0.12751162089684104</v>
      </c>
      <c r="F77" s="28">
        <f>(D77-C77)/E77</f>
        <v>97.499999999999829</v>
      </c>
      <c r="G77" s="80"/>
      <c r="H77" s="80">
        <f>(D77-C64)*0.35</f>
        <v>44.612592540735484</v>
      </c>
      <c r="I77" s="19">
        <f>E77*50/C77</f>
        <v>1.5384615384615385E-2</v>
      </c>
      <c r="J77" s="87"/>
      <c r="K77" s="106" t="s">
        <v>46</v>
      </c>
      <c r="L77" s="107"/>
      <c r="M77" s="107"/>
      <c r="N77" s="107"/>
      <c r="O77" s="107"/>
      <c r="P77" s="107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43324</v>
      </c>
      <c r="C79" s="20">
        <f>D77+G77-H77</f>
        <v>382.23255841143987</v>
      </c>
      <c r="D79" s="17">
        <f>C79+(C79*0.03)</f>
        <v>393.69953516378308</v>
      </c>
      <c r="E79" s="17">
        <f>C79/3250</f>
        <v>0.11761001797275072</v>
      </c>
      <c r="F79" s="28">
        <f>(D79-C79)/E79</f>
        <v>97.500000000000156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43331</v>
      </c>
      <c r="C80" s="20">
        <f>D79+G79-H79</f>
        <v>393.69953516378308</v>
      </c>
      <c r="D80" s="17">
        <f>C80+(C80*0.03)</f>
        <v>405.51052121869657</v>
      </c>
      <c r="E80" s="17">
        <f>C80/3250</f>
        <v>0.12113831851193325</v>
      </c>
      <c r="F80" s="28">
        <f>(D80-C80)/E80</f>
        <v>97.499999999999943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43338</v>
      </c>
      <c r="C81" s="20">
        <f>D80+G80-H80</f>
        <v>405.51052121869657</v>
      </c>
      <c r="D81" s="17">
        <f>C81+(C81*0.03)</f>
        <v>417.67583685525744</v>
      </c>
      <c r="E81" s="17">
        <f>C81/3250</f>
        <v>0.12477246806729125</v>
      </c>
      <c r="F81" s="28">
        <f>(D81-C81)/E81</f>
        <v>97.499999999999829</v>
      </c>
      <c r="G81" s="18"/>
      <c r="H81" s="18"/>
      <c r="I81" s="19">
        <f>E81*50/C81</f>
        <v>1.5384615384615385E-2</v>
      </c>
      <c r="J81" s="87"/>
    </row>
    <row r="82" spans="1:16" ht="13.5" thickBot="1">
      <c r="A82" s="103"/>
      <c r="B82" s="81">
        <f>B81+7</f>
        <v>43345</v>
      </c>
      <c r="C82" s="20">
        <f>D81+G81-H81</f>
        <v>417.67583685525744</v>
      </c>
      <c r="D82" s="17">
        <f>C82+(C82*0.03)</f>
        <v>430.20611196091517</v>
      </c>
      <c r="E82" s="17">
        <f>C82/3250</f>
        <v>0.12851564210930999</v>
      </c>
      <c r="F82" s="28">
        <f>(D82-C82)/E82</f>
        <v>97.499999999999986</v>
      </c>
      <c r="G82" s="80"/>
      <c r="H82" s="80"/>
      <c r="I82" s="19">
        <f>E82*50/C82</f>
        <v>1.5384615384615385E-2</v>
      </c>
      <c r="J82" s="87"/>
      <c r="K82" s="104"/>
      <c r="L82" s="105"/>
      <c r="M82" s="105"/>
      <c r="N82" s="105"/>
      <c r="O82" s="105"/>
      <c r="P82" s="105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43352</v>
      </c>
      <c r="C84" s="20">
        <f>D82+G82-H82</f>
        <v>430.20611196091517</v>
      </c>
      <c r="D84" s="17">
        <f>C84+(C84*0.03)</f>
        <v>443.1122953197426</v>
      </c>
      <c r="E84" s="17">
        <f>C84/3250</f>
        <v>0.13237111137258928</v>
      </c>
      <c r="F84" s="28">
        <f>(D84-C84)/E84</f>
        <v>97.499999999999844</v>
      </c>
      <c r="G84" s="18"/>
      <c r="H84" s="18"/>
      <c r="I84" s="19">
        <f>E84*50/C84</f>
        <v>1.5384615384615385E-2</v>
      </c>
      <c r="J84" s="87"/>
    </row>
    <row r="85" spans="1:16">
      <c r="A85" s="102"/>
      <c r="B85" s="81">
        <f>B84+7</f>
        <v>43359</v>
      </c>
      <c r="C85" s="20">
        <f>D84+G84-H84</f>
        <v>443.1122953197426</v>
      </c>
      <c r="D85" s="17">
        <f>C85+(C85*0.03)</f>
        <v>456.40566417933485</v>
      </c>
      <c r="E85" s="17">
        <f>C85/3250</f>
        <v>0.13634224471376696</v>
      </c>
      <c r="F85" s="28">
        <f>(D85-C85)/E85</f>
        <v>97.499999999999787</v>
      </c>
      <c r="G85" s="18"/>
      <c r="H85" s="18"/>
      <c r="I85" s="19">
        <f>E85*50/C85</f>
        <v>1.5384615384615385E-2</v>
      </c>
      <c r="J85" s="87"/>
      <c r="K85" s="31"/>
      <c r="L85" s="31"/>
    </row>
    <row r="86" spans="1:16">
      <c r="A86" s="102"/>
      <c r="B86" s="81">
        <f>B85+7</f>
        <v>43366</v>
      </c>
      <c r="C86" s="20">
        <f>D85+G85-H85</f>
        <v>456.40566417933485</v>
      </c>
      <c r="D86" s="17">
        <f>C86+(C86*0.03)</f>
        <v>470.09783410471488</v>
      </c>
      <c r="E86" s="17">
        <f>C86/3250</f>
        <v>0.14043251205517995</v>
      </c>
      <c r="F86" s="28">
        <f>(D86-C86)/E86</f>
        <v>97.499999999999872</v>
      </c>
      <c r="G86" s="18"/>
      <c r="H86" s="18"/>
      <c r="I86" s="19">
        <f>E86*50/C86</f>
        <v>1.5384615384615384E-2</v>
      </c>
      <c r="J86" s="87"/>
      <c r="K86" s="31"/>
      <c r="L86" s="31"/>
    </row>
    <row r="87" spans="1:16" ht="13.5" thickBot="1">
      <c r="A87" s="103"/>
      <c r="B87" s="81">
        <f>B86+7</f>
        <v>43373</v>
      </c>
      <c r="C87" s="20">
        <f>D86+G86-H86</f>
        <v>470.09783410471488</v>
      </c>
      <c r="D87" s="17">
        <f>C87+(C87*0.03)</f>
        <v>484.20076912785635</v>
      </c>
      <c r="E87" s="17">
        <f>C87/3250</f>
        <v>0.14464548741683533</v>
      </c>
      <c r="F87" s="28">
        <f>(D87-C87)/E87</f>
        <v>97.500000000000171</v>
      </c>
      <c r="G87" s="80"/>
      <c r="H87" s="80"/>
      <c r="I87" s="19">
        <f>E87*50/C87</f>
        <v>1.5384615384615382E-2</v>
      </c>
      <c r="J87" s="87"/>
      <c r="K87" s="104"/>
      <c r="L87" s="105"/>
      <c r="M87" s="105"/>
      <c r="N87" s="105"/>
      <c r="O87" s="105"/>
      <c r="P87" s="105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43380</v>
      </c>
      <c r="C89" s="20">
        <f>D87+G87-H87</f>
        <v>484.20076912785635</v>
      </c>
      <c r="D89" s="17">
        <f>C89+(C89*0.03)</f>
        <v>498.72679220169204</v>
      </c>
      <c r="E89" s="17">
        <f>C89/3250</f>
        <v>0.14898485203934042</v>
      </c>
      <c r="F89" s="28">
        <f>(D89-C89)/E89</f>
        <v>97.499999999999986</v>
      </c>
      <c r="G89" s="18"/>
      <c r="H89" s="18"/>
      <c r="I89" s="19">
        <f>E89*50/C89</f>
        <v>1.5384615384615385E-2</v>
      </c>
      <c r="J89" s="87"/>
    </row>
    <row r="90" spans="1:16">
      <c r="A90" s="102"/>
      <c r="B90" s="81">
        <f>B89+7</f>
        <v>43387</v>
      </c>
      <c r="C90" s="20">
        <f>D89+G89-H89</f>
        <v>498.72679220169204</v>
      </c>
      <c r="D90" s="17">
        <f>C90+(C90*0.03)</f>
        <v>513.6885959677428</v>
      </c>
      <c r="E90" s="17">
        <f>C90/3250</f>
        <v>0.15345439760052063</v>
      </c>
      <c r="F90" s="28">
        <f>(D90-C90)/E90</f>
        <v>97.500000000000014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43394</v>
      </c>
      <c r="C91" s="20">
        <f>D90+G90-H90</f>
        <v>513.6885959677428</v>
      </c>
      <c r="D91" s="17">
        <f>C91+(C91*0.03)</f>
        <v>529.09925384677513</v>
      </c>
      <c r="E91" s="17">
        <f>C91/3250</f>
        <v>0.15805802952853626</v>
      </c>
      <c r="F91" s="28">
        <f>(D91-C91)/E91</f>
        <v>97.50000000000027</v>
      </c>
      <c r="G91" s="18"/>
      <c r="H91" s="18"/>
      <c r="I91" s="19">
        <f>E91*50/C91</f>
        <v>1.5384615384615385E-2</v>
      </c>
      <c r="J91" s="87"/>
    </row>
    <row r="92" spans="1:16" ht="13.5" thickBot="1">
      <c r="A92" s="103"/>
      <c r="B92" s="81">
        <f>B91+7</f>
        <v>43401</v>
      </c>
      <c r="C92" s="20">
        <f>D91+G91-H91</f>
        <v>529.09925384677513</v>
      </c>
      <c r="D92" s="17">
        <f>C92+(C92*0.03)</f>
        <v>544.97223146217834</v>
      </c>
      <c r="E92" s="17">
        <f>C92/3250</f>
        <v>0.16279977041439234</v>
      </c>
      <c r="F92" s="28">
        <f>(D92-C92)/E92</f>
        <v>97.499999999999773</v>
      </c>
      <c r="G92" s="80"/>
      <c r="H92" s="80">
        <f>(D92-C79)*0.35</f>
        <v>56.958885567758465</v>
      </c>
      <c r="I92" s="19">
        <f>E92*50/C92</f>
        <v>1.5384615384615385E-2</v>
      </c>
      <c r="J92" s="87"/>
      <c r="K92" s="106" t="s">
        <v>46</v>
      </c>
      <c r="L92" s="107"/>
      <c r="M92" s="107"/>
      <c r="N92" s="107"/>
      <c r="O92" s="107"/>
      <c r="P92" s="107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43408</v>
      </c>
      <c r="C94" s="20">
        <f>D92+G92-H92</f>
        <v>488.0133458944199</v>
      </c>
      <c r="D94" s="17">
        <f>C94+(C94*0.03)</f>
        <v>502.65374627125249</v>
      </c>
      <c r="E94" s="17">
        <f>C94/3250</f>
        <v>0.15015795258289844</v>
      </c>
      <c r="F94" s="28">
        <f>(D94-C94)/E94</f>
        <v>97.499999999999943</v>
      </c>
      <c r="G94" s="17"/>
      <c r="H94" s="18"/>
      <c r="I94" s="19">
        <f>E94*50/C94</f>
        <v>1.5384615384615385E-2</v>
      </c>
      <c r="J94" s="87"/>
    </row>
    <row r="95" spans="1:16">
      <c r="A95" s="102"/>
      <c r="B95" s="81">
        <f>B94+7</f>
        <v>43415</v>
      </c>
      <c r="C95" s="20">
        <f>D94+G94-H94</f>
        <v>502.65374627125249</v>
      </c>
      <c r="D95" s="17">
        <f>C95+(C95*0.03)</f>
        <v>517.73335865939009</v>
      </c>
      <c r="E95" s="17">
        <f>C95/3250</f>
        <v>0.15466269116038539</v>
      </c>
      <c r="F95" s="28">
        <f>(D95-C95)/E95</f>
        <v>97.500000000000185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43422</v>
      </c>
      <c r="C96" s="20">
        <f>D95+G95-H95</f>
        <v>517.73335865939009</v>
      </c>
      <c r="D96" s="17">
        <f>C96+(C96*0.03)</f>
        <v>533.26535941917177</v>
      </c>
      <c r="E96" s="17">
        <f>C96/3250</f>
        <v>0.15930257189519695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7"/>
    </row>
    <row r="97" spans="1:16" ht="13.5" thickBot="1">
      <c r="A97" s="103"/>
      <c r="B97" s="81">
        <f>B96+7</f>
        <v>43429</v>
      </c>
      <c r="C97" s="20">
        <f>D96+G96-H96</f>
        <v>533.26535941917177</v>
      </c>
      <c r="D97" s="17">
        <f>C97+(C97*0.03)</f>
        <v>549.26332020174698</v>
      </c>
      <c r="E97" s="17">
        <f>C97/3250</f>
        <v>0.16408164905205286</v>
      </c>
      <c r="F97" s="28">
        <f>(D97-C97)/E97</f>
        <v>97.500000000000313</v>
      </c>
      <c r="G97" s="80"/>
      <c r="H97" s="80"/>
      <c r="I97" s="19">
        <f>E97*50/C97</f>
        <v>1.5384615384615385E-2</v>
      </c>
      <c r="J97" s="87"/>
      <c r="K97" s="104"/>
      <c r="L97" s="105"/>
      <c r="M97" s="105"/>
      <c r="N97" s="105"/>
      <c r="O97" s="105"/>
      <c r="P97" s="105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43436</v>
      </c>
      <c r="C99" s="20">
        <f>D97+G97-H97</f>
        <v>549.26332020174698</v>
      </c>
      <c r="D99" s="17">
        <f>C99+(C99*0.03)</f>
        <v>565.74121980779944</v>
      </c>
      <c r="E99" s="17">
        <f>C99/3250</f>
        <v>0.16900409852361445</v>
      </c>
      <c r="F99" s="28">
        <f>(D99-C99)/E99</f>
        <v>97.500000000000313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43443</v>
      </c>
      <c r="C100" s="20">
        <f>D99+G99-H99</f>
        <v>565.74121980779944</v>
      </c>
      <c r="D100" s="17">
        <f>C100+(C100*0.03)</f>
        <v>582.71345640203344</v>
      </c>
      <c r="E100" s="17">
        <f>C100/3250</f>
        <v>0.17407422147932292</v>
      </c>
      <c r="F100" s="28">
        <f>(D100-C100)/E100</f>
        <v>97.500000000000114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43450</v>
      </c>
      <c r="C101" s="20">
        <f>D100+G100-H100</f>
        <v>582.71345640203344</v>
      </c>
      <c r="D101" s="17">
        <f>C101+(C101*0.03)</f>
        <v>600.19486009409445</v>
      </c>
      <c r="E101" s="17">
        <f>C101/3250</f>
        <v>0.1792964481237026</v>
      </c>
      <c r="F101" s="28">
        <f>(D101-C101)/E101</f>
        <v>97.500000000000028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43457</v>
      </c>
      <c r="C102" s="20">
        <f>D101+G101-H101</f>
        <v>600.19486009409445</v>
      </c>
      <c r="D102" s="17">
        <f>C102+(C102*0.03)</f>
        <v>618.20070589691727</v>
      </c>
      <c r="E102" s="17">
        <f>C102/3250</f>
        <v>0.18467534156741366</v>
      </c>
      <c r="F102" s="28">
        <f>(D102-C102)/E102</f>
        <v>97.499999999999929</v>
      </c>
      <c r="G102" s="80"/>
      <c r="H102" s="80"/>
      <c r="I102" s="19">
        <f>E102*50/C102</f>
        <v>1.5384615384615382E-2</v>
      </c>
      <c r="J102" s="87"/>
      <c r="K102" s="104"/>
      <c r="L102" s="105"/>
      <c r="M102" s="105"/>
      <c r="N102" s="105"/>
      <c r="O102" s="105"/>
      <c r="P102" s="105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43464</v>
      </c>
      <c r="C104" s="20">
        <f>D102+G102-H102</f>
        <v>618.20070589691727</v>
      </c>
      <c r="D104" s="17">
        <f>C104+(C104*0.03)</f>
        <v>636.74672707382479</v>
      </c>
      <c r="E104" s="17">
        <f>C104/3250</f>
        <v>0.19021560181443609</v>
      </c>
      <c r="F104" s="28">
        <f>(D104-C104)/E104</f>
        <v>97.499999999999986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43471</v>
      </c>
      <c r="C105" s="20">
        <f>D104+G104-H104</f>
        <v>636.74672707382479</v>
      </c>
      <c r="D105" s="17">
        <f>C105+(C105*0.03)</f>
        <v>655.84912888603958</v>
      </c>
      <c r="E105" s="17">
        <f>C105/3250</f>
        <v>0.19592206986886918</v>
      </c>
      <c r="F105" s="28">
        <f>(D105-C105)/E105</f>
        <v>97.500000000000256</v>
      </c>
      <c r="G105" s="18"/>
      <c r="H105" s="18"/>
      <c r="I105" s="19">
        <f>E105*50/C105</f>
        <v>1.5384615384615385E-2</v>
      </c>
      <c r="J105" s="87"/>
    </row>
    <row r="106" spans="1:16">
      <c r="A106" s="102"/>
      <c r="B106" s="81">
        <f>B105+7</f>
        <v>43478</v>
      </c>
      <c r="C106" s="20">
        <f>D105+G105-H105</f>
        <v>655.84912888603958</v>
      </c>
      <c r="D106" s="17">
        <f>C106+(C106*0.03)</f>
        <v>675.52460275262081</v>
      </c>
      <c r="E106" s="17">
        <f>C106/3250</f>
        <v>0.20179973196493525</v>
      </c>
      <c r="F106" s="28">
        <f>(D106-C106)/E106</f>
        <v>97.500000000000199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43485</v>
      </c>
      <c r="C107" s="20">
        <f>D106+G106-H106</f>
        <v>675.52460275262081</v>
      </c>
      <c r="D107" s="17">
        <f>C107+(C107*0.03)</f>
        <v>695.79034083519946</v>
      </c>
      <c r="E107" s="17">
        <f>C107/3250</f>
        <v>0.20785372392388332</v>
      </c>
      <c r="F107" s="28">
        <f>(D107-C107)/E107</f>
        <v>97.500000000000128</v>
      </c>
      <c r="G107" s="80"/>
      <c r="H107" s="80">
        <f>(D107-C94)*0.35</f>
        <v>72.72194822927284</v>
      </c>
      <c r="I107" s="19">
        <f>E107*50/C107</f>
        <v>1.5384615384615384E-2</v>
      </c>
      <c r="J107" s="87"/>
      <c r="K107" s="106" t="s">
        <v>46</v>
      </c>
      <c r="L107" s="107"/>
      <c r="M107" s="107"/>
      <c r="N107" s="107"/>
      <c r="O107" s="107"/>
      <c r="P107" s="107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43492</v>
      </c>
      <c r="C109" s="20">
        <f>D107+G107-H107</f>
        <v>623.06839260592665</v>
      </c>
      <c r="D109" s="17">
        <f>C109+(C109*0.03)</f>
        <v>641.7604443841044</v>
      </c>
      <c r="E109" s="17">
        <f>C109/3250</f>
        <v>0.19171335157105435</v>
      </c>
      <c r="F109" s="28">
        <f>(D109-C109)/E109</f>
        <v>97.499999999999773</v>
      </c>
      <c r="G109" s="18"/>
      <c r="H109" s="18"/>
      <c r="I109" s="19">
        <f>E109*50/C109</f>
        <v>1.5384615384615385E-2</v>
      </c>
      <c r="J109" s="87"/>
    </row>
    <row r="110" spans="1:16">
      <c r="A110" s="102"/>
      <c r="B110" s="81">
        <f>B109+7</f>
        <v>43499</v>
      </c>
      <c r="C110" s="20">
        <f>D109+G109-H109</f>
        <v>641.7604443841044</v>
      </c>
      <c r="D110" s="17">
        <f>C110+(C110*0.03)</f>
        <v>661.01325771562756</v>
      </c>
      <c r="E110" s="17">
        <f>C110/3250</f>
        <v>0.19746475211818598</v>
      </c>
      <c r="F110" s="28">
        <f>(D110-C110)/E110</f>
        <v>97.500000000000114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43506</v>
      </c>
      <c r="C111" s="20">
        <f>D110+G110-H110</f>
        <v>661.01325771562756</v>
      </c>
      <c r="D111" s="17">
        <f>C111+(C111*0.03)</f>
        <v>680.84365544709635</v>
      </c>
      <c r="E111" s="17">
        <f>C111/3250</f>
        <v>0.20338869468173157</v>
      </c>
      <c r="F111" s="28">
        <f>(D111-C111)/E111</f>
        <v>97.499999999999829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43513</v>
      </c>
      <c r="C112" s="20">
        <f>D111+G111-H111</f>
        <v>680.84365544709635</v>
      </c>
      <c r="D112" s="17">
        <f>C112+(C112*0.03)</f>
        <v>701.26896511050927</v>
      </c>
      <c r="E112" s="17">
        <f>C112/3250</f>
        <v>0.20949035552218348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7"/>
      <c r="K112" s="104"/>
      <c r="L112" s="105"/>
      <c r="M112" s="105"/>
      <c r="N112" s="105"/>
      <c r="O112" s="105"/>
      <c r="P112" s="105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43520</v>
      </c>
      <c r="C114" s="20">
        <f>D112+G112-H112</f>
        <v>701.26896511050927</v>
      </c>
      <c r="D114" s="17">
        <f>C114+(C114*0.03)</f>
        <v>722.30703406382452</v>
      </c>
      <c r="E114" s="17">
        <f>C114/3250</f>
        <v>0.215775066187849</v>
      </c>
      <c r="F114" s="28">
        <f>(D114-C114)/E114</f>
        <v>97.499999999999858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43527</v>
      </c>
      <c r="C115" s="20">
        <f>D114+G114-H114</f>
        <v>722.30703406382452</v>
      </c>
      <c r="D115" s="17">
        <f>C115+(C115*0.03)</f>
        <v>743.97624508573927</v>
      </c>
      <c r="E115" s="17">
        <f>C115/3250</f>
        <v>0.22224831817348448</v>
      </c>
      <c r="F115" s="28">
        <f>(D115-C115)/E115</f>
        <v>97.500000000000057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43534</v>
      </c>
      <c r="C116" s="20">
        <f>D115+G115-H115</f>
        <v>743.97624508573927</v>
      </c>
      <c r="D116" s="17">
        <f>C116+(C116*0.03)</f>
        <v>766.2955324383114</v>
      </c>
      <c r="E116" s="17">
        <f>C116/3250</f>
        <v>0.22891576771868902</v>
      </c>
      <c r="F116" s="28">
        <f>(D116-C116)/E116</f>
        <v>97.499999999999801</v>
      </c>
      <c r="G116" s="18"/>
      <c r="H116" s="18"/>
      <c r="I116" s="19">
        <f>E116*50/C116</f>
        <v>1.5384615384615385E-2</v>
      </c>
      <c r="J116" s="87"/>
    </row>
    <row r="117" spans="1:16" ht="13.5" thickBot="1">
      <c r="A117" s="103"/>
      <c r="B117" s="81">
        <f>B116+7</f>
        <v>43541</v>
      </c>
      <c r="C117" s="20">
        <f>D116+G116-H116</f>
        <v>766.2955324383114</v>
      </c>
      <c r="D117" s="17">
        <f>C117+(C117*0.03)</f>
        <v>789.28439841146076</v>
      </c>
      <c r="E117" s="17">
        <f>C117/3250</f>
        <v>0.23578324075024967</v>
      </c>
      <c r="F117" s="28">
        <f>(D117-C117)/E117</f>
        <v>97.500000000000071</v>
      </c>
      <c r="G117" s="80"/>
      <c r="H117" s="80"/>
      <c r="I117" s="19">
        <f>E117*50/C117</f>
        <v>1.5384615384615385E-2</v>
      </c>
      <c r="J117" s="87"/>
      <c r="K117" s="104"/>
      <c r="L117" s="105"/>
      <c r="M117" s="105"/>
      <c r="N117" s="105"/>
      <c r="O117" s="105"/>
      <c r="P117" s="105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43548</v>
      </c>
      <c r="C119" s="20">
        <f>D117+G117-H117</f>
        <v>789.28439841146076</v>
      </c>
      <c r="D119" s="17">
        <f>C119+(C119*0.03)</f>
        <v>812.96293036380462</v>
      </c>
      <c r="E119" s="17">
        <f>C119/3250</f>
        <v>0.24285673797275717</v>
      </c>
      <c r="F119" s="28">
        <f>(D119-C119)/E119</f>
        <v>97.500000000000142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43555</v>
      </c>
      <c r="C120" s="20">
        <f>D119+G119-H119</f>
        <v>812.96293036380462</v>
      </c>
      <c r="D120" s="17">
        <f>C120+(C120*0.03)</f>
        <v>837.35181827471877</v>
      </c>
      <c r="E120" s="17">
        <f>C120/3250</f>
        <v>0.25014244011193987</v>
      </c>
      <c r="F120" s="28">
        <f>(D120-C120)/E120</f>
        <v>97.500000000000057</v>
      </c>
      <c r="G120" s="18"/>
      <c r="H120" s="18"/>
      <c r="I120" s="19">
        <f>E120*50/C120</f>
        <v>1.5384615384615384E-2</v>
      </c>
      <c r="J120" s="87"/>
    </row>
    <row r="121" spans="1:16">
      <c r="A121" s="102"/>
      <c r="B121" s="81">
        <f>B120+7</f>
        <v>43562</v>
      </c>
      <c r="C121" s="20">
        <f>D120+G120-H120</f>
        <v>837.35181827471877</v>
      </c>
      <c r="D121" s="17">
        <f>C121+(C121*0.03)</f>
        <v>862.47237282296032</v>
      </c>
      <c r="E121" s="17">
        <f>C121/3250</f>
        <v>0.25764671331529809</v>
      </c>
      <c r="F121" s="28">
        <f>(D121-C121)/E121</f>
        <v>97.499999999999972</v>
      </c>
      <c r="G121" s="18"/>
      <c r="H121" s="18"/>
      <c r="I121" s="19">
        <f>E121*50/C121</f>
        <v>1.5384615384615384E-2</v>
      </c>
      <c r="J121" s="87"/>
    </row>
    <row r="122" spans="1:16" ht="13.5" thickBot="1">
      <c r="A122" s="103"/>
      <c r="B122" s="81">
        <f>B121+7</f>
        <v>43569</v>
      </c>
      <c r="C122" s="20">
        <f>D121+G121-H121</f>
        <v>862.47237282296032</v>
      </c>
      <c r="D122" s="17">
        <f>C122+(C122*0.03)</f>
        <v>888.34654400764919</v>
      </c>
      <c r="E122" s="17">
        <f>C122/3250</f>
        <v>0.26537611471475703</v>
      </c>
      <c r="F122" s="28">
        <f>(D122-C122)/E122</f>
        <v>97.500000000000199</v>
      </c>
      <c r="G122" s="80"/>
      <c r="H122" s="80">
        <f>(D122-C109)*0.35</f>
        <v>92.847352990602886</v>
      </c>
      <c r="I122" s="19">
        <f>E122*50/C122</f>
        <v>1.5384615384615385E-2</v>
      </c>
      <c r="J122" s="87"/>
      <c r="K122" s="106" t="s">
        <v>46</v>
      </c>
      <c r="L122" s="107"/>
      <c r="M122" s="107"/>
      <c r="N122" s="107"/>
      <c r="O122" s="107"/>
      <c r="P122" s="107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43576</v>
      </c>
      <c r="C124" s="20">
        <f>D122+G122-H122</f>
        <v>795.49919101704631</v>
      </c>
      <c r="D124" s="17">
        <f>C124+(C124*0.03)</f>
        <v>819.36416674755765</v>
      </c>
      <c r="E124" s="17">
        <f>C124/3250</f>
        <v>0.24476898185139886</v>
      </c>
      <c r="F124" s="28">
        <f>(D124-C124)/E124</f>
        <v>97.499999999999773</v>
      </c>
      <c r="G124" s="17"/>
      <c r="H124" s="18"/>
      <c r="I124" s="19">
        <f>E124*50/C124</f>
        <v>1.5384615384615385E-2</v>
      </c>
      <c r="J124" s="87"/>
    </row>
    <row r="125" spans="1:16">
      <c r="A125" s="102"/>
      <c r="B125" s="81">
        <f>B124+7</f>
        <v>43583</v>
      </c>
      <c r="C125" s="20">
        <f>D124+G124-H124</f>
        <v>819.36416674755765</v>
      </c>
      <c r="D125" s="17">
        <f>C125+(C125*0.03)</f>
        <v>843.94509174998439</v>
      </c>
      <c r="E125" s="17">
        <f>C125/3250</f>
        <v>0.25211205130694081</v>
      </c>
      <c r="F125" s="28">
        <f>(D125-C125)/E125</f>
        <v>97.500000000000043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43590</v>
      </c>
      <c r="C126" s="20">
        <f>D125+G125-H125</f>
        <v>843.94509174998439</v>
      </c>
      <c r="D126" s="17">
        <f>C126+(C126*0.03)</f>
        <v>869.26344450248394</v>
      </c>
      <c r="E126" s="17">
        <f>C126/3250</f>
        <v>0.25967541284614903</v>
      </c>
      <c r="F126" s="28">
        <f>(D126-C126)/E126</f>
        <v>97.500000000000071</v>
      </c>
      <c r="G126" s="17"/>
      <c r="H126" s="18"/>
      <c r="I126" s="19">
        <f>E126*50/C126</f>
        <v>1.5384615384615384E-2</v>
      </c>
      <c r="J126" s="87"/>
      <c r="K126" s="31"/>
      <c r="L126" s="31"/>
    </row>
    <row r="127" spans="1:16" ht="13.5" thickBot="1">
      <c r="A127" s="103"/>
      <c r="B127" s="81">
        <f>B126+7</f>
        <v>43597</v>
      </c>
      <c r="C127" s="20">
        <f>D126+G126-H126</f>
        <v>869.26344450248394</v>
      </c>
      <c r="D127" s="17">
        <f>C127+(C127*0.03)</f>
        <v>895.34134783755849</v>
      </c>
      <c r="E127" s="17">
        <f>C127/3250</f>
        <v>0.26746567523153353</v>
      </c>
      <c r="F127" s="28">
        <f>(D127-C127)/E127</f>
        <v>97.500000000000128</v>
      </c>
      <c r="G127" s="80"/>
      <c r="H127" s="80"/>
      <c r="I127" s="19">
        <f>E127*50/C127</f>
        <v>1.5384615384615385E-2</v>
      </c>
      <c r="J127" s="87"/>
      <c r="K127" s="104"/>
      <c r="L127" s="105"/>
      <c r="M127" s="105"/>
      <c r="N127" s="105"/>
      <c r="O127" s="105"/>
      <c r="P127" s="105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43604</v>
      </c>
      <c r="C129" s="20">
        <f>D127+G127-H127</f>
        <v>895.34134783755849</v>
      </c>
      <c r="D129" s="17">
        <f>C129+(C129*0.03)</f>
        <v>922.20158827268529</v>
      </c>
      <c r="E129" s="17">
        <f>C129/3250</f>
        <v>0.27548964548847954</v>
      </c>
      <c r="F129" s="28">
        <f>(D129-C129)/E129</f>
        <v>97.500000000000156</v>
      </c>
      <c r="G129" s="18"/>
      <c r="H129" s="18"/>
      <c r="I129" s="19">
        <f>E129*50/C129</f>
        <v>1.5384615384615385E-2</v>
      </c>
      <c r="J129" s="87"/>
    </row>
    <row r="130" spans="1:16">
      <c r="A130" s="102"/>
      <c r="B130" s="81">
        <f>B129+7</f>
        <v>43611</v>
      </c>
      <c r="C130" s="20">
        <f>D129+G129-H129</f>
        <v>922.20158827268529</v>
      </c>
      <c r="D130" s="17">
        <f>C130+(C130*0.03)</f>
        <v>949.86763592086584</v>
      </c>
      <c r="E130" s="17">
        <f>C130/3250</f>
        <v>0.28375433485313395</v>
      </c>
      <c r="F130" s="28">
        <f>(D130-C130)/E130</f>
        <v>97.499999999999972</v>
      </c>
      <c r="G130" s="18"/>
      <c r="H130" s="18"/>
      <c r="I130" s="19">
        <f>E130*50/C130</f>
        <v>1.5384615384615385E-2</v>
      </c>
      <c r="J130" s="87"/>
    </row>
    <row r="131" spans="1:16">
      <c r="A131" s="102"/>
      <c r="B131" s="81">
        <f>B130+7</f>
        <v>43618</v>
      </c>
      <c r="C131" s="20">
        <f>D130+G130-H130</f>
        <v>949.86763592086584</v>
      </c>
      <c r="D131" s="17">
        <f>C131+(C131*0.03)</f>
        <v>978.3636649984918</v>
      </c>
      <c r="E131" s="17">
        <f>C131/3250</f>
        <v>0.29226696489872794</v>
      </c>
      <c r="F131" s="28">
        <f>(D131-C131)/E131</f>
        <v>97.499999999999957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43625</v>
      </c>
      <c r="C132" s="20">
        <f>D131+G131-H131</f>
        <v>978.3636649984918</v>
      </c>
      <c r="D132" s="17">
        <f>C132+(C132*0.03)</f>
        <v>1007.7145749484465</v>
      </c>
      <c r="E132" s="17">
        <f>C132/3250</f>
        <v>0.30103497384568978</v>
      </c>
      <c r="F132" s="28">
        <f>(D132-C132)/E132</f>
        <v>97.499999999999858</v>
      </c>
      <c r="G132" s="80"/>
      <c r="H132" s="80"/>
      <c r="I132" s="19">
        <f>E132*50/C132</f>
        <v>1.5384615384615384E-2</v>
      </c>
      <c r="J132" s="87"/>
      <c r="K132" s="104"/>
      <c r="L132" s="105"/>
      <c r="M132" s="105"/>
      <c r="N132" s="105"/>
      <c r="O132" s="105"/>
      <c r="P132" s="105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43632</v>
      </c>
      <c r="C134" s="20">
        <f>D132+G132-H132</f>
        <v>1007.7145749484465</v>
      </c>
      <c r="D134" s="17">
        <f>C134+(C134*0.03)</f>
        <v>1037.9460121968998</v>
      </c>
      <c r="E134" s="17">
        <f>C134/3250</f>
        <v>0.31006602306106046</v>
      </c>
      <c r="F134" s="28">
        <f>(D134-C134)/E134</f>
        <v>97.499999999999659</v>
      </c>
      <c r="G134" s="18"/>
      <c r="H134" s="18"/>
      <c r="I134" s="19">
        <f>E134*50/C134</f>
        <v>1.5384615384615384E-2</v>
      </c>
      <c r="J134" s="87"/>
    </row>
    <row r="135" spans="1:16">
      <c r="A135" s="102"/>
      <c r="B135" s="81">
        <f>B134+7</f>
        <v>43639</v>
      </c>
      <c r="C135" s="20">
        <f>D134+G134-H134</f>
        <v>1037.9460121968998</v>
      </c>
      <c r="D135" s="17">
        <f>C135+(C135*0.03)</f>
        <v>1069.0843925628069</v>
      </c>
      <c r="E135" s="17">
        <f>C135/3250</f>
        <v>0.31936800375289226</v>
      </c>
      <c r="F135" s="28">
        <f>(D135-C135)/E135</f>
        <v>97.500000000000313</v>
      </c>
      <c r="G135" s="18"/>
      <c r="H135" s="18"/>
      <c r="I135" s="19">
        <f>E135*50/C135</f>
        <v>1.5384615384615385E-2</v>
      </c>
      <c r="J135" s="87"/>
    </row>
    <row r="136" spans="1:16">
      <c r="A136" s="102"/>
      <c r="B136" s="81">
        <f>B135+7</f>
        <v>43646</v>
      </c>
      <c r="C136" s="20">
        <f>D135+G135-H135</f>
        <v>1069.0843925628069</v>
      </c>
      <c r="D136" s="17">
        <f>C136+(C136*0.03)</f>
        <v>1101.1569243396912</v>
      </c>
      <c r="E136" s="17">
        <f>C136/3250</f>
        <v>0.32894904386547902</v>
      </c>
      <c r="F136" s="28">
        <f>(D136-C136)/E136</f>
        <v>97.500000000000171</v>
      </c>
      <c r="G136" s="18"/>
      <c r="H136" s="18"/>
      <c r="I136" s="19">
        <f>E136*50/C136</f>
        <v>1.5384615384615382E-2</v>
      </c>
      <c r="J136" s="87"/>
    </row>
    <row r="137" spans="1:16" ht="13.5" thickBot="1">
      <c r="A137" s="103"/>
      <c r="B137" s="81">
        <f>B136+7</f>
        <v>43653</v>
      </c>
      <c r="C137" s="20">
        <f>D136+G136-H136</f>
        <v>1101.1569243396912</v>
      </c>
      <c r="D137" s="17">
        <f>C137+(C137*0.03)</f>
        <v>1134.191632069882</v>
      </c>
      <c r="E137" s="17">
        <f>C137/3250</f>
        <v>0.33881751518144343</v>
      </c>
      <c r="F137" s="28">
        <f>(D137-C137)/E137</f>
        <v>97.500000000000199</v>
      </c>
      <c r="G137" s="80"/>
      <c r="H137" s="80">
        <f>(D137-C124)*0.35</f>
        <v>118.54235436849247</v>
      </c>
      <c r="I137" s="19">
        <f>E137*50/C137</f>
        <v>1.5384615384615384E-2</v>
      </c>
      <c r="J137" s="87"/>
      <c r="K137" s="106" t="s">
        <v>46</v>
      </c>
      <c r="L137" s="107"/>
      <c r="M137" s="107"/>
      <c r="N137" s="107"/>
      <c r="O137" s="107"/>
      <c r="P137" s="107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43660</v>
      </c>
      <c r="C139" s="20">
        <f>D137+G137-H137</f>
        <v>1015.6492777013895</v>
      </c>
      <c r="D139" s="17">
        <f>C139+(C139*0.03)</f>
        <v>1046.1187560324311</v>
      </c>
      <c r="E139" s="17">
        <f>C139/3250</f>
        <v>0.312507470061966</v>
      </c>
      <c r="F139" s="28">
        <f>(D139-C139)/E139</f>
        <v>97.499999999999773</v>
      </c>
      <c r="G139" s="18"/>
      <c r="H139" s="18"/>
      <c r="I139" s="19">
        <f>E139*50/C139</f>
        <v>1.5384615384615385E-2</v>
      </c>
      <c r="J139" s="87"/>
    </row>
    <row r="140" spans="1:16">
      <c r="A140" s="102"/>
      <c r="B140" s="81">
        <f>B139+7</f>
        <v>43667</v>
      </c>
      <c r="C140" s="20">
        <f>D139+G139-H139</f>
        <v>1046.1187560324311</v>
      </c>
      <c r="D140" s="17">
        <f>C140+(C140*0.03)</f>
        <v>1077.5023187134041</v>
      </c>
      <c r="E140" s="17">
        <f>C140/3250</f>
        <v>0.32188269416382492</v>
      </c>
      <c r="F140" s="28">
        <f>(D140-C140)/E140</f>
        <v>97.500000000000213</v>
      </c>
      <c r="G140" s="18"/>
      <c r="H140" s="18"/>
      <c r="I140" s="19">
        <f>E140*50/C140</f>
        <v>1.5384615384615382E-2</v>
      </c>
      <c r="J140" s="87"/>
    </row>
    <row r="141" spans="1:16">
      <c r="A141" s="102"/>
      <c r="B141" s="81">
        <f>B140+7</f>
        <v>43674</v>
      </c>
      <c r="C141" s="20">
        <f>D140+G140-H140</f>
        <v>1077.5023187134041</v>
      </c>
      <c r="D141" s="17">
        <f>C141+(C141*0.03)</f>
        <v>1109.8273882748063</v>
      </c>
      <c r="E141" s="17">
        <f>C141/3250</f>
        <v>0.33153917498873969</v>
      </c>
      <c r="F141" s="28">
        <f>(D141-C141)/E141</f>
        <v>97.500000000000199</v>
      </c>
      <c r="G141" s="18"/>
      <c r="H141" s="18"/>
      <c r="I141" s="19">
        <f>E141*50/C141</f>
        <v>1.5384615384615382E-2</v>
      </c>
      <c r="J141" s="87"/>
    </row>
    <row r="142" spans="1:16" ht="13.5" thickBot="1">
      <c r="A142" s="103"/>
      <c r="B142" s="81">
        <f>B141+7</f>
        <v>43681</v>
      </c>
      <c r="C142" s="20">
        <f>D141+G141-H141</f>
        <v>1109.8273882748063</v>
      </c>
      <c r="D142" s="17">
        <f>C142+(C142*0.03)</f>
        <v>1143.1222099230504</v>
      </c>
      <c r="E142" s="17">
        <f>C142/3250</f>
        <v>0.34148535023840193</v>
      </c>
      <c r="F142" s="28">
        <f>(D142-C142)/E142</f>
        <v>97.499999999999815</v>
      </c>
      <c r="G142" s="80"/>
      <c r="H142" s="80"/>
      <c r="I142" s="19">
        <f>E142*50/C142</f>
        <v>1.5384615384615387E-2</v>
      </c>
      <c r="J142" s="87"/>
      <c r="K142" s="104"/>
      <c r="L142" s="105"/>
      <c r="M142" s="105"/>
      <c r="N142" s="105"/>
      <c r="O142" s="105"/>
      <c r="P142" s="105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43688</v>
      </c>
      <c r="C144" s="20">
        <f>D142+G142-H142</f>
        <v>1143.1222099230504</v>
      </c>
      <c r="D144" s="17">
        <f>C144+(C144*0.03)</f>
        <v>1177.4158762207419</v>
      </c>
      <c r="E144" s="17">
        <f>C144/3250</f>
        <v>0.35172991074555399</v>
      </c>
      <c r="F144" s="28">
        <f>(D144-C144)/E144</f>
        <v>97.5</v>
      </c>
      <c r="G144" s="18"/>
      <c r="H144" s="18"/>
      <c r="I144" s="19">
        <f>E144*50/C144</f>
        <v>1.5384615384615385E-2</v>
      </c>
      <c r="J144" s="87"/>
    </row>
    <row r="145" spans="1:16">
      <c r="A145" s="102"/>
      <c r="B145" s="81">
        <f>B144+7</f>
        <v>43695</v>
      </c>
      <c r="C145" s="20">
        <f>D144+G144-H144</f>
        <v>1177.4158762207419</v>
      </c>
      <c r="D145" s="17">
        <f>C145+(C145*0.03)</f>
        <v>1212.7383525073642</v>
      </c>
      <c r="E145" s="17">
        <f>C145/3250</f>
        <v>0.3622818080679206</v>
      </c>
      <c r="F145" s="28">
        <f>(D145-C145)/E145</f>
        <v>97.500000000000128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43702</v>
      </c>
      <c r="C146" s="20">
        <f>D145+G145-H145</f>
        <v>1212.7383525073642</v>
      </c>
      <c r="D146" s="17">
        <f>C146+(C146*0.03)</f>
        <v>1249.1205030825852</v>
      </c>
      <c r="E146" s="17">
        <f>C146/3250</f>
        <v>0.37315026230995824</v>
      </c>
      <c r="F146" s="28">
        <f>(D146-C146)/E146</f>
        <v>97.500000000000128</v>
      </c>
      <c r="G146" s="18"/>
      <c r="H146" s="18"/>
      <c r="I146" s="19">
        <f>E146*50/C146</f>
        <v>1.5384615384615387E-2</v>
      </c>
      <c r="J146" s="87"/>
    </row>
    <row r="147" spans="1:16" ht="13.5" thickBot="1">
      <c r="A147" s="103"/>
      <c r="B147" s="81">
        <f>B146+7</f>
        <v>43709</v>
      </c>
      <c r="C147" s="20">
        <f>D146+G146-H146</f>
        <v>1249.1205030825852</v>
      </c>
      <c r="D147" s="17">
        <f>C147+(C147*0.03)</f>
        <v>1286.5941181750627</v>
      </c>
      <c r="E147" s="17">
        <f>C147/3250</f>
        <v>0.384344770179257</v>
      </c>
      <c r="F147" s="28">
        <f>(D147-C147)/E147</f>
        <v>97.499999999999929</v>
      </c>
      <c r="G147" s="80"/>
      <c r="H147" s="80"/>
      <c r="I147" s="19">
        <f>E147*50/C147</f>
        <v>1.5384615384615385E-2</v>
      </c>
      <c r="J147" s="87"/>
      <c r="K147" s="104"/>
      <c r="L147" s="105"/>
      <c r="M147" s="105"/>
      <c r="N147" s="105"/>
      <c r="O147" s="105"/>
      <c r="P147" s="105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43716</v>
      </c>
      <c r="C149" s="20">
        <f>D147+G147-H147</f>
        <v>1286.5941181750627</v>
      </c>
      <c r="D149" s="17">
        <f>C149+(C149*0.03)</f>
        <v>1325.1919417203146</v>
      </c>
      <c r="E149" s="17">
        <f>C149/3250</f>
        <v>0.39587511328463471</v>
      </c>
      <c r="F149" s="28">
        <f>(D149-C149)/E149</f>
        <v>97.500000000000071</v>
      </c>
      <c r="G149" s="18"/>
      <c r="H149" s="18"/>
      <c r="I149" s="19">
        <f>E149*50/C149</f>
        <v>1.5384615384615385E-2</v>
      </c>
      <c r="J149" s="87"/>
    </row>
    <row r="150" spans="1:16">
      <c r="A150" s="102"/>
      <c r="B150" s="81">
        <f>B149+7</f>
        <v>43723</v>
      </c>
      <c r="C150" s="20">
        <f>D149+G149-H149</f>
        <v>1325.1919417203146</v>
      </c>
      <c r="D150" s="17">
        <f>C150+(C150*0.03)</f>
        <v>1364.9476999719241</v>
      </c>
      <c r="E150" s="17">
        <f>C150/3250</f>
        <v>0.40775136668317374</v>
      </c>
      <c r="F150" s="28">
        <f>(D150-C150)/E150</f>
        <v>97.500000000000028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43730</v>
      </c>
      <c r="C151" s="20">
        <f>D150+G150-H150</f>
        <v>1364.9476999719241</v>
      </c>
      <c r="D151" s="17">
        <f>C151+(C151*0.03)</f>
        <v>1405.8961309710817</v>
      </c>
      <c r="E151" s="17">
        <f>C151/3250</f>
        <v>0.41998390768366894</v>
      </c>
      <c r="F151" s="28">
        <f>(D151-C151)/E151</f>
        <v>97.49999999999973</v>
      </c>
      <c r="G151" s="18"/>
      <c r="H151" s="18"/>
      <c r="I151" s="19">
        <f>E151*50/C151</f>
        <v>1.5384615384615385E-2</v>
      </c>
      <c r="J151" s="87"/>
    </row>
    <row r="152" spans="1:16" ht="13.5" thickBot="1">
      <c r="A152" s="103"/>
      <c r="B152" s="81">
        <f>B151+7</f>
        <v>43737</v>
      </c>
      <c r="C152" s="20">
        <f>D151+G151-H151</f>
        <v>1405.8961309710817</v>
      </c>
      <c r="D152" s="17">
        <f>C152+(C152*0.03)</f>
        <v>1448.073014900214</v>
      </c>
      <c r="E152" s="17">
        <f>C152/3250</f>
        <v>0.432583424914179</v>
      </c>
      <c r="F152" s="28">
        <f>(D152-C152)/E152</f>
        <v>97.499999999999815</v>
      </c>
      <c r="G152" s="80"/>
      <c r="H152" s="80">
        <f>(D152-C139)*0.35</f>
        <v>151.34830801958859</v>
      </c>
      <c r="I152" s="19">
        <f>E152*50/C152</f>
        <v>1.5384615384615385E-2</v>
      </c>
      <c r="J152" s="87"/>
      <c r="K152" s="106" t="s">
        <v>46</v>
      </c>
      <c r="L152" s="107"/>
      <c r="M152" s="107"/>
      <c r="N152" s="107"/>
      <c r="O152" s="107"/>
      <c r="P152" s="107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43744</v>
      </c>
      <c r="C154" s="20">
        <f>D152+G152-H152</f>
        <v>1296.7247068806255</v>
      </c>
      <c r="D154" s="17">
        <f>C154+(C154*0.03)</f>
        <v>1335.6264480870443</v>
      </c>
      <c r="E154" s="17">
        <f>C154/3250</f>
        <v>0.39899221750173092</v>
      </c>
      <c r="F154" s="28">
        <f>(D154-C154)/E154</f>
        <v>97.500000000000142</v>
      </c>
      <c r="G154" s="17"/>
      <c r="H154" s="79"/>
      <c r="I154" s="19">
        <f>E154*50/C154</f>
        <v>1.5384615384615384E-2</v>
      </c>
      <c r="J154" s="87"/>
    </row>
    <row r="155" spans="1:16">
      <c r="A155" s="102"/>
      <c r="B155" s="81">
        <f>B154+7</f>
        <v>43751</v>
      </c>
      <c r="C155" s="20">
        <f>D154+G154-H154</f>
        <v>1335.6264480870443</v>
      </c>
      <c r="D155" s="17">
        <f>C155+(C155*0.03)</f>
        <v>1375.6952415296557</v>
      </c>
      <c r="E155" s="17">
        <f>C155/3250</f>
        <v>0.41096198402678286</v>
      </c>
      <c r="F155" s="28">
        <f>(D155-C155)/E155</f>
        <v>97.500000000000227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43758</v>
      </c>
      <c r="C156" s="20">
        <f>D155+G155-H155</f>
        <v>1375.6952415296557</v>
      </c>
      <c r="D156" s="17">
        <f>C156+(C156*0.03)</f>
        <v>1416.9660987755453</v>
      </c>
      <c r="E156" s="17">
        <f>C156/3250</f>
        <v>0.42329084354758639</v>
      </c>
      <c r="F156" s="28">
        <f>(D156-C156)/E156</f>
        <v>97.499999999999829</v>
      </c>
      <c r="G156" s="17"/>
      <c r="H156" s="79"/>
      <c r="I156" s="19">
        <f>E156*50/C156</f>
        <v>1.5384615384615385E-2</v>
      </c>
      <c r="J156" s="87"/>
    </row>
    <row r="157" spans="1:16" ht="13.5" thickBot="1">
      <c r="A157" s="103"/>
      <c r="B157" s="81">
        <f>B156+7</f>
        <v>43765</v>
      </c>
      <c r="C157" s="20">
        <f>D156+G156-H156</f>
        <v>1416.9660987755453</v>
      </c>
      <c r="D157" s="17">
        <f>C157+(C157*0.03)</f>
        <v>1459.4750817388117</v>
      </c>
      <c r="E157" s="17">
        <f>C157/3250</f>
        <v>0.43598956885401396</v>
      </c>
      <c r="F157" s="28">
        <f>(D157-C157)/E157</f>
        <v>97.5</v>
      </c>
      <c r="G157" s="80"/>
      <c r="H157" s="80"/>
      <c r="I157" s="19">
        <f>E157*50/C157</f>
        <v>1.5384615384615385E-2</v>
      </c>
      <c r="J157" s="87"/>
      <c r="K157" s="104"/>
      <c r="L157" s="105"/>
      <c r="M157" s="105"/>
      <c r="N157" s="105"/>
      <c r="O157" s="105"/>
      <c r="P157" s="105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43772</v>
      </c>
      <c r="C159" s="20">
        <f>D157+G157-H157</f>
        <v>1459.4750817388117</v>
      </c>
      <c r="D159" s="17">
        <f>C159+(C159*0.03)</f>
        <v>1503.259334190976</v>
      </c>
      <c r="E159" s="17">
        <f>C159/3250</f>
        <v>0.44906925591963437</v>
      </c>
      <c r="F159" s="28">
        <f>(D159-C159)/E159</f>
        <v>97.499999999999915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43779</v>
      </c>
      <c r="C160" s="20">
        <f>D159+G159-H159</f>
        <v>1503.259334190976</v>
      </c>
      <c r="D160" s="17">
        <f>C160+(C160*0.03)</f>
        <v>1548.3571142167052</v>
      </c>
      <c r="E160" s="17">
        <f>C160/3250</f>
        <v>0.46254133359722338</v>
      </c>
      <c r="F160" s="28">
        <f>(D160-C160)/E160</f>
        <v>97.499999999999844</v>
      </c>
      <c r="G160" s="18"/>
      <c r="H160" s="18"/>
      <c r="I160" s="19">
        <f>E160*50/C160</f>
        <v>1.5384615384615384E-2</v>
      </c>
      <c r="J160" s="87"/>
    </row>
    <row r="161" spans="1:16">
      <c r="A161" s="102"/>
      <c r="B161" s="81">
        <f>B160+7</f>
        <v>43786</v>
      </c>
      <c r="C161" s="20">
        <f>D160+G160-H160</f>
        <v>1548.3571142167052</v>
      </c>
      <c r="D161" s="17">
        <f>C161+(C161*0.03)</f>
        <v>1594.8078276432063</v>
      </c>
      <c r="E161" s="17">
        <f>C161/3250</f>
        <v>0.47641757360514009</v>
      </c>
      <c r="F161" s="28">
        <f>(D161-C161)/E161</f>
        <v>97.499999999999929</v>
      </c>
      <c r="G161" s="18"/>
      <c r="H161" s="18"/>
      <c r="I161" s="19">
        <f>E161*50/C161</f>
        <v>1.5384615384615384E-2</v>
      </c>
      <c r="J161" s="87"/>
    </row>
    <row r="162" spans="1:16" ht="13.5" thickBot="1">
      <c r="A162" s="103"/>
      <c r="B162" s="81">
        <f>B161+7</f>
        <v>43793</v>
      </c>
      <c r="C162" s="20">
        <f>D161+G161-H161</f>
        <v>1594.8078276432063</v>
      </c>
      <c r="D162" s="17">
        <f>C162+(C162*0.03)</f>
        <v>1642.6520624725026</v>
      </c>
      <c r="E162" s="17">
        <f>C162/3250</f>
        <v>0.49071010081329425</v>
      </c>
      <c r="F162" s="28">
        <f>(D162-C162)/E162</f>
        <v>97.500000000000199</v>
      </c>
      <c r="G162" s="80"/>
      <c r="H162" s="80"/>
      <c r="I162" s="19">
        <f>E162*50/C162</f>
        <v>1.5384615384615385E-2</v>
      </c>
      <c r="J162" s="87"/>
      <c r="K162" s="104"/>
      <c r="L162" s="105"/>
      <c r="M162" s="105"/>
      <c r="N162" s="105"/>
      <c r="O162" s="105"/>
      <c r="P162" s="105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43800</v>
      </c>
      <c r="C164" s="20">
        <f>D162+G162-H162</f>
        <v>1642.6520624725026</v>
      </c>
      <c r="D164" s="17">
        <f>C164+(C164*0.03)</f>
        <v>1691.9316243466776</v>
      </c>
      <c r="E164" s="17">
        <f>C164/3250</f>
        <v>0.50543140383769314</v>
      </c>
      <c r="F164" s="28">
        <f>(D164-C164)/E164</f>
        <v>97.499999999999815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43807</v>
      </c>
      <c r="C165" s="20">
        <f>D164+G164-H164</f>
        <v>1691.9316243466776</v>
      </c>
      <c r="D165" s="17">
        <f>C165+(C165*0.03)</f>
        <v>1742.689573077078</v>
      </c>
      <c r="E165" s="17">
        <f>C165/3250</f>
        <v>0.52059434595282383</v>
      </c>
      <c r="F165" s="28">
        <f>(D165-C165)/E165</f>
        <v>97.500000000000071</v>
      </c>
      <c r="G165" s="18"/>
      <c r="H165" s="18"/>
      <c r="I165" s="19">
        <f>E165*50/C165</f>
        <v>1.5384615384615384E-2</v>
      </c>
      <c r="J165" s="87"/>
      <c r="K165" s="31"/>
      <c r="L165" s="31"/>
    </row>
    <row r="166" spans="1:16">
      <c r="A166" s="102"/>
      <c r="B166" s="81">
        <f>B165+7</f>
        <v>43814</v>
      </c>
      <c r="C166" s="20">
        <f>D165+G165-H165</f>
        <v>1742.689573077078</v>
      </c>
      <c r="D166" s="17">
        <f>C166+(C166*0.03)</f>
        <v>1794.9702602693903</v>
      </c>
      <c r="E166" s="17">
        <f>C166/3250</f>
        <v>0.53621217633140861</v>
      </c>
      <c r="F166" s="28">
        <f>(D166-C166)/E166</f>
        <v>97.500000000000057</v>
      </c>
      <c r="G166" s="18"/>
      <c r="H166" s="18"/>
      <c r="I166" s="19">
        <f>E166*50/C166</f>
        <v>1.5384615384615384E-2</v>
      </c>
      <c r="J166" s="87"/>
      <c r="K166" s="31"/>
      <c r="L166" s="31"/>
    </row>
    <row r="167" spans="1:16" ht="13.5" thickBot="1">
      <c r="A167" s="103"/>
      <c r="B167" s="81">
        <f>B166+7</f>
        <v>43821</v>
      </c>
      <c r="C167" s="20">
        <f>D166+G166-H166</f>
        <v>1794.9702602693903</v>
      </c>
      <c r="D167" s="17">
        <f>C167+(C167*0.03)</f>
        <v>1848.8193680774721</v>
      </c>
      <c r="E167" s="17">
        <f>C167/3250</f>
        <v>0.55229854162135084</v>
      </c>
      <c r="F167" s="28">
        <f>(D167-C167)/E167</f>
        <v>97.500000000000028</v>
      </c>
      <c r="G167" s="80"/>
      <c r="H167" s="80">
        <f>(D167-C154)*0.35</f>
        <v>193.23313141889628</v>
      </c>
      <c r="I167" s="19">
        <f>E167*50/C167</f>
        <v>1.5384615384615384E-2</v>
      </c>
      <c r="J167" s="87"/>
      <c r="K167" s="106" t="s">
        <v>46</v>
      </c>
      <c r="L167" s="107"/>
      <c r="M167" s="107"/>
      <c r="N167" s="107"/>
      <c r="O167" s="107"/>
      <c r="P167" s="107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43828</v>
      </c>
      <c r="C169" s="20">
        <f>D167+G167-H167</f>
        <v>1655.5862366585757</v>
      </c>
      <c r="D169" s="17">
        <f>C169+(C169*0.03)</f>
        <v>1705.2538237583331</v>
      </c>
      <c r="E169" s="17">
        <f>C169/3250</f>
        <v>0.50941114974110024</v>
      </c>
      <c r="F169" s="28">
        <f>(D169-C169)/E169</f>
        <v>97.500000000000213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43835</v>
      </c>
      <c r="C170" s="20">
        <f>D169+G169-H169</f>
        <v>1705.2538237583331</v>
      </c>
      <c r="D170" s="17">
        <f>C170+(C170*0.03)</f>
        <v>1756.4114384710831</v>
      </c>
      <c r="E170" s="17">
        <f>C170/3250</f>
        <v>0.52469348423333328</v>
      </c>
      <c r="F170" s="28">
        <f>(D170-C170)/E170</f>
        <v>97.500000000000099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43842</v>
      </c>
      <c r="C171" s="20">
        <f>D170+G170-H170</f>
        <v>1756.4114384710831</v>
      </c>
      <c r="D171" s="17">
        <f>C171+(C171*0.03)</f>
        <v>1809.1037816252156</v>
      </c>
      <c r="E171" s="17">
        <f>C171/3250</f>
        <v>0.54043428876033328</v>
      </c>
      <c r="F171" s="28">
        <f>(D171-C171)/E171</f>
        <v>97.499999999999929</v>
      </c>
      <c r="G171" s="18"/>
      <c r="H171" s="18"/>
      <c r="I171" s="19">
        <f>E171*50/C171</f>
        <v>1.5384615384615385E-2</v>
      </c>
      <c r="J171" s="87"/>
    </row>
    <row r="172" spans="1:16" ht="13.5" thickBot="1">
      <c r="A172" s="103"/>
      <c r="B172" s="81">
        <f>B171+7</f>
        <v>43849</v>
      </c>
      <c r="C172" s="20">
        <f>D171+G171-H171</f>
        <v>1809.1037816252156</v>
      </c>
      <c r="D172" s="17">
        <f>C172+(C172*0.03)</f>
        <v>1863.376895073972</v>
      </c>
      <c r="E172" s="17">
        <f>C172/3250</f>
        <v>0.55664731742314322</v>
      </c>
      <c r="F172" s="28">
        <f>(D172-C172)/E172</f>
        <v>97.500000000000028</v>
      </c>
      <c r="G172" s="80"/>
      <c r="H172" s="80"/>
      <c r="I172" s="19">
        <f>E172*50/C172</f>
        <v>1.5384615384615384E-2</v>
      </c>
      <c r="J172" s="87"/>
      <c r="K172" s="104"/>
      <c r="L172" s="105"/>
      <c r="M172" s="105"/>
      <c r="N172" s="105"/>
      <c r="O172" s="105"/>
      <c r="P172" s="105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43856</v>
      </c>
      <c r="C174" s="20">
        <f>D172+G172-H172</f>
        <v>1863.376895073972</v>
      </c>
      <c r="D174" s="17">
        <f>C174+(C174*0.03)</f>
        <v>1919.2782019261913</v>
      </c>
      <c r="E174" s="17">
        <f>C174/3250</f>
        <v>0.5733467369458376</v>
      </c>
      <c r="F174" s="28">
        <f>(D174-C174)/E174</f>
        <v>97.500000000000142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43863</v>
      </c>
      <c r="C175" s="20">
        <f>D174+G174-H174</f>
        <v>1919.2782019261913</v>
      </c>
      <c r="D175" s="17">
        <f>C175+(C175*0.03)</f>
        <v>1976.856547983977</v>
      </c>
      <c r="E175" s="17">
        <f>C175/3250</f>
        <v>0.59054713905421274</v>
      </c>
      <c r="F175" s="28">
        <f>(D175-C175)/E175</f>
        <v>97.499999999999872</v>
      </c>
      <c r="G175" s="18"/>
      <c r="H175" s="18"/>
      <c r="I175" s="19">
        <f>E175*50/C175</f>
        <v>1.5384615384615385E-2</v>
      </c>
      <c r="J175" s="87"/>
    </row>
    <row r="176" spans="1:16">
      <c r="A176" s="102"/>
      <c r="B176" s="81">
        <f>B175+7</f>
        <v>43870</v>
      </c>
      <c r="C176" s="20">
        <f>D175+G175-H175</f>
        <v>1976.856547983977</v>
      </c>
      <c r="D176" s="17">
        <f>C176+(C176*0.03)</f>
        <v>2036.1622444234963</v>
      </c>
      <c r="E176" s="17">
        <f>C176/3250</f>
        <v>0.60826355322583903</v>
      </c>
      <c r="F176" s="28">
        <f>(D176-C176)/E176</f>
        <v>97.500000000000071</v>
      </c>
      <c r="G176" s="18"/>
      <c r="H176" s="18"/>
      <c r="I176" s="19">
        <f>E176*50/C176</f>
        <v>1.5384615384615384E-2</v>
      </c>
      <c r="J176" s="87"/>
    </row>
    <row r="177" spans="1:16" ht="13.5" thickBot="1">
      <c r="A177" s="103"/>
      <c r="B177" s="81">
        <f>B176+7</f>
        <v>43877</v>
      </c>
      <c r="C177" s="20">
        <f>D176+G176-H176</f>
        <v>2036.1622444234963</v>
      </c>
      <c r="D177" s="17">
        <f>C177+(C177*0.03)</f>
        <v>2097.2471117562013</v>
      </c>
      <c r="E177" s="17">
        <f>C177/3250</f>
        <v>0.62651145982261425</v>
      </c>
      <c r="F177" s="28">
        <f>(D177-C177)/E177</f>
        <v>97.500000000000199</v>
      </c>
      <c r="G177" s="80"/>
      <c r="H177" s="80">
        <f>(D177-C169)*0.35</f>
        <v>154.58130628416896</v>
      </c>
      <c r="I177" s="19">
        <f>E177*50/C177</f>
        <v>1.5384615384615385E-2</v>
      </c>
      <c r="J177" s="87"/>
      <c r="K177" s="106" t="s">
        <v>46</v>
      </c>
      <c r="L177" s="107"/>
      <c r="M177" s="107"/>
      <c r="N177" s="107"/>
      <c r="O177" s="107"/>
      <c r="P177" s="107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25" workbookViewId="0">
      <selection activeCell="C44" sqref="C4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8"/>
      <c r="C1" s="109"/>
      <c r="D1" s="109"/>
      <c r="E1" s="109"/>
      <c r="F1" s="109"/>
      <c r="G1" s="109"/>
      <c r="H1" s="109"/>
      <c r="I1" s="109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4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4"/>
      <c r="L12" s="105"/>
      <c r="M12" s="105"/>
      <c r="N12" s="105"/>
      <c r="O12" s="105"/>
      <c r="P12" s="105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6" t="s">
        <v>45</v>
      </c>
      <c r="L17" s="107"/>
      <c r="M17" s="107"/>
      <c r="N17" s="107"/>
      <c r="O17" s="107"/>
      <c r="P17" s="107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4"/>
      <c r="L22" s="105"/>
      <c r="M22" s="105"/>
      <c r="N22" s="105"/>
      <c r="O22" s="105"/>
      <c r="P22" s="105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4"/>
      <c r="L27" s="105"/>
      <c r="M27" s="105"/>
      <c r="N27" s="105"/>
      <c r="O27" s="105"/>
      <c r="P27" s="105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6" t="s">
        <v>46</v>
      </c>
      <c r="L32" s="107"/>
      <c r="M32" s="107"/>
      <c r="N32" s="107"/>
      <c r="O32" s="107"/>
      <c r="P32" s="107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2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9">
        <f>(D36-$C4)/$C4</f>
        <v>1.4757913075693636E-2</v>
      </c>
    </row>
    <row r="37" spans="1:16" ht="13.5" thickBot="1">
      <c r="A37" s="103"/>
      <c r="B37" s="81">
        <f>B36+7</f>
        <v>43072</v>
      </c>
      <c r="C37" s="20">
        <f>D36+G36-H36</f>
        <v>2029.5158261513873</v>
      </c>
      <c r="D37" s="17">
        <f>C37+(C37*0.10018)</f>
        <v>2232.8327216152334</v>
      </c>
      <c r="E37" s="17">
        <f>C37/3250</f>
        <v>0.62446640804658071</v>
      </c>
      <c r="F37" s="34">
        <f>(D37-C37)/E37</f>
        <v>325.58500000000021</v>
      </c>
      <c r="G37" s="18"/>
      <c r="H37" s="18"/>
      <c r="I37" s="19">
        <f>E37*50/C37</f>
        <v>1.5384615384615385E-2</v>
      </c>
      <c r="J37" s="89">
        <f>(D37-$C4)/$C4</f>
        <v>0.11641636080761668</v>
      </c>
      <c r="K37" s="104"/>
      <c r="L37" s="105"/>
      <c r="M37" s="105"/>
      <c r="N37" s="105"/>
      <c r="O37" s="105"/>
      <c r="P37" s="105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9">
        <f>(D39-$C4)/$C4</f>
        <v>0.14030767092889959</v>
      </c>
    </row>
    <row r="40" spans="1:16">
      <c r="A40" s="102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9">
        <f>(D40-$C4)/$C4</f>
        <v>0.15022834766598112</v>
      </c>
    </row>
    <row r="41" spans="1:16">
      <c r="A41" s="102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9">
        <f>(D41-$C4)/$C4</f>
        <v>0.15022834766598112</v>
      </c>
    </row>
    <row r="42" spans="1:16" ht="13.5" thickBot="1">
      <c r="A42" s="103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18"/>
      <c r="I42" s="19">
        <f>E42*50/C42</f>
        <v>1.5384615384615385E-2</v>
      </c>
      <c r="J42" s="100">
        <f>(D42-$C4)/$C4</f>
        <v>0.15022834766598112</v>
      </c>
      <c r="K42" s="104"/>
      <c r="L42" s="105"/>
      <c r="M42" s="105"/>
      <c r="N42" s="105"/>
      <c r="O42" s="105"/>
      <c r="P42" s="105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 ht="14.5">
      <c r="A44" s="101">
        <v>9</v>
      </c>
      <c r="B44" s="81">
        <f>B42+7</f>
        <v>43107</v>
      </c>
      <c r="C44" s="32">
        <f>D42+G42-H42</f>
        <v>2300.4566953319622</v>
      </c>
      <c r="D44" s="17">
        <f>C44+(C44*0.03)</f>
        <v>2369.4703961919213</v>
      </c>
      <c r="E44" s="17">
        <f>C44/3250</f>
        <v>0.70783282933291147</v>
      </c>
      <c r="F44" s="28">
        <f>(D44-C44)/E44</f>
        <v>97.500000000000242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43114</v>
      </c>
      <c r="C45" s="20">
        <f>D44+G44-H44</f>
        <v>2369.4703961919213</v>
      </c>
      <c r="D45" s="17">
        <f>C45+(C45*0.03)</f>
        <v>2440.5545080776787</v>
      </c>
      <c r="E45" s="17">
        <f>C45/3250</f>
        <v>0.7290678142128989</v>
      </c>
      <c r="F45" s="28">
        <f>(D45-C45)/E45</f>
        <v>97.499999999999758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43121</v>
      </c>
      <c r="C46" s="20">
        <f>D45+G45-H45</f>
        <v>2440.5545080776787</v>
      </c>
      <c r="D46" s="17">
        <f>C46+(C46*0.03)</f>
        <v>2513.7711433200093</v>
      </c>
      <c r="E46" s="17">
        <f>C46/3250</f>
        <v>0.75093984863928576</v>
      </c>
      <c r="F46" s="28">
        <f>(D46-C46)/E46</f>
        <v>97.500000000000242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43128</v>
      </c>
      <c r="C47" s="20">
        <f>D46+G46-H46</f>
        <v>2513.7711433200093</v>
      </c>
      <c r="D47" s="17">
        <f>C47+(C47*0.03)</f>
        <v>2589.1842776196095</v>
      </c>
      <c r="E47" s="17">
        <f>C47/3250</f>
        <v>0.77346804409846437</v>
      </c>
      <c r="F47" s="28">
        <f>(D47-C47)/E47</f>
        <v>97.499999999999886</v>
      </c>
      <c r="G47" s="18"/>
      <c r="H47" s="80">
        <f>(D47-C34)*0.35</f>
        <v>99.809815895435861</v>
      </c>
      <c r="I47" s="19">
        <f>E47*50/C47</f>
        <v>1.5384615384615385E-2</v>
      </c>
      <c r="J47" s="87"/>
      <c r="K47" s="106" t="s">
        <v>46</v>
      </c>
      <c r="L47" s="107"/>
      <c r="M47" s="107"/>
      <c r="N47" s="107"/>
      <c r="O47" s="107"/>
      <c r="P47" s="107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2489.3744617241737</v>
      </c>
      <c r="D49" s="17">
        <f>C49+(C49*0.03)</f>
        <v>2564.0556955758989</v>
      </c>
      <c r="E49" s="17">
        <f>C49/3250</f>
        <v>0.76596137283820731</v>
      </c>
      <c r="F49" s="28">
        <f>(D49-C49)/E49</f>
        <v>97.5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43142</v>
      </c>
      <c r="C50" s="20">
        <f>D49+G49-H49</f>
        <v>2564.0556955758989</v>
      </c>
      <c r="D50" s="17">
        <f>C50+(C50*0.03)</f>
        <v>2640.9773664431759</v>
      </c>
      <c r="E50" s="17">
        <f>C50/3250</f>
        <v>0.78894021402335346</v>
      </c>
      <c r="F50" s="28">
        <f>(D50-C50)/E50</f>
        <v>97.500000000000099</v>
      </c>
      <c r="G50" s="18"/>
      <c r="H50" s="18"/>
      <c r="I50" s="19">
        <f>E50*50/C50</f>
        <v>1.5384615384615382E-2</v>
      </c>
      <c r="J50" s="87"/>
    </row>
    <row r="51" spans="1:16">
      <c r="A51" s="102"/>
      <c r="B51" s="81">
        <f>B50+7</f>
        <v>43149</v>
      </c>
      <c r="C51" s="20">
        <f>D50+G50-H50</f>
        <v>2640.9773664431759</v>
      </c>
      <c r="D51" s="17">
        <f>C51+(C51*0.03)</f>
        <v>2720.2066874364714</v>
      </c>
      <c r="E51" s="17">
        <f>C51/3250</f>
        <v>0.81260842044405412</v>
      </c>
      <c r="F51" s="28">
        <f>(D51-C51)/E51</f>
        <v>97.500000000000227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43156</v>
      </c>
      <c r="C52" s="20">
        <f>D51+G51-H51</f>
        <v>2720.2066874364714</v>
      </c>
      <c r="D52" s="17">
        <f>C52+(C52*0.03)</f>
        <v>2801.8128880595655</v>
      </c>
      <c r="E52" s="17">
        <f>C52/3250</f>
        <v>0.83698667305737584</v>
      </c>
      <c r="F52" s="28">
        <f>(D52-C52)/E52</f>
        <v>97.499999999999929</v>
      </c>
      <c r="G52" s="80"/>
      <c r="H52" s="80"/>
      <c r="I52" s="19">
        <f>E52*50/C52</f>
        <v>1.5384615384615385E-2</v>
      </c>
      <c r="J52" s="87"/>
      <c r="K52" s="104"/>
      <c r="L52" s="105"/>
      <c r="M52" s="105"/>
      <c r="N52" s="105"/>
      <c r="O52" s="105"/>
      <c r="P52" s="105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2801.8128880595655</v>
      </c>
      <c r="D54" s="17">
        <f>C54+(C54*0.03)</f>
        <v>2885.8672747013525</v>
      </c>
      <c r="E54" s="17">
        <f>C54/3250</f>
        <v>0.8620962732490971</v>
      </c>
      <c r="F54" s="28">
        <f>(D54-C54)/E54</f>
        <v>97.500000000000043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43170</v>
      </c>
      <c r="C55" s="20">
        <f>D54+G54-H54</f>
        <v>2885.8672747013525</v>
      </c>
      <c r="D55" s="17">
        <f>C55+(C55*0.03)</f>
        <v>2972.4432929423929</v>
      </c>
      <c r="E55" s="17">
        <f>C55/3250</f>
        <v>0.88795916144656994</v>
      </c>
      <c r="F55" s="28">
        <f>(D55-C55)/E55</f>
        <v>97.499999999999815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43177</v>
      </c>
      <c r="C56" s="20">
        <f>D55+G55-H55</f>
        <v>2972.4432929423929</v>
      </c>
      <c r="D56" s="17">
        <f>C56+(C56*0.03)</f>
        <v>3061.6165917306648</v>
      </c>
      <c r="E56" s="17">
        <f>C56/3250</f>
        <v>0.914597936289967</v>
      </c>
      <c r="F56" s="28">
        <f>(D56-C56)/E56</f>
        <v>97.500000000000185</v>
      </c>
      <c r="G56" s="18"/>
      <c r="H56" s="18"/>
      <c r="I56" s="19">
        <f>E56*50/C56</f>
        <v>1.5384615384615382E-2</v>
      </c>
      <c r="J56" s="87"/>
    </row>
    <row r="57" spans="1:16" ht="13.5" thickBot="1">
      <c r="A57" s="103"/>
      <c r="B57" s="81">
        <f>B56+7</f>
        <v>43184</v>
      </c>
      <c r="C57" s="20">
        <f>D56+G56-H56</f>
        <v>3061.6165917306648</v>
      </c>
      <c r="D57" s="17">
        <f>C57+(C57*0.03)</f>
        <v>3153.465089482585</v>
      </c>
      <c r="E57" s="17">
        <f>C57/3250</f>
        <v>0.94203587437866609</v>
      </c>
      <c r="F57" s="28">
        <f>(D57-C57)/E57</f>
        <v>97.500000000000213</v>
      </c>
      <c r="G57" s="80"/>
      <c r="H57" s="80"/>
      <c r="I57" s="19">
        <f>E57*50/C57</f>
        <v>1.5384615384615385E-2</v>
      </c>
      <c r="J57" s="87"/>
      <c r="K57" s="104"/>
      <c r="L57" s="105"/>
      <c r="M57" s="105"/>
      <c r="N57" s="105"/>
      <c r="O57" s="105"/>
      <c r="P57" s="105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3153.465089482585</v>
      </c>
      <c r="D59" s="17">
        <f>C59+(C59*0.03)</f>
        <v>3248.0690421670624</v>
      </c>
      <c r="E59" s="17">
        <f>C59/3250</f>
        <v>0.97029695061002619</v>
      </c>
      <c r="F59" s="28">
        <f>(D59-C59)/E59</f>
        <v>97.499999999999901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43198</v>
      </c>
      <c r="C60" s="20">
        <f>D59+G59-H59</f>
        <v>3248.0690421670624</v>
      </c>
      <c r="D60" s="17">
        <f>C60+(C60*0.03)</f>
        <v>3345.5111134320741</v>
      </c>
      <c r="E60" s="17">
        <f>C60/3250</f>
        <v>0.99940585912832691</v>
      </c>
      <c r="F60" s="28">
        <f>(D60-C60)/E60</f>
        <v>97.499999999999815</v>
      </c>
      <c r="G60" s="18"/>
      <c r="H60" s="18"/>
      <c r="I60" s="19">
        <f>E60*50/C60</f>
        <v>1.5384615384615384E-2</v>
      </c>
      <c r="J60" s="87"/>
    </row>
    <row r="61" spans="1:16">
      <c r="A61" s="102"/>
      <c r="B61" s="81">
        <f>B60+7</f>
        <v>43205</v>
      </c>
      <c r="C61" s="20">
        <f>D60+G60-H60</f>
        <v>3345.5111134320741</v>
      </c>
      <c r="D61" s="17">
        <f>C61+(C61*0.03)</f>
        <v>3445.8764468350364</v>
      </c>
      <c r="E61" s="17">
        <f>C61/3250</f>
        <v>1.0293880349021767</v>
      </c>
      <c r="F61" s="28">
        <f>(D61-C61)/E61</f>
        <v>97.500000000000057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43212</v>
      </c>
      <c r="C62" s="20">
        <f>D61+G61-H61</f>
        <v>3445.8764468350364</v>
      </c>
      <c r="D62" s="17">
        <f>C62+(C62*0.03)</f>
        <v>3549.2527402400874</v>
      </c>
      <c r="E62" s="17">
        <f>C62/3250</f>
        <v>1.060269675949242</v>
      </c>
      <c r="F62" s="28">
        <f>(D62-C62)/E62</f>
        <v>97.499999999999915</v>
      </c>
      <c r="G62" s="80"/>
      <c r="H62" s="80">
        <f>(D62-C49)*0.35</f>
        <v>370.9573974805698</v>
      </c>
      <c r="I62" s="19">
        <f>E62*50/C62</f>
        <v>1.5384615384615385E-2</v>
      </c>
      <c r="J62" s="87"/>
      <c r="K62" s="106" t="s">
        <v>46</v>
      </c>
      <c r="L62" s="107"/>
      <c r="M62" s="107"/>
      <c r="N62" s="107"/>
      <c r="O62" s="107"/>
      <c r="P62" s="107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3178.2953427595176</v>
      </c>
      <c r="D64" s="17">
        <f>C64+(C64*0.03)</f>
        <v>3273.6442030423032</v>
      </c>
      <c r="E64" s="17">
        <f>C64/3250</f>
        <v>0.97793702854138997</v>
      </c>
      <c r="F64" s="28">
        <f>(D64-C64)/E64</f>
        <v>97.500000000000085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43226</v>
      </c>
      <c r="C65" s="20">
        <f>D64+G64-H64</f>
        <v>3273.6442030423032</v>
      </c>
      <c r="D65" s="17">
        <f>C65+(C65*0.03)</f>
        <v>3371.8535291335725</v>
      </c>
      <c r="E65" s="17">
        <f>C65/3250</f>
        <v>1.0072751393976318</v>
      </c>
      <c r="F65" s="28">
        <f>(D65-C65)/E65</f>
        <v>97.500000000000199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43233</v>
      </c>
      <c r="C66" s="20">
        <f>D65+G65-H65</f>
        <v>3371.8535291335725</v>
      </c>
      <c r="D66" s="17">
        <f>C66+(C66*0.03)</f>
        <v>3473.0091350075795</v>
      </c>
      <c r="E66" s="17">
        <f>C66/3250</f>
        <v>1.0374933935795607</v>
      </c>
      <c r="F66" s="28">
        <f>(D66-C66)/E66</f>
        <v>97.499999999999886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43240</v>
      </c>
      <c r="C67" s="20">
        <f>D66+G66-H66</f>
        <v>3473.0091350075795</v>
      </c>
      <c r="D67" s="17">
        <f>C67+(C67*0.03)</f>
        <v>3577.1994090578069</v>
      </c>
      <c r="E67" s="17">
        <f>C67/3250</f>
        <v>1.0686181953869476</v>
      </c>
      <c r="F67" s="28">
        <f>(D67-C67)/E67</f>
        <v>97.499999999999957</v>
      </c>
      <c r="G67" s="80"/>
      <c r="H67" s="80"/>
      <c r="I67" s="19">
        <f>E67*50/C67</f>
        <v>1.5384615384615385E-2</v>
      </c>
      <c r="J67" s="87"/>
      <c r="K67" s="104"/>
      <c r="L67" s="105"/>
      <c r="M67" s="105"/>
      <c r="N67" s="105"/>
      <c r="O67" s="105"/>
      <c r="P67" s="105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3577.1994090578069</v>
      </c>
      <c r="D69" s="17">
        <f>C69+(C69*0.03)</f>
        <v>3684.5153913295412</v>
      </c>
      <c r="E69" s="17">
        <f>C69/3250</f>
        <v>1.1006767412485559</v>
      </c>
      <c r="F69" s="28">
        <f>(D69-C69)/E69</f>
        <v>97.500000000000142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43254</v>
      </c>
      <c r="C70" s="20">
        <f>D69+G69-H69</f>
        <v>3684.5153913295412</v>
      </c>
      <c r="D70" s="17">
        <f>C70+(C70*0.03)</f>
        <v>3795.0508530694274</v>
      </c>
      <c r="E70" s="17">
        <f>C70/3250</f>
        <v>1.1336970434860127</v>
      </c>
      <c r="F70" s="28">
        <f>(D70-C70)/E70</f>
        <v>97.499999999999929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43261</v>
      </c>
      <c r="C71" s="20">
        <f>D70+G70-H70</f>
        <v>3795.0508530694274</v>
      </c>
      <c r="D71" s="17">
        <f>C71+(C71*0.03)</f>
        <v>3908.9023786615103</v>
      </c>
      <c r="E71" s="17">
        <f>C71/3250</f>
        <v>1.1677079547905931</v>
      </c>
      <c r="F71" s="28">
        <f>(D71-C71)/E71</f>
        <v>97.500000000000071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43268</v>
      </c>
      <c r="C72" s="20">
        <f>D71+G71-H71</f>
        <v>3908.9023786615103</v>
      </c>
      <c r="D72" s="17">
        <f>C72+(C72*0.03)</f>
        <v>4026.1694500213557</v>
      </c>
      <c r="E72" s="17">
        <f>C72/3250</f>
        <v>1.2027391934343108</v>
      </c>
      <c r="F72" s="28">
        <f>(D72-C72)/E72</f>
        <v>97.500000000000114</v>
      </c>
      <c r="G72" s="80"/>
      <c r="H72" s="80"/>
      <c r="I72" s="19">
        <f>E72*50/C72</f>
        <v>1.5384615384615384E-2</v>
      </c>
      <c r="J72" s="87"/>
      <c r="K72" s="104"/>
      <c r="L72" s="105"/>
      <c r="M72" s="105"/>
      <c r="N72" s="105"/>
      <c r="O72" s="105"/>
      <c r="P72" s="105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4026.1694500213557</v>
      </c>
      <c r="D74" s="17">
        <f>C74+(C74*0.03)</f>
        <v>4146.9545335219964</v>
      </c>
      <c r="E74" s="17">
        <f>C74/3250</f>
        <v>1.2388213692373402</v>
      </c>
      <c r="F74" s="28">
        <f>(D74-C74)/E74</f>
        <v>97.5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43282</v>
      </c>
      <c r="C75" s="20">
        <f>D74+G74-H74</f>
        <v>4146.9545335219964</v>
      </c>
      <c r="D75" s="17">
        <f>C75+(C75*0.03)</f>
        <v>4271.3631695276563</v>
      </c>
      <c r="E75" s="17">
        <f>C75/3250</f>
        <v>1.2759860103144605</v>
      </c>
      <c r="F75" s="28">
        <f>(D75-C75)/E75</f>
        <v>97.5</v>
      </c>
      <c r="G75" s="18"/>
      <c r="H75" s="18"/>
      <c r="I75" s="19">
        <f>E75*50/C75</f>
        <v>1.5384615384615385E-2</v>
      </c>
      <c r="J75" s="87"/>
    </row>
    <row r="76" spans="1:16">
      <c r="A76" s="102"/>
      <c r="B76" s="81">
        <f>B75+7</f>
        <v>43289</v>
      </c>
      <c r="C76" s="20">
        <f>D75+G75-H75</f>
        <v>4271.3631695276563</v>
      </c>
      <c r="D76" s="17">
        <f>C76+(C76*0.03)</f>
        <v>4399.5040646134858</v>
      </c>
      <c r="E76" s="17">
        <f>C76/3250</f>
        <v>1.3142655906238943</v>
      </c>
      <c r="F76" s="28">
        <f>(D76-C76)/E76</f>
        <v>97.499999999999829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43296</v>
      </c>
      <c r="C77" s="20">
        <f>D76+G76-H76</f>
        <v>4399.5040646134858</v>
      </c>
      <c r="D77" s="17">
        <f>C77+(C77*0.03)</f>
        <v>4531.4891865518903</v>
      </c>
      <c r="E77" s="17">
        <f>C77/3250</f>
        <v>1.3536935583426111</v>
      </c>
      <c r="F77" s="28">
        <f>(D77-C77)/E77</f>
        <v>97.499999999999957</v>
      </c>
      <c r="G77" s="80"/>
      <c r="H77" s="80">
        <f>(D77-C64)*0.35</f>
        <v>473.61784532733043</v>
      </c>
      <c r="I77" s="19">
        <f>E77*50/C77</f>
        <v>1.5384615384615385E-2</v>
      </c>
      <c r="J77" s="87"/>
      <c r="K77" s="106" t="s">
        <v>46</v>
      </c>
      <c r="L77" s="107"/>
      <c r="M77" s="107"/>
      <c r="N77" s="107"/>
      <c r="O77" s="107"/>
      <c r="P77" s="107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4057.8713412245597</v>
      </c>
      <c r="D79" s="17">
        <f>C79+(C79*0.03)</f>
        <v>4179.6074814612966</v>
      </c>
      <c r="E79" s="17">
        <f>C79/3250</f>
        <v>1.2485757972998646</v>
      </c>
      <c r="F79" s="28">
        <f>(D79-C79)/E79</f>
        <v>97.500000000000085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43310</v>
      </c>
      <c r="C80" s="20">
        <f>D79+G79-H79</f>
        <v>4179.6074814612966</v>
      </c>
      <c r="D80" s="17">
        <f>C80+(C80*0.03)</f>
        <v>4304.9957059051358</v>
      </c>
      <c r="E80" s="17">
        <f>C80/3250</f>
        <v>1.2860330712188606</v>
      </c>
      <c r="F80" s="28">
        <f>(D80-C80)/E80</f>
        <v>97.500000000000185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43317</v>
      </c>
      <c r="C81" s="20">
        <f>D80+G80-H80</f>
        <v>4304.9957059051358</v>
      </c>
      <c r="D81" s="17">
        <f>C81+(C81*0.03)</f>
        <v>4434.1455770822895</v>
      </c>
      <c r="E81" s="17">
        <f>C81/3250</f>
        <v>1.3246140633554264</v>
      </c>
      <c r="F81" s="28">
        <f>(D81-C81)/E81</f>
        <v>97.49999999999973</v>
      </c>
      <c r="G81" s="18"/>
      <c r="H81" s="18"/>
      <c r="I81" s="19">
        <f>E81*50/C81</f>
        <v>1.5384615384615385E-2</v>
      </c>
      <c r="J81" s="87"/>
    </row>
    <row r="82" spans="1:16" ht="13.5" thickBot="1">
      <c r="A82" s="103"/>
      <c r="B82" s="81">
        <f>B81+7</f>
        <v>43324</v>
      </c>
      <c r="C82" s="20">
        <f>D81+G81-H81</f>
        <v>4434.1455770822895</v>
      </c>
      <c r="D82" s="17">
        <f>C82+(C82*0.03)</f>
        <v>4567.1699443947582</v>
      </c>
      <c r="E82" s="17">
        <f>C82/3250</f>
        <v>1.3643524852560891</v>
      </c>
      <c r="F82" s="28">
        <f>(D82-C82)/E82</f>
        <v>97.500000000000014</v>
      </c>
      <c r="G82" s="80"/>
      <c r="H82" s="80"/>
      <c r="I82" s="19">
        <f>E82*50/C82</f>
        <v>1.5384615384615384E-2</v>
      </c>
      <c r="J82" s="87"/>
      <c r="K82" s="104"/>
      <c r="L82" s="105"/>
      <c r="M82" s="105"/>
      <c r="N82" s="105"/>
      <c r="O82" s="105"/>
      <c r="P82" s="105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4567.1699443947582</v>
      </c>
      <c r="D84" s="17">
        <f>C84+(C84*0.03)</f>
        <v>4704.1850427266008</v>
      </c>
      <c r="E84" s="17">
        <f>C84/3250</f>
        <v>1.4052830598137718</v>
      </c>
      <c r="F84" s="28">
        <f>(D84-C84)/E84</f>
        <v>97.499999999999915</v>
      </c>
      <c r="G84" s="18"/>
      <c r="H84" s="18"/>
      <c r="I84" s="19">
        <f>E84*50/C84</f>
        <v>1.5384615384615384E-2</v>
      </c>
      <c r="J84" s="87"/>
    </row>
    <row r="85" spans="1:16">
      <c r="A85" s="102"/>
      <c r="B85" s="81">
        <f>B84+7</f>
        <v>43338</v>
      </c>
      <c r="C85" s="20">
        <f>D84+G84-H84</f>
        <v>4704.1850427266008</v>
      </c>
      <c r="D85" s="17">
        <f>C85+(C85*0.03)</f>
        <v>4845.3105940083988</v>
      </c>
      <c r="E85" s="17">
        <f>C85/3250</f>
        <v>1.4474415516081849</v>
      </c>
      <c r="F85" s="28">
        <f>(D85-C85)/E85</f>
        <v>97.499999999999929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4845.3105940083988</v>
      </c>
      <c r="D86" s="17">
        <f>C86+(C86*0.03)</f>
        <v>4990.6699118286506</v>
      </c>
      <c r="E86" s="17">
        <f>C86/3250</f>
        <v>1.4908647981564305</v>
      </c>
      <c r="F86" s="28">
        <f>(D86-C86)/E86</f>
        <v>97.499999999999901</v>
      </c>
      <c r="G86" s="18"/>
      <c r="H86" s="18"/>
      <c r="I86" s="19">
        <f>E86*50/C86</f>
        <v>1.5384615384615387E-2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4990.6699118286506</v>
      </c>
      <c r="D87" s="17">
        <f>C87+(C87*0.03)</f>
        <v>5140.3900091835103</v>
      </c>
      <c r="E87" s="17">
        <f>C87/3250</f>
        <v>1.5355907421011232</v>
      </c>
      <c r="F87" s="28">
        <f>(D87-C87)/E87</f>
        <v>97.500000000000128</v>
      </c>
      <c r="G87" s="80"/>
      <c r="H87" s="80"/>
      <c r="I87" s="19">
        <f>E87*50/C87</f>
        <v>1.5384615384615385E-2</v>
      </c>
      <c r="J87" s="87"/>
      <c r="K87" s="104"/>
      <c r="L87" s="105"/>
      <c r="M87" s="105"/>
      <c r="N87" s="105"/>
      <c r="O87" s="105"/>
      <c r="P87" s="105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5140.3900091835103</v>
      </c>
      <c r="D89" s="17">
        <f>C89+(C89*0.03)</f>
        <v>5294.6017094590152</v>
      </c>
      <c r="E89" s="17">
        <f>C89/3250</f>
        <v>1.5816584643641569</v>
      </c>
      <c r="F89" s="28">
        <f>(D89-C89)/E89</f>
        <v>97.49999999999973</v>
      </c>
      <c r="G89" s="18"/>
      <c r="H89" s="18"/>
      <c r="I89" s="19">
        <f>E89*50/C89</f>
        <v>1.5384615384615382E-2</v>
      </c>
      <c r="J89" s="87"/>
    </row>
    <row r="90" spans="1:16">
      <c r="A90" s="102"/>
      <c r="B90" s="81">
        <f>B89+7</f>
        <v>43366</v>
      </c>
      <c r="C90" s="20">
        <f>D89+G89-H89</f>
        <v>5294.6017094590152</v>
      </c>
      <c r="D90" s="17">
        <f>C90+(C90*0.03)</f>
        <v>5453.4397607427854</v>
      </c>
      <c r="E90" s="17">
        <f>C90/3250</f>
        <v>1.6291082182950816</v>
      </c>
      <c r="F90" s="28">
        <f>(D90-C90)/E90</f>
        <v>97.499999999999872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43373</v>
      </c>
      <c r="C91" s="20">
        <f>D90+G90-H90</f>
        <v>5453.4397607427854</v>
      </c>
      <c r="D91" s="17">
        <f>C91+(C91*0.03)</f>
        <v>5617.0429535650692</v>
      </c>
      <c r="E91" s="17">
        <f>C91/3250</f>
        <v>1.677981464843934</v>
      </c>
      <c r="F91" s="28">
        <f>(D91-C91)/E91</f>
        <v>97.500000000000114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43380</v>
      </c>
      <c r="C92" s="20">
        <f>D91+G91-H91</f>
        <v>5617.0429535650692</v>
      </c>
      <c r="D92" s="17">
        <f>C92+(C92*0.03)</f>
        <v>5785.5542421720211</v>
      </c>
      <c r="E92" s="17">
        <f>C92/3250</f>
        <v>1.7283209087892522</v>
      </c>
      <c r="F92" s="28">
        <f>(D92-C92)/E92</f>
        <v>97.499999999999886</v>
      </c>
      <c r="G92" s="80"/>
      <c r="H92" s="80">
        <f>(D92-C79)*0.35</f>
        <v>604.68901533161147</v>
      </c>
      <c r="I92" s="19">
        <f>E92*50/C92</f>
        <v>1.5384615384615385E-2</v>
      </c>
      <c r="J92" s="87"/>
      <c r="K92" s="106" t="s">
        <v>46</v>
      </c>
      <c r="L92" s="107"/>
      <c r="M92" s="107"/>
      <c r="N92" s="107"/>
      <c r="O92" s="107"/>
      <c r="P92" s="107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5180.8652268404094</v>
      </c>
      <c r="D94" s="17">
        <f>C94+(C94*0.03)</f>
        <v>5336.2911836456215</v>
      </c>
      <c r="E94" s="17">
        <f>C94/3250</f>
        <v>1.5941123774893566</v>
      </c>
      <c r="F94" s="28">
        <f>(D94-C94)/E94</f>
        <v>97.499999999999886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43394</v>
      </c>
      <c r="C95" s="20">
        <f>D94+G94-H94</f>
        <v>5336.2911836456215</v>
      </c>
      <c r="D95" s="17">
        <f>C95+(C95*0.03)</f>
        <v>5496.3799191549897</v>
      </c>
      <c r="E95" s="17">
        <f>C95/3250</f>
        <v>1.6419357488140374</v>
      </c>
      <c r="F95" s="28">
        <f>(D95-C95)/E95</f>
        <v>97.499999999999744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43401</v>
      </c>
      <c r="C96" s="20">
        <f>D95+G95-H95</f>
        <v>5496.3799191549897</v>
      </c>
      <c r="D96" s="17">
        <f>C96+(C96*0.03)</f>
        <v>5661.2713167296397</v>
      </c>
      <c r="E96" s="17">
        <f>C96/3250</f>
        <v>1.6911938212784583</v>
      </c>
      <c r="F96" s="28">
        <f>(D96-C96)/E96</f>
        <v>97.500000000000185</v>
      </c>
      <c r="G96" s="17"/>
      <c r="H96" s="18"/>
      <c r="I96" s="19">
        <f>E96*50/C96</f>
        <v>1.5384615384615384E-2</v>
      </c>
      <c r="J96" s="87"/>
    </row>
    <row r="97" spans="1:16" ht="13.5" thickBot="1">
      <c r="A97" s="103"/>
      <c r="B97" s="81">
        <f>B96+7</f>
        <v>43408</v>
      </c>
      <c r="C97" s="20">
        <f>D96+G96-H96</f>
        <v>5661.2713167296397</v>
      </c>
      <c r="D97" s="17">
        <f>C97+(C97*0.03)</f>
        <v>5831.1094562315293</v>
      </c>
      <c r="E97" s="17">
        <f>C97/3250</f>
        <v>1.7419296359168122</v>
      </c>
      <c r="F97" s="28">
        <f>(D97-C97)/E97</f>
        <v>97.500000000000242</v>
      </c>
      <c r="G97" s="80"/>
      <c r="H97" s="80"/>
      <c r="I97" s="19">
        <f>E97*50/C97</f>
        <v>1.5384615384615384E-2</v>
      </c>
      <c r="J97" s="87"/>
      <c r="K97" s="104"/>
      <c r="L97" s="105"/>
      <c r="M97" s="105"/>
      <c r="N97" s="105"/>
      <c r="O97" s="105"/>
      <c r="P97" s="105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5831.1094562315293</v>
      </c>
      <c r="D99" s="17">
        <f>C99+(C99*0.03)</f>
        <v>6006.0427399184755</v>
      </c>
      <c r="E99" s="17">
        <f>C99/3250</f>
        <v>1.7941875249943167</v>
      </c>
      <c r="F99" s="28">
        <f>(D99-C99)/E99</f>
        <v>97.500000000000185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43422</v>
      </c>
      <c r="C100" s="20">
        <f>D99+G99-H99</f>
        <v>6006.0427399184755</v>
      </c>
      <c r="D100" s="17">
        <f>C100+(C100*0.03)</f>
        <v>6186.22402211603</v>
      </c>
      <c r="E100" s="17">
        <f>C100/3250</f>
        <v>1.8480131507441464</v>
      </c>
      <c r="F100" s="28">
        <f>(D100-C100)/E100</f>
        <v>97.500000000000142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43429</v>
      </c>
      <c r="C101" s="20">
        <f>D100+G100-H100</f>
        <v>6186.22402211603</v>
      </c>
      <c r="D101" s="17">
        <f>C101+(C101*0.03)</f>
        <v>6371.8107427795112</v>
      </c>
      <c r="E101" s="17">
        <f>C101/3250</f>
        <v>1.9034535452664707</v>
      </c>
      <c r="F101" s="28">
        <f>(D101-C101)/E101</f>
        <v>97.500000000000142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6371.8107427795112</v>
      </c>
      <c r="D102" s="17">
        <f>C102+(C102*0.03)</f>
        <v>6562.9650650628964</v>
      </c>
      <c r="E102" s="17">
        <f>C102/3250</f>
        <v>1.9605571516244651</v>
      </c>
      <c r="F102" s="28">
        <f>(D102-C102)/E102</f>
        <v>97.499999999999943</v>
      </c>
      <c r="G102" s="80"/>
      <c r="H102" s="80"/>
      <c r="I102" s="19">
        <f>E102*50/C102</f>
        <v>1.5384615384615385E-2</v>
      </c>
      <c r="J102" s="87"/>
      <c r="K102" s="104"/>
      <c r="L102" s="105"/>
      <c r="M102" s="105"/>
      <c r="N102" s="105"/>
      <c r="O102" s="105"/>
      <c r="P102" s="105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6562.9650650628964</v>
      </c>
      <c r="D104" s="17">
        <f>C104+(C104*0.03)</f>
        <v>6759.8540170147835</v>
      </c>
      <c r="E104" s="17">
        <f>C104/3250</f>
        <v>2.0193738661731988</v>
      </c>
      <c r="F104" s="28">
        <f>(D104-C104)/E104</f>
        <v>97.500000000000085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43450</v>
      </c>
      <c r="C105" s="20">
        <f>D104+G104-H104</f>
        <v>6759.8540170147835</v>
      </c>
      <c r="D105" s="17">
        <f>C105+(C105*0.03)</f>
        <v>6962.6496375252273</v>
      </c>
      <c r="E105" s="17">
        <f>C105/3250</f>
        <v>2.0799550821583948</v>
      </c>
      <c r="F105" s="28">
        <f>(D105-C105)/E105</f>
        <v>97.500000000000128</v>
      </c>
      <c r="G105" s="18"/>
      <c r="H105" s="18"/>
      <c r="I105" s="19">
        <f>E105*50/C105</f>
        <v>1.5384615384615382E-2</v>
      </c>
      <c r="J105" s="87"/>
    </row>
    <row r="106" spans="1:16">
      <c r="A106" s="102"/>
      <c r="B106" s="81">
        <f>B105+7</f>
        <v>43457</v>
      </c>
      <c r="C106" s="20">
        <f>D105+G105-H105</f>
        <v>6962.6496375252273</v>
      </c>
      <c r="D106" s="17">
        <f>C106+(C106*0.03)</f>
        <v>7171.5291266509839</v>
      </c>
      <c r="E106" s="17">
        <f>C106/3250</f>
        <v>2.1423537346231467</v>
      </c>
      <c r="F106" s="28">
        <f>(D106-C106)/E106</f>
        <v>97.499999999999929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7171.5291266509839</v>
      </c>
      <c r="D107" s="17">
        <f>C107+(C107*0.03)</f>
        <v>7386.6750004505138</v>
      </c>
      <c r="E107" s="17">
        <f>C107/3250</f>
        <v>2.2066243466618412</v>
      </c>
      <c r="F107" s="28">
        <f>(D107-C107)/E107</f>
        <v>97.500000000000185</v>
      </c>
      <c r="G107" s="80"/>
      <c r="H107" s="80">
        <f>(D107-C94)*0.35</f>
        <v>772.03342076353647</v>
      </c>
      <c r="I107" s="19">
        <f>E107*50/C107</f>
        <v>1.5384615384615384E-2</v>
      </c>
      <c r="J107" s="87"/>
      <c r="K107" s="106" t="s">
        <v>46</v>
      </c>
      <c r="L107" s="107"/>
      <c r="M107" s="107"/>
      <c r="N107" s="107"/>
      <c r="O107" s="107"/>
      <c r="P107" s="107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6614.6415796869769</v>
      </c>
      <c r="D109" s="17">
        <f>C109+(C109*0.03)</f>
        <v>6813.080827077586</v>
      </c>
      <c r="E109" s="17">
        <f>C109/3250</f>
        <v>2.0352743322113773</v>
      </c>
      <c r="F109" s="28">
        <f>(D109-C109)/E109</f>
        <v>97.499999999999915</v>
      </c>
      <c r="G109" s="18"/>
      <c r="H109" s="18"/>
      <c r="I109" s="19">
        <f>E109*50/C109</f>
        <v>1.5384615384615382E-2</v>
      </c>
      <c r="J109" s="87"/>
    </row>
    <row r="110" spans="1:16">
      <c r="A110" s="102"/>
      <c r="B110" s="81">
        <f>B109+7</f>
        <v>43478</v>
      </c>
      <c r="C110" s="20">
        <f>D109+G109-H109</f>
        <v>6813.080827077586</v>
      </c>
      <c r="D110" s="17">
        <f>C110+(C110*0.03)</f>
        <v>7017.4732518899136</v>
      </c>
      <c r="E110" s="17">
        <f>C110/3250</f>
        <v>2.0963325621777189</v>
      </c>
      <c r="F110" s="28">
        <f>(D110-C110)/E110</f>
        <v>97.5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43485</v>
      </c>
      <c r="C111" s="20">
        <f>D110+G110-H110</f>
        <v>7017.4732518899136</v>
      </c>
      <c r="D111" s="17">
        <f>C111+(C111*0.03)</f>
        <v>7227.9974494466114</v>
      </c>
      <c r="E111" s="17">
        <f>C111/3250</f>
        <v>2.1592225390430504</v>
      </c>
      <c r="F111" s="28">
        <f>(D111-C111)/E111</f>
        <v>97.500000000000185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7227.9974494466114</v>
      </c>
      <c r="D112" s="17">
        <f>C112+(C112*0.03)</f>
        <v>7444.8373729300101</v>
      </c>
      <c r="E112" s="17">
        <f>C112/3250</f>
        <v>2.223999215214342</v>
      </c>
      <c r="F112" s="28">
        <f>(D112-C112)/E112</f>
        <v>97.500000000000171</v>
      </c>
      <c r="G112" s="80"/>
      <c r="H112" s="80"/>
      <c r="I112" s="19">
        <f>E112*50/C112</f>
        <v>1.5384615384615385E-2</v>
      </c>
      <c r="J112" s="87"/>
      <c r="K112" s="104"/>
      <c r="L112" s="105"/>
      <c r="M112" s="105"/>
      <c r="N112" s="105"/>
      <c r="O112" s="105"/>
      <c r="P112" s="105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7444.8373729300101</v>
      </c>
      <c r="D114" s="17">
        <f>C114+(C114*0.03)</f>
        <v>7668.1824941179102</v>
      </c>
      <c r="E114" s="17">
        <f>C114/3250</f>
        <v>2.2907191916707723</v>
      </c>
      <c r="F114" s="28">
        <f>(D114-C114)/E114</f>
        <v>97.499999999999901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43506</v>
      </c>
      <c r="C115" s="20">
        <f>D114+G114-H114</f>
        <v>7668.1824941179102</v>
      </c>
      <c r="D115" s="17">
        <f>C115+(C115*0.03)</f>
        <v>7898.2279689414472</v>
      </c>
      <c r="E115" s="17">
        <f>C115/3250</f>
        <v>2.3594407674208955</v>
      </c>
      <c r="F115" s="28">
        <f>(D115-C115)/E115</f>
        <v>97.499999999999872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43513</v>
      </c>
      <c r="C116" s="20">
        <f>D115+G115-H115</f>
        <v>7898.2279689414472</v>
      </c>
      <c r="D116" s="17">
        <f>C116+(C116*0.03)</f>
        <v>8135.1748080096904</v>
      </c>
      <c r="E116" s="17">
        <f>C116/3250</f>
        <v>2.4302239904435221</v>
      </c>
      <c r="F116" s="28">
        <f>(D116-C116)/E116</f>
        <v>97.499999999999915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8135.1748080096904</v>
      </c>
      <c r="D117" s="17">
        <f>C117+(C117*0.03)</f>
        <v>8379.2300522499809</v>
      </c>
      <c r="E117" s="17">
        <f>C117/3250</f>
        <v>2.5031307101568276</v>
      </c>
      <c r="F117" s="28">
        <f>(D117-C117)/E117</f>
        <v>97.499999999999901</v>
      </c>
      <c r="G117" s="80"/>
      <c r="H117" s="80"/>
      <c r="I117" s="19">
        <f>E117*50/C117</f>
        <v>1.5384615384615384E-2</v>
      </c>
      <c r="J117" s="87"/>
      <c r="K117" s="104"/>
      <c r="L117" s="105"/>
      <c r="M117" s="105"/>
      <c r="N117" s="105"/>
      <c r="O117" s="105"/>
      <c r="P117" s="105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8379.2300522499809</v>
      </c>
      <c r="D119" s="17">
        <f>C119+(C119*0.03)</f>
        <v>8630.6069538174797</v>
      </c>
      <c r="E119" s="17">
        <f>C119/3250</f>
        <v>2.5782246314615325</v>
      </c>
      <c r="F119" s="28">
        <f>(D119-C119)/E119</f>
        <v>97.499999999999787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43534</v>
      </c>
      <c r="C120" s="20">
        <f>D119+G119-H119</f>
        <v>8630.6069538174797</v>
      </c>
      <c r="D120" s="17">
        <f>C120+(C120*0.03)</f>
        <v>8889.5251624320044</v>
      </c>
      <c r="E120" s="17">
        <f>C120/3250</f>
        <v>2.6555713704053785</v>
      </c>
      <c r="F120" s="28">
        <f>(D120-C120)/E120</f>
        <v>97.500000000000114</v>
      </c>
      <c r="G120" s="18"/>
      <c r="H120" s="18"/>
      <c r="I120" s="19">
        <f>E120*50/C120</f>
        <v>1.5384615384615385E-2</v>
      </c>
      <c r="J120" s="87"/>
    </row>
    <row r="121" spans="1:16">
      <c r="A121" s="102"/>
      <c r="B121" s="81">
        <f>B120+7</f>
        <v>43541</v>
      </c>
      <c r="C121" s="20">
        <f>D120+G120-H120</f>
        <v>8889.5251624320044</v>
      </c>
      <c r="D121" s="17">
        <f>C121+(C121*0.03)</f>
        <v>9156.2109173049648</v>
      </c>
      <c r="E121" s="17">
        <f>C121/3250</f>
        <v>2.7352385115175397</v>
      </c>
      <c r="F121" s="28">
        <f>(D121-C121)/E121</f>
        <v>97.500000000000099</v>
      </c>
      <c r="G121" s="18"/>
      <c r="H121" s="18"/>
      <c r="I121" s="19">
        <f>E121*50/C121</f>
        <v>1.5384615384615382E-2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9156.2109173049648</v>
      </c>
      <c r="D122" s="17">
        <f>C122+(C122*0.03)</f>
        <v>9430.8972448241129</v>
      </c>
      <c r="E122" s="17">
        <f>C122/3250</f>
        <v>2.8172956668630662</v>
      </c>
      <c r="F122" s="28">
        <f>(D122-C122)/E122</f>
        <v>97.499999999999702</v>
      </c>
      <c r="G122" s="80"/>
      <c r="H122" s="80">
        <f>(D122-C109)*0.35</f>
        <v>985.68948279799758</v>
      </c>
      <c r="I122" s="19">
        <f>E122*50/C122</f>
        <v>1.5384615384615385E-2</v>
      </c>
      <c r="J122" s="87"/>
      <c r="K122" s="106" t="s">
        <v>46</v>
      </c>
      <c r="L122" s="107"/>
      <c r="M122" s="107"/>
      <c r="N122" s="107"/>
      <c r="O122" s="107"/>
      <c r="P122" s="107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8445.2077620261152</v>
      </c>
      <c r="D124" s="17">
        <f>C124+(C124*0.03)</f>
        <v>8698.5639948868993</v>
      </c>
      <c r="E124" s="17">
        <f>C124/3250</f>
        <v>2.5985254652388048</v>
      </c>
      <c r="F124" s="28">
        <f>(D124-C124)/E124</f>
        <v>97.500000000000227</v>
      </c>
      <c r="G124" s="17"/>
      <c r="H124" s="18"/>
      <c r="I124" s="19">
        <f>E124*50/C124</f>
        <v>1.5384615384615387E-2</v>
      </c>
      <c r="J124" s="87"/>
    </row>
    <row r="125" spans="1:16">
      <c r="A125" s="102"/>
      <c r="B125" s="81">
        <f>B124+7</f>
        <v>43562</v>
      </c>
      <c r="C125" s="20">
        <f>D124+G124-H124</f>
        <v>8698.5639948868993</v>
      </c>
      <c r="D125" s="17">
        <f>C125+(C125*0.03)</f>
        <v>8959.5209147335063</v>
      </c>
      <c r="E125" s="17">
        <f>C125/3250</f>
        <v>2.6764812291959692</v>
      </c>
      <c r="F125" s="28">
        <f>(D125-C125)/E125</f>
        <v>97.5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8959.5209147335063</v>
      </c>
      <c r="D126" s="17">
        <f>C126+(C126*0.03)</f>
        <v>9228.3065421755109</v>
      </c>
      <c r="E126" s="17">
        <f>C126/3250</f>
        <v>2.7567756660718481</v>
      </c>
      <c r="F126" s="28">
        <f>(D126-C126)/E126</f>
        <v>97.499999999999801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9228.3065421755109</v>
      </c>
      <c r="D127" s="17">
        <f>C127+(C127*0.03)</f>
        <v>9505.155738440777</v>
      </c>
      <c r="E127" s="17">
        <f>C127/3250</f>
        <v>2.8394789360540034</v>
      </c>
      <c r="F127" s="28">
        <f>(D127-C127)/E127</f>
        <v>97.500000000000256</v>
      </c>
      <c r="G127" s="80"/>
      <c r="H127" s="80"/>
      <c r="I127" s="19">
        <f>E127*50/C127</f>
        <v>1.5384615384615385E-2</v>
      </c>
      <c r="J127" s="87"/>
      <c r="K127" s="104"/>
      <c r="L127" s="105"/>
      <c r="M127" s="105"/>
      <c r="N127" s="105"/>
      <c r="O127" s="105"/>
      <c r="P127" s="105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9505.155738440777</v>
      </c>
      <c r="D129" s="17">
        <f>C129+(C129*0.03)</f>
        <v>9790.3104105940001</v>
      </c>
      <c r="E129" s="17">
        <f>C129/3250</f>
        <v>2.9246633041356236</v>
      </c>
      <c r="F129" s="28">
        <f>(D129-C129)/E129</f>
        <v>97.499999999999943</v>
      </c>
      <c r="G129" s="18"/>
      <c r="H129" s="18"/>
      <c r="I129" s="19">
        <f>E129*50/C129</f>
        <v>1.5384615384615382E-2</v>
      </c>
      <c r="J129" s="87"/>
    </row>
    <row r="130" spans="1:16">
      <c r="A130" s="102"/>
      <c r="B130" s="81">
        <f>B129+7</f>
        <v>43590</v>
      </c>
      <c r="C130" s="20">
        <f>D129+G129-H129</f>
        <v>9790.3104105940001</v>
      </c>
      <c r="D130" s="17">
        <f>C130+(C130*0.03)</f>
        <v>10084.01972291182</v>
      </c>
      <c r="E130" s="17">
        <f>C130/3250</f>
        <v>3.0124032032596921</v>
      </c>
      <c r="F130" s="28">
        <f>(D130-C130)/E130</f>
        <v>97.500000000000057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43597</v>
      </c>
      <c r="C131" s="20">
        <f>D130+G130-H130</f>
        <v>10084.01972291182</v>
      </c>
      <c r="D131" s="17">
        <f>C131+(C131*0.03)</f>
        <v>10386.540314599175</v>
      </c>
      <c r="E131" s="17">
        <f>C131/3250</f>
        <v>3.1027752993574831</v>
      </c>
      <c r="F131" s="28">
        <f>(D131-C131)/E131</f>
        <v>97.500000000000028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10386.540314599175</v>
      </c>
      <c r="D132" s="17">
        <f>C132+(C132*0.03)</f>
        <v>10698.136524037151</v>
      </c>
      <c r="E132" s="17">
        <f>C132/3250</f>
        <v>3.1958585583382075</v>
      </c>
      <c r="F132" s="28">
        <f>(D132-C132)/E132</f>
        <v>97.500000000000128</v>
      </c>
      <c r="G132" s="80"/>
      <c r="H132" s="80"/>
      <c r="I132" s="19">
        <f>E132*50/C132</f>
        <v>1.5384615384615384E-2</v>
      </c>
      <c r="J132" s="87"/>
      <c r="K132" s="104"/>
      <c r="L132" s="105"/>
      <c r="M132" s="105"/>
      <c r="N132" s="105"/>
      <c r="O132" s="105"/>
      <c r="P132" s="105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10698.136524037151</v>
      </c>
      <c r="D134" s="17">
        <f>C134+(C134*0.03)</f>
        <v>11019.080619758264</v>
      </c>
      <c r="E134" s="17">
        <f>C134/3250</f>
        <v>3.291734315088354</v>
      </c>
      <c r="F134" s="28">
        <f>(D134-C134)/E134</f>
        <v>97.49999999999973</v>
      </c>
      <c r="G134" s="18"/>
      <c r="H134" s="18"/>
      <c r="I134" s="19">
        <f>E134*50/C134</f>
        <v>1.5384615384615384E-2</v>
      </c>
      <c r="J134" s="87"/>
    </row>
    <row r="135" spans="1:16">
      <c r="A135" s="102"/>
      <c r="B135" s="81">
        <f>B134+7</f>
        <v>43618</v>
      </c>
      <c r="C135" s="20">
        <f>D134+G134-H134</f>
        <v>11019.080619758264</v>
      </c>
      <c r="D135" s="17">
        <f>C135+(C135*0.03)</f>
        <v>11349.653038351013</v>
      </c>
      <c r="E135" s="17">
        <f>C135/3250</f>
        <v>3.3904863445410043</v>
      </c>
      <c r="F135" s="28">
        <f>(D135-C135)/E135</f>
        <v>97.500000000000128</v>
      </c>
      <c r="G135" s="18"/>
      <c r="H135" s="18"/>
      <c r="I135" s="19">
        <f>E135*50/C135</f>
        <v>1.5384615384615384E-2</v>
      </c>
      <c r="J135" s="87"/>
    </row>
    <row r="136" spans="1:16">
      <c r="A136" s="102"/>
      <c r="B136" s="81">
        <f>B135+7</f>
        <v>43625</v>
      </c>
      <c r="C136" s="20">
        <f>D135+G135-H135</f>
        <v>11349.653038351013</v>
      </c>
      <c r="D136" s="17">
        <f>C136+(C136*0.03)</f>
        <v>11690.142629501543</v>
      </c>
      <c r="E136" s="17">
        <f>C136/3250</f>
        <v>3.4922009348772347</v>
      </c>
      <c r="F136" s="28">
        <f>(D136-C136)/E136</f>
        <v>97.499999999999901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11690.142629501543</v>
      </c>
      <c r="D137" s="17">
        <f>C137+(C137*0.03)</f>
        <v>12040.846908386589</v>
      </c>
      <c r="E137" s="17">
        <f>C137/3250</f>
        <v>3.5969669629235517</v>
      </c>
      <c r="F137" s="28">
        <f>(D137-C137)/E137</f>
        <v>97.500000000000128</v>
      </c>
      <c r="G137" s="80"/>
      <c r="H137" s="80">
        <f>(D137-C124)*0.35</f>
        <v>1258.4737012261658</v>
      </c>
      <c r="I137" s="19">
        <f>E137*50/C137</f>
        <v>1.5384615384615385E-2</v>
      </c>
      <c r="J137" s="87"/>
      <c r="K137" s="106" t="s">
        <v>46</v>
      </c>
      <c r="L137" s="107"/>
      <c r="M137" s="107"/>
      <c r="N137" s="107"/>
      <c r="O137" s="107"/>
      <c r="P137" s="107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10782.373207160424</v>
      </c>
      <c r="D139" s="17">
        <f>C139+(C139*0.03)</f>
        <v>11105.844403375237</v>
      </c>
      <c r="E139" s="17">
        <f>C139/3250</f>
        <v>3.3176532945108996</v>
      </c>
      <c r="F139" s="28">
        <f>(D139-C139)/E139</f>
        <v>97.499999999999829</v>
      </c>
      <c r="G139" s="18"/>
      <c r="H139" s="18"/>
      <c r="I139" s="19">
        <f>E139*50/C139</f>
        <v>1.5384615384615382E-2</v>
      </c>
      <c r="J139" s="87"/>
    </row>
    <row r="140" spans="1:16">
      <c r="A140" s="102"/>
      <c r="B140" s="81">
        <f>B139+7</f>
        <v>43646</v>
      </c>
      <c r="C140" s="20">
        <f>D139+G139-H139</f>
        <v>11105.844403375237</v>
      </c>
      <c r="D140" s="17">
        <f>C140+(C140*0.03)</f>
        <v>11439.019735476493</v>
      </c>
      <c r="E140" s="17">
        <f>C140/3250</f>
        <v>3.4171828933462267</v>
      </c>
      <c r="F140" s="28">
        <f>(D140-C140)/E140</f>
        <v>97.499999999999844</v>
      </c>
      <c r="G140" s="18"/>
      <c r="H140" s="18"/>
      <c r="I140" s="19">
        <f>E140*50/C140</f>
        <v>1.5384615384615385E-2</v>
      </c>
      <c r="J140" s="87"/>
    </row>
    <row r="141" spans="1:16">
      <c r="A141" s="102"/>
      <c r="B141" s="81">
        <f>B140+7</f>
        <v>43653</v>
      </c>
      <c r="C141" s="20">
        <f>D140+G140-H140</f>
        <v>11439.019735476493</v>
      </c>
      <c r="D141" s="17">
        <f>C141+(C141*0.03)</f>
        <v>11782.190327540788</v>
      </c>
      <c r="E141" s="17">
        <f>C141/3250</f>
        <v>3.5196983801466133</v>
      </c>
      <c r="F141" s="28">
        <f>(D141-C141)/E141</f>
        <v>97.499999999999886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11782.190327540788</v>
      </c>
      <c r="D142" s="17">
        <f>C142+(C142*0.03)</f>
        <v>12135.656037367011</v>
      </c>
      <c r="E142" s="17">
        <f>C142/3250</f>
        <v>3.6252893315510115</v>
      </c>
      <c r="F142" s="28">
        <f>(D142-C142)/E142</f>
        <v>97.499999999999901</v>
      </c>
      <c r="G142" s="80"/>
      <c r="H142" s="80"/>
      <c r="I142" s="19">
        <f>E142*50/C142</f>
        <v>1.5384615384615384E-2</v>
      </c>
      <c r="J142" s="87"/>
      <c r="K142" s="104"/>
      <c r="L142" s="105"/>
      <c r="M142" s="105"/>
      <c r="N142" s="105"/>
      <c r="O142" s="105"/>
      <c r="P142" s="105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12135.656037367011</v>
      </c>
      <c r="D144" s="17">
        <f>C144+(C144*0.03)</f>
        <v>12499.725718488022</v>
      </c>
      <c r="E144" s="17">
        <f>C144/3250</f>
        <v>3.7340480114975416</v>
      </c>
      <c r="F144" s="28">
        <f>(D144-C144)/E144</f>
        <v>97.500000000000171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43674</v>
      </c>
      <c r="C145" s="20">
        <f>D144+G144-H144</f>
        <v>12499.725718488022</v>
      </c>
      <c r="D145" s="17">
        <f>C145+(C145*0.03)</f>
        <v>12874.717490042662</v>
      </c>
      <c r="E145" s="17">
        <f>C145/3250</f>
        <v>3.8460694518424683</v>
      </c>
      <c r="F145" s="28">
        <f>(D145-C145)/E145</f>
        <v>97.499999999999787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43681</v>
      </c>
      <c r="C146" s="20">
        <f>D145+G145-H145</f>
        <v>12874.717490042662</v>
      </c>
      <c r="D146" s="17">
        <f>C146+(C146*0.03)</f>
        <v>13260.959014743941</v>
      </c>
      <c r="E146" s="17">
        <f>C146/3250</f>
        <v>3.961451535397742</v>
      </c>
      <c r="F146" s="28">
        <f>(D146-C146)/E146</f>
        <v>97.499999999999929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13260.959014743941</v>
      </c>
      <c r="D147" s="17">
        <f>C147+(C147*0.03)</f>
        <v>13658.787785186259</v>
      </c>
      <c r="E147" s="17">
        <f>C147/3250</f>
        <v>4.0802950814596741</v>
      </c>
      <c r="F147" s="28">
        <f>(D147-C147)/E147</f>
        <v>97.500000000000014</v>
      </c>
      <c r="G147" s="80"/>
      <c r="H147" s="80"/>
      <c r="I147" s="19">
        <f>E147*50/C147</f>
        <v>1.5384615384615384E-2</v>
      </c>
      <c r="J147" s="87"/>
      <c r="K147" s="104"/>
      <c r="L147" s="105"/>
      <c r="M147" s="105"/>
      <c r="N147" s="105"/>
      <c r="O147" s="105"/>
      <c r="P147" s="105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13658.787785186259</v>
      </c>
      <c r="D149" s="17">
        <f>C149+(C149*0.03)</f>
        <v>14068.551418741847</v>
      </c>
      <c r="E149" s="17">
        <f>C149/3250</f>
        <v>4.2027039339034644</v>
      </c>
      <c r="F149" s="28">
        <f>(D149-C149)/E149</f>
        <v>97.499999999999844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43702</v>
      </c>
      <c r="C150" s="20">
        <f>D149+G149-H149</f>
        <v>14068.551418741847</v>
      </c>
      <c r="D150" s="17">
        <f>C150+(C150*0.03)</f>
        <v>14490.607961304102</v>
      </c>
      <c r="E150" s="17">
        <f>C150/3250</f>
        <v>4.3287850519205682</v>
      </c>
      <c r="F150" s="28">
        <f>(D150-C150)/E150</f>
        <v>97.499999999999986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43709</v>
      </c>
      <c r="C151" s="20">
        <f>D150+G150-H150</f>
        <v>14490.607961304102</v>
      </c>
      <c r="D151" s="17">
        <f>C151+(C151*0.03)</f>
        <v>14925.326200143225</v>
      </c>
      <c r="E151" s="17">
        <f>C151/3250</f>
        <v>4.4586486034781849</v>
      </c>
      <c r="F151" s="28">
        <f>(D151-C151)/E151</f>
        <v>97.499999999999972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14925.326200143225</v>
      </c>
      <c r="D152" s="17">
        <f>C152+(C152*0.03)</f>
        <v>15373.085986147522</v>
      </c>
      <c r="E152" s="17">
        <f>C152/3250</f>
        <v>4.5924080615825309</v>
      </c>
      <c r="F152" s="28">
        <f>(D152-C152)/E152</f>
        <v>97.500000000000043</v>
      </c>
      <c r="G152" s="80"/>
      <c r="H152" s="80">
        <f>(D152-C139)*0.35</f>
        <v>1606.749472645484</v>
      </c>
      <c r="I152" s="19">
        <f>E152*50/C152</f>
        <v>1.5384615384615384E-2</v>
      </c>
      <c r="J152" s="87"/>
      <c r="K152" s="106" t="s">
        <v>46</v>
      </c>
      <c r="L152" s="107"/>
      <c r="M152" s="107"/>
      <c r="N152" s="107"/>
      <c r="O152" s="107"/>
      <c r="P152" s="107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13766.336513502038</v>
      </c>
      <c r="D154" s="17">
        <f>C154+(C154*0.03)</f>
        <v>14179.326608907098</v>
      </c>
      <c r="E154" s="17">
        <f>C154/3250</f>
        <v>4.2357958503083193</v>
      </c>
      <c r="F154" s="28">
        <f>(D154-C154)/E154</f>
        <v>97.499999999999929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43730</v>
      </c>
      <c r="C155" s="20">
        <f>D154+G154-H154</f>
        <v>14179.326608907098</v>
      </c>
      <c r="D155" s="17">
        <f>C155+(C155*0.03)</f>
        <v>14604.706407174312</v>
      </c>
      <c r="E155" s="17">
        <f>C155/3250</f>
        <v>4.3628697258175686</v>
      </c>
      <c r="F155" s="28">
        <f>(D155-C155)/E155</f>
        <v>97.500000000000043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43737</v>
      </c>
      <c r="C156" s="20">
        <f>D155+G155-H155</f>
        <v>14604.706407174312</v>
      </c>
      <c r="D156" s="17">
        <f>C156+(C156*0.03)</f>
        <v>15042.847599389541</v>
      </c>
      <c r="E156" s="17">
        <f>C156/3250</f>
        <v>4.4937558175920955</v>
      </c>
      <c r="F156" s="28">
        <f>(D156-C156)/E156</f>
        <v>97.499999999999986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15042.847599389541</v>
      </c>
      <c r="D157" s="17">
        <f>C157+(C157*0.03)</f>
        <v>15494.133027371226</v>
      </c>
      <c r="E157" s="17">
        <f>C157/3250</f>
        <v>4.6285684921198591</v>
      </c>
      <c r="F157" s="28">
        <f>(D157-C157)/E157</f>
        <v>97.499999999999872</v>
      </c>
      <c r="G157" s="80"/>
      <c r="H157" s="80"/>
      <c r="I157" s="19">
        <f>E157*50/C157</f>
        <v>1.5384615384615385E-2</v>
      </c>
      <c r="J157" s="87"/>
      <c r="K157" s="104"/>
      <c r="L157" s="105"/>
      <c r="M157" s="105"/>
      <c r="N157" s="105"/>
      <c r="O157" s="105"/>
      <c r="P157" s="105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15494.133027371226</v>
      </c>
      <c r="D159" s="17">
        <f>C159+(C159*0.03)</f>
        <v>15958.957018192363</v>
      </c>
      <c r="E159" s="17">
        <f>C159/3250</f>
        <v>4.7674255468834543</v>
      </c>
      <c r="F159" s="28">
        <f>(D159-C159)/E159</f>
        <v>97.499999999999886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43758</v>
      </c>
      <c r="C160" s="20">
        <f>D159+G159-H159</f>
        <v>15958.957018192363</v>
      </c>
      <c r="D160" s="17">
        <f>C160+(C160*0.03)</f>
        <v>16437.725728738133</v>
      </c>
      <c r="E160" s="17">
        <f>C160/3250</f>
        <v>4.9104483132899581</v>
      </c>
      <c r="F160" s="28">
        <f>(D160-C160)/E160</f>
        <v>97.499999999999787</v>
      </c>
      <c r="G160" s="18"/>
      <c r="H160" s="18"/>
      <c r="I160" s="19">
        <f>E160*50/C160</f>
        <v>1.5384615384615385E-2</v>
      </c>
      <c r="J160" s="87"/>
    </row>
    <row r="161" spans="1:16">
      <c r="A161" s="102"/>
      <c r="B161" s="81">
        <f>B160+7</f>
        <v>43765</v>
      </c>
      <c r="C161" s="20">
        <f>D160+G160-H160</f>
        <v>16437.725728738133</v>
      </c>
      <c r="D161" s="17">
        <f>C161+(C161*0.03)</f>
        <v>16930.857500600276</v>
      </c>
      <c r="E161" s="17">
        <f>C161/3250</f>
        <v>5.0577617626886564</v>
      </c>
      <c r="F161" s="28">
        <f>(D161-C161)/E161</f>
        <v>97.499999999999815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16930.857500600276</v>
      </c>
      <c r="D162" s="17">
        <f>C162+(C162*0.03)</f>
        <v>17438.783225618285</v>
      </c>
      <c r="E162" s="17">
        <f>C162/3250</f>
        <v>5.2094946155693158</v>
      </c>
      <c r="F162" s="28">
        <f>(D162-C162)/E162</f>
        <v>97.500000000000128</v>
      </c>
      <c r="G162" s="80"/>
      <c r="H162" s="80"/>
      <c r="I162" s="19">
        <f>E162*50/C162</f>
        <v>1.5384615384615387E-2</v>
      </c>
      <c r="J162" s="87"/>
      <c r="K162" s="104"/>
      <c r="L162" s="105"/>
      <c r="M162" s="105"/>
      <c r="N162" s="105"/>
      <c r="O162" s="105"/>
      <c r="P162" s="105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17438.783225618285</v>
      </c>
      <c r="D164" s="17">
        <f>C164+(C164*0.03)</f>
        <v>17961.946722386834</v>
      </c>
      <c r="E164" s="17">
        <f>C164/3250</f>
        <v>5.365779454036395</v>
      </c>
      <c r="F164" s="28">
        <f>(D164-C164)/E164</f>
        <v>97.500000000000185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43786</v>
      </c>
      <c r="C165" s="20">
        <f>D164+G164-H164</f>
        <v>17961.946722386834</v>
      </c>
      <c r="D165" s="17">
        <f>C165+(C165*0.03)</f>
        <v>18500.805124058439</v>
      </c>
      <c r="E165" s="17">
        <f>C165/3250</f>
        <v>5.5267528376574875</v>
      </c>
      <c r="F165" s="28">
        <f>(D165-C165)/E165</f>
        <v>97.499999999999986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18500.805124058439</v>
      </c>
      <c r="D166" s="17">
        <f>C166+(C166*0.03)</f>
        <v>19055.829277780191</v>
      </c>
      <c r="E166" s="17">
        <f>C166/3250</f>
        <v>5.6925554227872119</v>
      </c>
      <c r="F166" s="28">
        <f>(D166-C166)/E166</f>
        <v>97.49999999999973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19055.829277780191</v>
      </c>
      <c r="D167" s="17">
        <f>C167+(C167*0.03)</f>
        <v>19627.504156113595</v>
      </c>
      <c r="E167" s="17">
        <f>C167/3250</f>
        <v>5.8633320854708275</v>
      </c>
      <c r="F167" s="28">
        <f>(D167-C167)/E167</f>
        <v>97.499999999999744</v>
      </c>
      <c r="G167" s="80"/>
      <c r="H167" s="80">
        <f>(D167-C154)*0.35</f>
        <v>2051.4086749140452</v>
      </c>
      <c r="I167" s="19">
        <f>E167*50/C167</f>
        <v>1.5384615384615384E-2</v>
      </c>
      <c r="J167" s="87"/>
      <c r="K167" s="106" t="s">
        <v>46</v>
      </c>
      <c r="L167" s="107"/>
      <c r="M167" s="107"/>
      <c r="N167" s="107"/>
      <c r="O167" s="107"/>
      <c r="P167" s="107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17576.095481199551</v>
      </c>
      <c r="D169" s="17">
        <f>C169+(C169*0.03)</f>
        <v>18103.378345635538</v>
      </c>
      <c r="E169" s="17">
        <f>C169/3250</f>
        <v>5.4080293788306308</v>
      </c>
      <c r="F169" s="28">
        <f>(D169-C169)/E169</f>
        <v>97.500000000000085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43814</v>
      </c>
      <c r="C170" s="20">
        <f>D169+G169-H169</f>
        <v>18103.378345635538</v>
      </c>
      <c r="D170" s="17">
        <f>C170+(C170*0.03)</f>
        <v>18646.479696004604</v>
      </c>
      <c r="E170" s="17">
        <f>C170/3250</f>
        <v>5.5702702601955503</v>
      </c>
      <c r="F170" s="28">
        <f>(D170-C170)/E170</f>
        <v>97.500000000000057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43821</v>
      </c>
      <c r="C171" s="20">
        <f>D170+G170-H170</f>
        <v>18646.479696004604</v>
      </c>
      <c r="D171" s="17">
        <f>C171+(C171*0.03)</f>
        <v>19205.874086884742</v>
      </c>
      <c r="E171" s="17">
        <f>C171/3250</f>
        <v>5.7373783680014165</v>
      </c>
      <c r="F171" s="28">
        <f>(D171-C171)/E171</f>
        <v>97.499999999999901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19205.874086884742</v>
      </c>
      <c r="D172" s="17">
        <f>C172+(C172*0.03)</f>
        <v>19782.050309491286</v>
      </c>
      <c r="E172" s="17">
        <f>C172/3250</f>
        <v>5.9094997190414587</v>
      </c>
      <c r="F172" s="28">
        <f>(D172-C172)/E172</f>
        <v>97.500000000000284</v>
      </c>
      <c r="G172" s="80"/>
      <c r="H172" s="80"/>
      <c r="I172" s="19">
        <f>E172*50/C172</f>
        <v>1.5384615384615384E-2</v>
      </c>
      <c r="J172" s="87"/>
      <c r="K172" s="104"/>
      <c r="L172" s="105"/>
      <c r="M172" s="105"/>
      <c r="N172" s="105"/>
      <c r="O172" s="105"/>
      <c r="P172" s="105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19782.050309491286</v>
      </c>
      <c r="D174" s="17">
        <f>C174+(C174*0.03)</f>
        <v>20375.511818776024</v>
      </c>
      <c r="E174" s="17">
        <f>C174/3250</f>
        <v>6.0867847106127035</v>
      </c>
      <c r="F174" s="28">
        <f>(D174-C174)/E174</f>
        <v>97.499999999999901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43842</v>
      </c>
      <c r="C175" s="20">
        <f>D174+G174-H174</f>
        <v>20375.511818776024</v>
      </c>
      <c r="D175" s="17">
        <f>C175+(C175*0.03)</f>
        <v>20986.777173339306</v>
      </c>
      <c r="E175" s="17">
        <f>C175/3250</f>
        <v>6.2693882519310842</v>
      </c>
      <c r="F175" s="28">
        <f>(D175-C175)/E175</f>
        <v>97.500000000000213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43849</v>
      </c>
      <c r="C176" s="20">
        <f>D175+G175-H175</f>
        <v>20986.777173339306</v>
      </c>
      <c r="D176" s="17">
        <f>C176+(C176*0.03)</f>
        <v>21616.380488539486</v>
      </c>
      <c r="E176" s="17">
        <f>C176/3250</f>
        <v>6.4574698994890172</v>
      </c>
      <c r="F176" s="28">
        <f>(D176-C176)/E176</f>
        <v>97.500000000000142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21616.380488539486</v>
      </c>
      <c r="D177" s="17">
        <f>C177+(C177*0.03)</f>
        <v>22264.871903195672</v>
      </c>
      <c r="E177" s="17">
        <f>C177/3250</f>
        <v>6.6511939964736877</v>
      </c>
      <c r="F177" s="28">
        <f>(D177-C177)/E177</f>
        <v>97.500000000000213</v>
      </c>
      <c r="G177" s="80"/>
      <c r="H177" s="80">
        <f>(D177-C169)*0.35</f>
        <v>1641.0717476986422</v>
      </c>
      <c r="I177" s="19">
        <f>E177*50/C177</f>
        <v>1.5384615384615385E-2</v>
      </c>
      <c r="J177" s="87"/>
      <c r="K177" s="106" t="s">
        <v>46</v>
      </c>
      <c r="L177" s="107"/>
      <c r="M177" s="107"/>
      <c r="N177" s="107"/>
      <c r="O177" s="107"/>
      <c r="P177" s="107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22" workbookViewId="0">
      <selection activeCell="C44" sqref="C4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8"/>
      <c r="C1" s="109"/>
      <c r="D1" s="109"/>
      <c r="E1" s="109"/>
      <c r="F1" s="109"/>
      <c r="G1" s="109"/>
      <c r="H1" s="109"/>
      <c r="I1" s="109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1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2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2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3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4"/>
      <c r="L7" s="110"/>
      <c r="M7" s="110"/>
      <c r="N7" s="110"/>
      <c r="O7" s="110"/>
      <c r="P7" s="110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1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2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2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3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4"/>
      <c r="L12" s="105"/>
      <c r="M12" s="105"/>
      <c r="N12" s="105"/>
      <c r="O12" s="105"/>
      <c r="P12" s="105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1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2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2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3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6" t="s">
        <v>45</v>
      </c>
      <c r="L17" s="107"/>
      <c r="M17" s="107"/>
      <c r="N17" s="107"/>
      <c r="O17" s="107"/>
      <c r="P17" s="107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1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2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2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3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4"/>
      <c r="L22" s="105"/>
      <c r="M22" s="105"/>
      <c r="N22" s="105"/>
      <c r="O22" s="105"/>
      <c r="P22" s="105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1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2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2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3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4"/>
      <c r="L27" s="105"/>
      <c r="M27" s="105"/>
      <c r="N27" s="105"/>
      <c r="O27" s="105"/>
      <c r="P27" s="105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1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2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2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3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6" t="s">
        <v>46</v>
      </c>
      <c r="L32" s="107"/>
      <c r="M32" s="107"/>
      <c r="N32" s="107"/>
      <c r="O32" s="107"/>
      <c r="P32" s="107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1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2">
        <f>(D34-$C4)/$C4</f>
        <v>-2.7936757061670734E-2</v>
      </c>
    </row>
    <row r="35" spans="1:16">
      <c r="A35" s="102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9">
        <f>(D35-$C4)/$C4</f>
        <v>5.0800365616333922E-2</v>
      </c>
    </row>
    <row r="36" spans="1:16">
      <c r="A36" s="102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9">
        <f>(D36-$C4)/$C4</f>
        <v>1.4757913075693636E-2</v>
      </c>
    </row>
    <row r="37" spans="1:16" ht="13.5" thickBot="1">
      <c r="A37" s="103"/>
      <c r="B37" s="81">
        <f>B36+7</f>
        <v>43072</v>
      </c>
      <c r="C37" s="20">
        <f>D36+G36-H36</f>
        <v>2029.5158261513873</v>
      </c>
      <c r="D37" s="17">
        <f>C37+(C37*0.10018)</f>
        <v>2232.8327216152334</v>
      </c>
      <c r="E37" s="17">
        <f>C37/3250</f>
        <v>0.62446640804658071</v>
      </c>
      <c r="F37" s="34">
        <f>(D37-C37)/E37</f>
        <v>325.58500000000021</v>
      </c>
      <c r="G37" s="80"/>
      <c r="H37" s="80"/>
      <c r="I37" s="19">
        <f>E37*50/C37</f>
        <v>1.5384615384615385E-2</v>
      </c>
      <c r="J37" s="89">
        <f>(D37-$C4)/$C4</f>
        <v>0.11641636080761668</v>
      </c>
      <c r="K37" s="104"/>
      <c r="L37" s="105"/>
      <c r="M37" s="105"/>
      <c r="N37" s="105"/>
      <c r="O37" s="105"/>
      <c r="P37" s="105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1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9">
        <f>(D39-$C4)/$C4</f>
        <v>0.14030767092889959</v>
      </c>
    </row>
    <row r="40" spans="1:16">
      <c r="A40" s="102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9">
        <f>(D40-$C4)/$C4</f>
        <v>0.15022834766598112</v>
      </c>
    </row>
    <row r="41" spans="1:16">
      <c r="A41" s="102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9">
        <f>(D41-$C4)/$C4</f>
        <v>0.15022834766598112</v>
      </c>
    </row>
    <row r="42" spans="1:16" ht="13.5" thickBot="1">
      <c r="A42" s="103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80"/>
      <c r="H42" s="80"/>
      <c r="I42" s="19">
        <f>E42*50/C42</f>
        <v>1.5384615384615385E-2</v>
      </c>
      <c r="J42" s="100">
        <f>(D42-$C4)/$C4</f>
        <v>0.15022834766598112</v>
      </c>
      <c r="K42" s="104"/>
      <c r="L42" s="105"/>
      <c r="M42" s="105"/>
      <c r="N42" s="105"/>
      <c r="O42" s="105"/>
      <c r="P42" s="105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 ht="14.5">
      <c r="A44" s="101">
        <v>9</v>
      </c>
      <c r="B44" s="81">
        <f>B42+7</f>
        <v>43107</v>
      </c>
      <c r="C44" s="32">
        <f>D42+G42-H42</f>
        <v>2300.4566953319622</v>
      </c>
      <c r="D44" s="17">
        <f>C44+(C44*0.03)</f>
        <v>2369.4703961919213</v>
      </c>
      <c r="E44" s="17">
        <f>C44/3250</f>
        <v>0.70783282933291147</v>
      </c>
      <c r="F44" s="28">
        <f>(D44-C44)/E44</f>
        <v>97.500000000000242</v>
      </c>
      <c r="G44" s="18"/>
      <c r="H44" s="18"/>
      <c r="I44" s="19">
        <f>E44*50/C44</f>
        <v>1.5384615384615385E-2</v>
      </c>
      <c r="J44" s="87"/>
    </row>
    <row r="45" spans="1:16">
      <c r="A45" s="102"/>
      <c r="B45" s="81">
        <f>B44+7</f>
        <v>43114</v>
      </c>
      <c r="C45" s="20">
        <f>D44+G44-H44</f>
        <v>2369.4703961919213</v>
      </c>
      <c r="D45" s="17">
        <f>C45+(C45*0.03)</f>
        <v>2440.5545080776787</v>
      </c>
      <c r="E45" s="17">
        <f>C45/3250</f>
        <v>0.7290678142128989</v>
      </c>
      <c r="F45" s="28">
        <f>(D45-C45)/E45</f>
        <v>97.499999999999758</v>
      </c>
      <c r="G45" s="18"/>
      <c r="H45" s="18"/>
      <c r="I45" s="19">
        <f>E45*50/C45</f>
        <v>1.5384615384615385E-2</v>
      </c>
      <c r="J45" s="87"/>
    </row>
    <row r="46" spans="1:16">
      <c r="A46" s="102"/>
      <c r="B46" s="81">
        <f>B45+7</f>
        <v>43121</v>
      </c>
      <c r="C46" s="20">
        <f>D45+G45-H45</f>
        <v>2440.5545080776787</v>
      </c>
      <c r="D46" s="17">
        <f>C46+(C46*0.03)</f>
        <v>2513.7711433200093</v>
      </c>
      <c r="E46" s="17">
        <f>C46/3250</f>
        <v>0.75093984863928576</v>
      </c>
      <c r="F46" s="28">
        <f>(D46-C46)/E46</f>
        <v>97.500000000000242</v>
      </c>
      <c r="G46" s="18"/>
      <c r="H46" s="18"/>
      <c r="I46" s="19">
        <f>E46*50/C46</f>
        <v>1.5384615384615384E-2</v>
      </c>
      <c r="J46" s="87"/>
    </row>
    <row r="47" spans="1:16" ht="13.5" thickBot="1">
      <c r="A47" s="103"/>
      <c r="B47" s="81">
        <f>B46+7</f>
        <v>43128</v>
      </c>
      <c r="C47" s="20">
        <f>D46+G46-H46</f>
        <v>2513.7711433200093</v>
      </c>
      <c r="D47" s="17">
        <f>C47+(C47*0.03)</f>
        <v>2589.1842776196095</v>
      </c>
      <c r="E47" s="17">
        <f>C47/3250</f>
        <v>0.77346804409846437</v>
      </c>
      <c r="F47" s="28">
        <f>(D47-C47)/E47</f>
        <v>97.499999999999886</v>
      </c>
      <c r="G47" s="80"/>
      <c r="H47" s="80">
        <f>(D47-C34)*0.35</f>
        <v>99.809815895435861</v>
      </c>
      <c r="I47" s="19">
        <f>E47*50/C47</f>
        <v>1.5384615384615385E-2</v>
      </c>
      <c r="J47" s="87"/>
      <c r="K47" s="106" t="s">
        <v>46</v>
      </c>
      <c r="L47" s="107"/>
      <c r="M47" s="107"/>
      <c r="N47" s="107"/>
      <c r="O47" s="107"/>
      <c r="P47" s="107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1">
        <v>10</v>
      </c>
      <c r="B49" s="81">
        <f>B47+7</f>
        <v>43135</v>
      </c>
      <c r="C49" s="20">
        <f>D47+G47-H47</f>
        <v>2489.3744617241737</v>
      </c>
      <c r="D49" s="17">
        <f>C49+(C49*0.03)</f>
        <v>2564.0556955758989</v>
      </c>
      <c r="E49" s="17">
        <f>C49/3250</f>
        <v>0.76596137283820731</v>
      </c>
      <c r="F49" s="28">
        <f>(D49-C49)/E49</f>
        <v>97.5</v>
      </c>
      <c r="G49" s="18"/>
      <c r="H49" s="18"/>
      <c r="I49" s="19">
        <f>E49*50/C49</f>
        <v>1.5384615384615384E-2</v>
      </c>
      <c r="J49" s="87"/>
    </row>
    <row r="50" spans="1:16">
      <c r="A50" s="102"/>
      <c r="B50" s="81">
        <f>B49+7</f>
        <v>43142</v>
      </c>
      <c r="C50" s="20">
        <f>D49+G49-H49</f>
        <v>2564.0556955758989</v>
      </c>
      <c r="D50" s="17">
        <f>C50+(C50*0.03)</f>
        <v>2640.9773664431759</v>
      </c>
      <c r="E50" s="17">
        <f>C50/3250</f>
        <v>0.78894021402335346</v>
      </c>
      <c r="F50" s="28">
        <f>(D50-C50)/E50</f>
        <v>97.500000000000099</v>
      </c>
      <c r="G50" s="18"/>
      <c r="H50" s="18"/>
      <c r="I50" s="19">
        <f>E50*50/C50</f>
        <v>1.5384615384615382E-2</v>
      </c>
      <c r="J50" s="87"/>
    </row>
    <row r="51" spans="1:16">
      <c r="A51" s="102"/>
      <c r="B51" s="81">
        <f>B50+7</f>
        <v>43149</v>
      </c>
      <c r="C51" s="20">
        <f>D50+G50-H50</f>
        <v>2640.9773664431759</v>
      </c>
      <c r="D51" s="17">
        <f>C51+(C51*0.03)</f>
        <v>2720.2066874364714</v>
      </c>
      <c r="E51" s="17">
        <f>C51/3250</f>
        <v>0.81260842044405412</v>
      </c>
      <c r="F51" s="28">
        <f>(D51-C51)/E51</f>
        <v>97.500000000000227</v>
      </c>
      <c r="G51" s="18"/>
      <c r="H51" s="18"/>
      <c r="I51" s="19">
        <f>E51*50/C51</f>
        <v>1.5384615384615384E-2</v>
      </c>
      <c r="J51" s="87"/>
    </row>
    <row r="52" spans="1:16" ht="13.5" thickBot="1">
      <c r="A52" s="103"/>
      <c r="B52" s="81">
        <f>B51+7</f>
        <v>43156</v>
      </c>
      <c r="C52" s="20">
        <f>D51+G51-H51</f>
        <v>2720.2066874364714</v>
      </c>
      <c r="D52" s="17">
        <f>C52+(C52*0.03)</f>
        <v>2801.8128880595655</v>
      </c>
      <c r="E52" s="17">
        <f>C52/3250</f>
        <v>0.83698667305737584</v>
      </c>
      <c r="F52" s="28">
        <f>(D52-C52)/E52</f>
        <v>97.499999999999929</v>
      </c>
      <c r="G52" s="80"/>
      <c r="H52" s="80"/>
      <c r="I52" s="19">
        <f>E52*50/C52</f>
        <v>1.5384615384615385E-2</v>
      </c>
      <c r="J52" s="87"/>
      <c r="K52" s="104"/>
      <c r="L52" s="105"/>
      <c r="M52" s="105"/>
      <c r="N52" s="105"/>
      <c r="O52" s="105"/>
      <c r="P52" s="105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1">
        <v>11</v>
      </c>
      <c r="B54" s="81">
        <f>B52+7</f>
        <v>43163</v>
      </c>
      <c r="C54" s="20">
        <f>D52+G52-H52</f>
        <v>2801.8128880595655</v>
      </c>
      <c r="D54" s="17">
        <f>C54+(C54*0.03)</f>
        <v>2885.8672747013525</v>
      </c>
      <c r="E54" s="17">
        <f>C54/3250</f>
        <v>0.8620962732490971</v>
      </c>
      <c r="F54" s="28">
        <f>(D54-C54)/E54</f>
        <v>97.500000000000043</v>
      </c>
      <c r="G54" s="18"/>
      <c r="H54" s="18"/>
      <c r="I54" s="19">
        <f>E54*50/C54</f>
        <v>1.5384615384615384E-2</v>
      </c>
      <c r="J54" s="87"/>
    </row>
    <row r="55" spans="1:16">
      <c r="A55" s="102"/>
      <c r="B55" s="81">
        <f>B54+7</f>
        <v>43170</v>
      </c>
      <c r="C55" s="20">
        <f>D54+G54-H54</f>
        <v>2885.8672747013525</v>
      </c>
      <c r="D55" s="17">
        <f>C55+(C55*0.03)</f>
        <v>2972.4432929423929</v>
      </c>
      <c r="E55" s="17">
        <f>C55/3250</f>
        <v>0.88795916144656994</v>
      </c>
      <c r="F55" s="28">
        <f>(D55-C55)/E55</f>
        <v>97.499999999999815</v>
      </c>
      <c r="G55" s="18"/>
      <c r="H55" s="18"/>
      <c r="I55" s="19">
        <f>E55*50/C55</f>
        <v>1.5384615384615385E-2</v>
      </c>
      <c r="J55" s="87"/>
    </row>
    <row r="56" spans="1:16">
      <c r="A56" s="102"/>
      <c r="B56" s="81">
        <f>B55+7</f>
        <v>43177</v>
      </c>
      <c r="C56" s="20">
        <f>D55+G55-H55</f>
        <v>2972.4432929423929</v>
      </c>
      <c r="D56" s="17">
        <f>C56+(C56*0.03)</f>
        <v>3061.6165917306648</v>
      </c>
      <c r="E56" s="17">
        <f>C56/3250</f>
        <v>0.914597936289967</v>
      </c>
      <c r="F56" s="28">
        <f>(D56-C56)/E56</f>
        <v>97.500000000000185</v>
      </c>
      <c r="G56" s="18"/>
      <c r="H56" s="18"/>
      <c r="I56" s="19">
        <f>E56*50/C56</f>
        <v>1.5384615384615382E-2</v>
      </c>
      <c r="J56" s="87"/>
    </row>
    <row r="57" spans="1:16" ht="13.5" thickBot="1">
      <c r="A57" s="103"/>
      <c r="B57" s="81">
        <f>B56+7</f>
        <v>43184</v>
      </c>
      <c r="C57" s="20">
        <f>D56+G56-H56</f>
        <v>3061.6165917306648</v>
      </c>
      <c r="D57" s="17">
        <f>C57+(C57*0.03)</f>
        <v>3153.465089482585</v>
      </c>
      <c r="E57" s="17">
        <f>C57/3250</f>
        <v>0.94203587437866609</v>
      </c>
      <c r="F57" s="28">
        <f>(D57-C57)/E57</f>
        <v>97.500000000000213</v>
      </c>
      <c r="G57" s="80"/>
      <c r="H57" s="80"/>
      <c r="I57" s="19">
        <f>E57*50/C57</f>
        <v>1.5384615384615385E-2</v>
      </c>
      <c r="J57" s="87"/>
      <c r="K57" s="104"/>
      <c r="L57" s="105"/>
      <c r="M57" s="105"/>
      <c r="N57" s="105"/>
      <c r="O57" s="105"/>
      <c r="P57" s="105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1">
        <v>12</v>
      </c>
      <c r="B59" s="81">
        <f>B57+7</f>
        <v>43191</v>
      </c>
      <c r="C59" s="20">
        <f>D57+G57-H57</f>
        <v>3153.465089482585</v>
      </c>
      <c r="D59" s="17">
        <f>C59+(C59*0.03)</f>
        <v>3248.0690421670624</v>
      </c>
      <c r="E59" s="17">
        <f>C59/3250</f>
        <v>0.97029695061002619</v>
      </c>
      <c r="F59" s="28">
        <f>(D59-C59)/E59</f>
        <v>97.499999999999901</v>
      </c>
      <c r="G59" s="18"/>
      <c r="H59" s="18"/>
      <c r="I59" s="19">
        <f>E59*50/C59</f>
        <v>1.5384615384615384E-2</v>
      </c>
      <c r="J59" s="87"/>
    </row>
    <row r="60" spans="1:16">
      <c r="A60" s="102"/>
      <c r="B60" s="81">
        <f>B59+7</f>
        <v>43198</v>
      </c>
      <c r="C60" s="20">
        <f>D59+G59-H59</f>
        <v>3248.0690421670624</v>
      </c>
      <c r="D60" s="17">
        <f>C60+(C60*0.03)</f>
        <v>3345.5111134320741</v>
      </c>
      <c r="E60" s="17">
        <f>C60/3250</f>
        <v>0.99940585912832691</v>
      </c>
      <c r="F60" s="28">
        <f>(D60-C60)/E60</f>
        <v>97.499999999999815</v>
      </c>
      <c r="G60" s="18"/>
      <c r="H60" s="18"/>
      <c r="I60" s="19">
        <f>E60*50/C60</f>
        <v>1.5384615384615384E-2</v>
      </c>
      <c r="J60" s="87"/>
    </row>
    <row r="61" spans="1:16">
      <c r="A61" s="102"/>
      <c r="B61" s="81">
        <f>B60+7</f>
        <v>43205</v>
      </c>
      <c r="C61" s="20">
        <f>D60+G60-H60</f>
        <v>3345.5111134320741</v>
      </c>
      <c r="D61" s="17">
        <f>C61+(C61*0.03)</f>
        <v>3445.8764468350364</v>
      </c>
      <c r="E61" s="17">
        <f>C61/3250</f>
        <v>1.0293880349021767</v>
      </c>
      <c r="F61" s="28">
        <f>(D61-C61)/E61</f>
        <v>97.500000000000057</v>
      </c>
      <c r="G61" s="18"/>
      <c r="H61" s="18"/>
      <c r="I61" s="19">
        <f>E61*50/C61</f>
        <v>1.5384615384615385E-2</v>
      </c>
      <c r="J61" s="87"/>
    </row>
    <row r="62" spans="1:16" ht="13.5" thickBot="1">
      <c r="A62" s="103"/>
      <c r="B62" s="81">
        <f>B61+7</f>
        <v>43212</v>
      </c>
      <c r="C62" s="20">
        <f>D61+G61-H61</f>
        <v>3445.8764468350364</v>
      </c>
      <c r="D62" s="17">
        <f>C62+(C62*0.03)</f>
        <v>3549.2527402400874</v>
      </c>
      <c r="E62" s="17">
        <f>C62/3250</f>
        <v>1.060269675949242</v>
      </c>
      <c r="F62" s="28">
        <f>(D62-C62)/E62</f>
        <v>97.499999999999915</v>
      </c>
      <c r="G62" s="80"/>
      <c r="H62" s="80">
        <f>(D62-C49)*0.35</f>
        <v>370.9573974805698</v>
      </c>
      <c r="I62" s="19">
        <f>E62*50/C62</f>
        <v>1.5384615384615385E-2</v>
      </c>
      <c r="J62" s="87"/>
      <c r="K62" s="106" t="s">
        <v>46</v>
      </c>
      <c r="L62" s="107"/>
      <c r="M62" s="107"/>
      <c r="N62" s="107"/>
      <c r="O62" s="107"/>
      <c r="P62" s="107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1">
        <v>13</v>
      </c>
      <c r="B64" s="81">
        <f>B62+7</f>
        <v>43219</v>
      </c>
      <c r="C64" s="20">
        <f>D62+G62-H62</f>
        <v>3178.2953427595176</v>
      </c>
      <c r="D64" s="17">
        <f>C64+(C64*0.03)</f>
        <v>3273.6442030423032</v>
      </c>
      <c r="E64" s="17">
        <f>C64/3250</f>
        <v>0.97793702854138997</v>
      </c>
      <c r="F64" s="28">
        <f>(D64-C64)/E64</f>
        <v>97.500000000000085</v>
      </c>
      <c r="G64" s="17"/>
      <c r="H64" s="79"/>
      <c r="I64" s="19">
        <f>E64*50/C64</f>
        <v>1.5384615384615384E-2</v>
      </c>
      <c r="J64" s="87"/>
    </row>
    <row r="65" spans="1:16">
      <c r="A65" s="102"/>
      <c r="B65" s="81">
        <f>B64+7</f>
        <v>43226</v>
      </c>
      <c r="C65" s="20">
        <f>D64+G64-H64</f>
        <v>3273.6442030423032</v>
      </c>
      <c r="D65" s="17">
        <f>C65+(C65*0.03)</f>
        <v>3371.8535291335725</v>
      </c>
      <c r="E65" s="17">
        <f>C65/3250</f>
        <v>1.0072751393976318</v>
      </c>
      <c r="F65" s="28">
        <f>(D65-C65)/E65</f>
        <v>97.500000000000199</v>
      </c>
      <c r="G65" s="17"/>
      <c r="H65" s="79"/>
      <c r="I65" s="19">
        <f>E65*50/C65</f>
        <v>1.5384615384615385E-2</v>
      </c>
      <c r="J65" s="87"/>
    </row>
    <row r="66" spans="1:16">
      <c r="A66" s="102"/>
      <c r="B66" s="81">
        <f>B65+7</f>
        <v>43233</v>
      </c>
      <c r="C66" s="20">
        <f>D65+G65-H65</f>
        <v>3371.8535291335725</v>
      </c>
      <c r="D66" s="17">
        <f>C66+(C66*0.03)</f>
        <v>3473.0091350075795</v>
      </c>
      <c r="E66" s="17">
        <f>C66/3250</f>
        <v>1.0374933935795607</v>
      </c>
      <c r="F66" s="28">
        <f>(D66-C66)/E66</f>
        <v>97.499999999999886</v>
      </c>
      <c r="G66" s="17"/>
      <c r="H66" s="79"/>
      <c r="I66" s="19">
        <f>E66*50/C66</f>
        <v>1.5384615384615384E-2</v>
      </c>
      <c r="J66" s="87"/>
    </row>
    <row r="67" spans="1:16" ht="13.5" thickBot="1">
      <c r="A67" s="103"/>
      <c r="B67" s="81">
        <f>B66+7</f>
        <v>43240</v>
      </c>
      <c r="C67" s="20">
        <f>D66+G66-H66</f>
        <v>3473.0091350075795</v>
      </c>
      <c r="D67" s="17">
        <f>C67+(C67*0.03)</f>
        <v>3577.1994090578069</v>
      </c>
      <c r="E67" s="17">
        <f>C67/3250</f>
        <v>1.0686181953869476</v>
      </c>
      <c r="F67" s="28">
        <f>(D67-C67)/E67</f>
        <v>97.499999999999957</v>
      </c>
      <c r="G67" s="80"/>
      <c r="H67" s="80"/>
      <c r="I67" s="19">
        <f>E67*50/C67</f>
        <v>1.5384615384615385E-2</v>
      </c>
      <c r="J67" s="87"/>
      <c r="K67" s="104"/>
      <c r="L67" s="105"/>
      <c r="M67" s="105"/>
      <c r="N67" s="105"/>
      <c r="O67" s="105"/>
      <c r="P67" s="105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1">
        <v>14</v>
      </c>
      <c r="B69" s="81">
        <f>B67+7</f>
        <v>43247</v>
      </c>
      <c r="C69" s="20">
        <f>D67+G67-H67</f>
        <v>3577.1994090578069</v>
      </c>
      <c r="D69" s="17">
        <f>C69+(C69*0.03)</f>
        <v>3684.5153913295412</v>
      </c>
      <c r="E69" s="17">
        <f>C69/3250</f>
        <v>1.1006767412485559</v>
      </c>
      <c r="F69" s="28">
        <f>(D69-C69)/E69</f>
        <v>97.500000000000142</v>
      </c>
      <c r="G69" s="18"/>
      <c r="H69" s="18"/>
      <c r="I69" s="19">
        <f>E69*50/C69</f>
        <v>1.5384615384615384E-2</v>
      </c>
      <c r="J69" s="87"/>
    </row>
    <row r="70" spans="1:16">
      <c r="A70" s="102"/>
      <c r="B70" s="81">
        <f>B69+7</f>
        <v>43254</v>
      </c>
      <c r="C70" s="20">
        <f>D69+G69-H69</f>
        <v>3684.5153913295412</v>
      </c>
      <c r="D70" s="17">
        <f>C70+(C70*0.03)</f>
        <v>3795.0508530694274</v>
      </c>
      <c r="E70" s="17">
        <f>C70/3250</f>
        <v>1.1336970434860127</v>
      </c>
      <c r="F70" s="28">
        <f>(D70-C70)/E70</f>
        <v>97.499999999999929</v>
      </c>
      <c r="G70" s="18"/>
      <c r="H70" s="18"/>
      <c r="I70" s="19">
        <f>E70*50/C70</f>
        <v>1.5384615384615385E-2</v>
      </c>
      <c r="J70" s="87"/>
    </row>
    <row r="71" spans="1:16">
      <c r="A71" s="102"/>
      <c r="B71" s="81">
        <f>B70+7</f>
        <v>43261</v>
      </c>
      <c r="C71" s="20">
        <f>D70+G70-H70</f>
        <v>3795.0508530694274</v>
      </c>
      <c r="D71" s="17">
        <f>C71+(C71*0.03)</f>
        <v>3908.9023786615103</v>
      </c>
      <c r="E71" s="17">
        <f>C71/3250</f>
        <v>1.1677079547905931</v>
      </c>
      <c r="F71" s="28">
        <f>(D71-C71)/E71</f>
        <v>97.500000000000071</v>
      </c>
      <c r="G71" s="18"/>
      <c r="H71" s="18"/>
      <c r="I71" s="19">
        <f>E71*50/C71</f>
        <v>1.5384615384615384E-2</v>
      </c>
      <c r="J71" s="87"/>
    </row>
    <row r="72" spans="1:16" ht="13.5" thickBot="1">
      <c r="A72" s="103"/>
      <c r="B72" s="81">
        <f>B71+7</f>
        <v>43268</v>
      </c>
      <c r="C72" s="20">
        <f>D71+G71-H71</f>
        <v>3908.9023786615103</v>
      </c>
      <c r="D72" s="17">
        <f>C72+(C72*0.03)</f>
        <v>4026.1694500213557</v>
      </c>
      <c r="E72" s="17">
        <f>C72/3250</f>
        <v>1.2027391934343108</v>
      </c>
      <c r="F72" s="28">
        <f>(D72-C72)/E72</f>
        <v>97.500000000000114</v>
      </c>
      <c r="G72" s="80"/>
      <c r="H72" s="80"/>
      <c r="I72" s="19">
        <f>E72*50/C72</f>
        <v>1.5384615384615384E-2</v>
      </c>
      <c r="J72" s="87"/>
      <c r="K72" s="104"/>
      <c r="L72" s="105"/>
      <c r="M72" s="105"/>
      <c r="N72" s="105"/>
      <c r="O72" s="105"/>
      <c r="P72" s="105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1">
        <v>15</v>
      </c>
      <c r="B74" s="81">
        <f>B72+7</f>
        <v>43275</v>
      </c>
      <c r="C74" s="20">
        <f>D72+G72-H72</f>
        <v>4026.1694500213557</v>
      </c>
      <c r="D74" s="17">
        <f>C74+(C74*0.03)</f>
        <v>4146.9545335219964</v>
      </c>
      <c r="E74" s="17">
        <f>C74/3250</f>
        <v>1.2388213692373402</v>
      </c>
      <c r="F74" s="28">
        <f>(D74-C74)/E74</f>
        <v>97.5</v>
      </c>
      <c r="G74" s="18"/>
      <c r="H74" s="18"/>
      <c r="I74" s="19">
        <f>E74*50/C74</f>
        <v>1.5384615384615385E-2</v>
      </c>
      <c r="J74" s="87"/>
    </row>
    <row r="75" spans="1:16">
      <c r="A75" s="102"/>
      <c r="B75" s="81">
        <f>B74+7</f>
        <v>43282</v>
      </c>
      <c r="C75" s="20">
        <f>D74+G74-H74</f>
        <v>4146.9545335219964</v>
      </c>
      <c r="D75" s="17">
        <f>C75+(C75*0.03)</f>
        <v>4271.3631695276563</v>
      </c>
      <c r="E75" s="17">
        <f>C75/3250</f>
        <v>1.2759860103144605</v>
      </c>
      <c r="F75" s="28">
        <f>(D75-C75)/E75</f>
        <v>97.5</v>
      </c>
      <c r="G75" s="18"/>
      <c r="H75" s="18"/>
      <c r="I75" s="19">
        <f>E75*50/C75</f>
        <v>1.5384615384615385E-2</v>
      </c>
      <c r="J75" s="87"/>
    </row>
    <row r="76" spans="1:16">
      <c r="A76" s="102"/>
      <c r="B76" s="81">
        <f>B75+7</f>
        <v>43289</v>
      </c>
      <c r="C76" s="20">
        <f>D75+G75-H75</f>
        <v>4271.3631695276563</v>
      </c>
      <c r="D76" s="17">
        <f>C76+(C76*0.03)</f>
        <v>4399.5040646134858</v>
      </c>
      <c r="E76" s="17">
        <f>C76/3250</f>
        <v>1.3142655906238943</v>
      </c>
      <c r="F76" s="28">
        <f>(D76-C76)/E76</f>
        <v>97.499999999999829</v>
      </c>
      <c r="G76" s="18"/>
      <c r="H76" s="18"/>
      <c r="I76" s="19">
        <f>E76*50/C76</f>
        <v>1.5384615384615385E-2</v>
      </c>
      <c r="J76" s="87"/>
    </row>
    <row r="77" spans="1:16" ht="13.5" thickBot="1">
      <c r="A77" s="103"/>
      <c r="B77" s="81">
        <f>B76+7</f>
        <v>43296</v>
      </c>
      <c r="C77" s="20">
        <f>D76+G76-H76</f>
        <v>4399.5040646134858</v>
      </c>
      <c r="D77" s="17">
        <f>C77+(C77*0.03)</f>
        <v>4531.4891865518903</v>
      </c>
      <c r="E77" s="17">
        <f>C77/3250</f>
        <v>1.3536935583426111</v>
      </c>
      <c r="F77" s="28">
        <f>(D77-C77)/E77</f>
        <v>97.499999999999957</v>
      </c>
      <c r="G77" s="80"/>
      <c r="H77" s="80">
        <f>(D77-C64)*0.35</f>
        <v>473.61784532733043</v>
      </c>
      <c r="I77" s="19">
        <f>E77*50/C77</f>
        <v>1.5384615384615385E-2</v>
      </c>
      <c r="J77" s="87"/>
      <c r="K77" s="106" t="s">
        <v>46</v>
      </c>
      <c r="L77" s="107"/>
      <c r="M77" s="107"/>
      <c r="N77" s="107"/>
      <c r="O77" s="107"/>
      <c r="P77" s="107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1">
        <v>16</v>
      </c>
      <c r="B79" s="81">
        <f>B77+7</f>
        <v>43303</v>
      </c>
      <c r="C79" s="20">
        <f>D77+G77-H77</f>
        <v>4057.8713412245597</v>
      </c>
      <c r="D79" s="17">
        <f>C79+(C79*0.03)</f>
        <v>4179.6074814612966</v>
      </c>
      <c r="E79" s="17">
        <f>C79/3250</f>
        <v>1.2485757972998646</v>
      </c>
      <c r="F79" s="28">
        <f>(D79-C79)/E79</f>
        <v>97.500000000000085</v>
      </c>
      <c r="G79" s="18"/>
      <c r="H79" s="18"/>
      <c r="I79" s="19">
        <f>E79*50/C79</f>
        <v>1.5384615384615385E-2</v>
      </c>
      <c r="J79" s="87"/>
    </row>
    <row r="80" spans="1:16">
      <c r="A80" s="102"/>
      <c r="B80" s="81">
        <f>B79+7</f>
        <v>43310</v>
      </c>
      <c r="C80" s="20">
        <f>D79+G79-H79</f>
        <v>4179.6074814612966</v>
      </c>
      <c r="D80" s="17">
        <f>C80+(C80*0.03)</f>
        <v>4304.9957059051358</v>
      </c>
      <c r="E80" s="17">
        <f>C80/3250</f>
        <v>1.2860330712188606</v>
      </c>
      <c r="F80" s="28">
        <f>(D80-C80)/E80</f>
        <v>97.500000000000185</v>
      </c>
      <c r="G80" s="18"/>
      <c r="H80" s="18"/>
      <c r="I80" s="19">
        <f>E80*50/C80</f>
        <v>1.5384615384615384E-2</v>
      </c>
      <c r="J80" s="87"/>
    </row>
    <row r="81" spans="1:16">
      <c r="A81" s="102"/>
      <c r="B81" s="81">
        <f>B80+7</f>
        <v>43317</v>
      </c>
      <c r="C81" s="20">
        <f>D80+G80-H80</f>
        <v>4304.9957059051358</v>
      </c>
      <c r="D81" s="17">
        <f>C81+(C81*0.03)</f>
        <v>4434.1455770822895</v>
      </c>
      <c r="E81" s="17">
        <f>C81/3250</f>
        <v>1.3246140633554264</v>
      </c>
      <c r="F81" s="28">
        <f>(D81-C81)/E81</f>
        <v>97.49999999999973</v>
      </c>
      <c r="G81" s="18"/>
      <c r="H81" s="18"/>
      <c r="I81" s="19">
        <f>E81*50/C81</f>
        <v>1.5384615384615385E-2</v>
      </c>
      <c r="J81" s="87"/>
    </row>
    <row r="82" spans="1:16" ht="13.5" thickBot="1">
      <c r="A82" s="103"/>
      <c r="B82" s="81">
        <f>B81+7</f>
        <v>43324</v>
      </c>
      <c r="C82" s="20">
        <f>D81+G81-H81</f>
        <v>4434.1455770822895</v>
      </c>
      <c r="D82" s="17">
        <f>C82+(C82*0.03)</f>
        <v>4567.1699443947582</v>
      </c>
      <c r="E82" s="17">
        <f>C82/3250</f>
        <v>1.3643524852560891</v>
      </c>
      <c r="F82" s="28">
        <f>(D82-C82)/E82</f>
        <v>97.500000000000014</v>
      </c>
      <c r="G82" s="80"/>
      <c r="H82" s="80"/>
      <c r="I82" s="19">
        <f>E82*50/C82</f>
        <v>1.5384615384615384E-2</v>
      </c>
      <c r="J82" s="87"/>
      <c r="K82" s="104"/>
      <c r="L82" s="105"/>
      <c r="M82" s="105"/>
      <c r="N82" s="105"/>
      <c r="O82" s="105"/>
      <c r="P82" s="105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1">
        <v>17</v>
      </c>
      <c r="B84" s="81">
        <f>B82+7</f>
        <v>43331</v>
      </c>
      <c r="C84" s="20">
        <f>D82+G82-H82</f>
        <v>4567.1699443947582</v>
      </c>
      <c r="D84" s="17">
        <f>C84+(C84*0.03)</f>
        <v>4704.1850427266008</v>
      </c>
      <c r="E84" s="17">
        <f>C84/3250</f>
        <v>1.4052830598137718</v>
      </c>
      <c r="F84" s="28">
        <f>(D84-C84)/E84</f>
        <v>97.499999999999915</v>
      </c>
      <c r="G84" s="18"/>
      <c r="H84" s="18"/>
      <c r="I84" s="19">
        <f>E84*50/C84</f>
        <v>1.5384615384615384E-2</v>
      </c>
      <c r="J84" s="87"/>
    </row>
    <row r="85" spans="1:16">
      <c r="A85" s="102"/>
      <c r="B85" s="81">
        <f>B84+7</f>
        <v>43338</v>
      </c>
      <c r="C85" s="20">
        <f>D84+G84-H84</f>
        <v>4704.1850427266008</v>
      </c>
      <c r="D85" s="17">
        <f>C85+(C85*0.03)</f>
        <v>4845.3105940083988</v>
      </c>
      <c r="E85" s="17">
        <f>C85/3250</f>
        <v>1.4474415516081849</v>
      </c>
      <c r="F85" s="28">
        <f>(D85-C85)/E85</f>
        <v>97.499999999999929</v>
      </c>
      <c r="G85" s="18"/>
      <c r="H85" s="18"/>
      <c r="I85" s="19">
        <f>E85*50/C85</f>
        <v>1.5384615384615384E-2</v>
      </c>
      <c r="J85" s="87"/>
      <c r="K85" s="31"/>
      <c r="L85" s="31"/>
    </row>
    <row r="86" spans="1:16">
      <c r="A86" s="102"/>
      <c r="B86" s="81">
        <f>B85+7</f>
        <v>43345</v>
      </c>
      <c r="C86" s="20">
        <f>D85+G85-H85</f>
        <v>4845.3105940083988</v>
      </c>
      <c r="D86" s="17">
        <f>C86+(C86*0.03)</f>
        <v>4990.6699118286506</v>
      </c>
      <c r="E86" s="17">
        <f>C86/3250</f>
        <v>1.4908647981564305</v>
      </c>
      <c r="F86" s="28">
        <f>(D86-C86)/E86</f>
        <v>97.499999999999901</v>
      </c>
      <c r="G86" s="18"/>
      <c r="H86" s="18"/>
      <c r="I86" s="19">
        <f>E86*50/C86</f>
        <v>1.5384615384615387E-2</v>
      </c>
      <c r="J86" s="87"/>
      <c r="K86" s="31"/>
      <c r="L86" s="31"/>
    </row>
    <row r="87" spans="1:16" ht="13.5" thickBot="1">
      <c r="A87" s="103"/>
      <c r="B87" s="81">
        <f>B86+7</f>
        <v>43352</v>
      </c>
      <c r="C87" s="20">
        <f>D86+G86-H86</f>
        <v>4990.6699118286506</v>
      </c>
      <c r="D87" s="17">
        <f>C87+(C87*0.03)</f>
        <v>5140.3900091835103</v>
      </c>
      <c r="E87" s="17">
        <f>C87/3250</f>
        <v>1.5355907421011232</v>
      </c>
      <c r="F87" s="28">
        <f>(D87-C87)/E87</f>
        <v>97.500000000000128</v>
      </c>
      <c r="G87" s="80"/>
      <c r="H87" s="80"/>
      <c r="I87" s="19">
        <f>E87*50/C87</f>
        <v>1.5384615384615385E-2</v>
      </c>
      <c r="J87" s="87"/>
      <c r="K87" s="104"/>
      <c r="L87" s="105"/>
      <c r="M87" s="105"/>
      <c r="N87" s="105"/>
      <c r="O87" s="105"/>
      <c r="P87" s="105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1">
        <v>18</v>
      </c>
      <c r="B89" s="81">
        <f>B87+7</f>
        <v>43359</v>
      </c>
      <c r="C89" s="20">
        <f>D87+G87-H87</f>
        <v>5140.3900091835103</v>
      </c>
      <c r="D89" s="17">
        <f>C89+(C89*0.03)</f>
        <v>5294.6017094590152</v>
      </c>
      <c r="E89" s="17">
        <f>C89/3250</f>
        <v>1.5816584643641569</v>
      </c>
      <c r="F89" s="28">
        <f>(D89-C89)/E89</f>
        <v>97.49999999999973</v>
      </c>
      <c r="G89" s="18"/>
      <c r="H89" s="18"/>
      <c r="I89" s="19">
        <f>E89*50/C89</f>
        <v>1.5384615384615382E-2</v>
      </c>
      <c r="J89" s="87"/>
    </row>
    <row r="90" spans="1:16">
      <c r="A90" s="102"/>
      <c r="B90" s="81">
        <f>B89+7</f>
        <v>43366</v>
      </c>
      <c r="C90" s="20">
        <f>D89+G89-H89</f>
        <v>5294.6017094590152</v>
      </c>
      <c r="D90" s="17">
        <f>C90+(C90*0.03)</f>
        <v>5453.4397607427854</v>
      </c>
      <c r="E90" s="17">
        <f>C90/3250</f>
        <v>1.6291082182950816</v>
      </c>
      <c r="F90" s="28">
        <f>(D90-C90)/E90</f>
        <v>97.499999999999872</v>
      </c>
      <c r="G90" s="18"/>
      <c r="H90" s="18"/>
      <c r="I90" s="19">
        <f>E90*50/C90</f>
        <v>1.5384615384615385E-2</v>
      </c>
      <c r="J90" s="87"/>
    </row>
    <row r="91" spans="1:16">
      <c r="A91" s="102"/>
      <c r="B91" s="81">
        <f>B90+7</f>
        <v>43373</v>
      </c>
      <c r="C91" s="20">
        <f>D90+G90-H90</f>
        <v>5453.4397607427854</v>
      </c>
      <c r="D91" s="17">
        <f>C91+(C91*0.03)</f>
        <v>5617.0429535650692</v>
      </c>
      <c r="E91" s="17">
        <f>C91/3250</f>
        <v>1.677981464843934</v>
      </c>
      <c r="F91" s="28">
        <f>(D91-C91)/E91</f>
        <v>97.500000000000114</v>
      </c>
      <c r="G91" s="18"/>
      <c r="H91" s="18"/>
      <c r="I91" s="19">
        <f>E91*50/C91</f>
        <v>1.5384615384615384E-2</v>
      </c>
      <c r="J91" s="87"/>
    </row>
    <row r="92" spans="1:16" ht="13.5" thickBot="1">
      <c r="A92" s="103"/>
      <c r="B92" s="81">
        <f>B91+7</f>
        <v>43380</v>
      </c>
      <c r="C92" s="20">
        <f>D91+G91-H91</f>
        <v>5617.0429535650692</v>
      </c>
      <c r="D92" s="17">
        <f>C92+(C92*0.03)</f>
        <v>5785.5542421720211</v>
      </c>
      <c r="E92" s="17">
        <f>C92/3250</f>
        <v>1.7283209087892522</v>
      </c>
      <c r="F92" s="28">
        <f>(D92-C92)/E92</f>
        <v>97.499999999999886</v>
      </c>
      <c r="G92" s="80"/>
      <c r="H92" s="80">
        <f>(D92-C79)*0.35</f>
        <v>604.68901533161147</v>
      </c>
      <c r="I92" s="19">
        <f>E92*50/C92</f>
        <v>1.5384615384615385E-2</v>
      </c>
      <c r="J92" s="87"/>
      <c r="K92" s="106" t="s">
        <v>46</v>
      </c>
      <c r="L92" s="107"/>
      <c r="M92" s="107"/>
      <c r="N92" s="107"/>
      <c r="O92" s="107"/>
      <c r="P92" s="107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1">
        <v>19</v>
      </c>
      <c r="B94" s="81">
        <f>B92+7</f>
        <v>43387</v>
      </c>
      <c r="C94" s="20">
        <f>D92+G92-H92</f>
        <v>5180.8652268404094</v>
      </c>
      <c r="D94" s="17">
        <f>C94+(C94*0.03)</f>
        <v>5336.2911836456215</v>
      </c>
      <c r="E94" s="17">
        <f>C94/3250</f>
        <v>1.5941123774893566</v>
      </c>
      <c r="F94" s="28">
        <f>(D94-C94)/E94</f>
        <v>97.499999999999886</v>
      </c>
      <c r="G94" s="17"/>
      <c r="H94" s="18"/>
      <c r="I94" s="19">
        <f>E94*50/C94</f>
        <v>1.5384615384615384E-2</v>
      </c>
      <c r="J94" s="87"/>
    </row>
    <row r="95" spans="1:16">
      <c r="A95" s="102"/>
      <c r="B95" s="81">
        <f>B94+7</f>
        <v>43394</v>
      </c>
      <c r="C95" s="20">
        <f>D94+G94-H94</f>
        <v>5336.2911836456215</v>
      </c>
      <c r="D95" s="17">
        <f>C95+(C95*0.03)</f>
        <v>5496.3799191549897</v>
      </c>
      <c r="E95" s="17">
        <f>C95/3250</f>
        <v>1.6419357488140374</v>
      </c>
      <c r="F95" s="28">
        <f>(D95-C95)/E95</f>
        <v>97.499999999999744</v>
      </c>
      <c r="G95" s="17"/>
      <c r="H95" s="18"/>
      <c r="I95" s="19">
        <f>E95*50/C95</f>
        <v>1.5384615384615385E-2</v>
      </c>
      <c r="J95" s="87"/>
    </row>
    <row r="96" spans="1:16">
      <c r="A96" s="102"/>
      <c r="B96" s="81">
        <f>B95+7</f>
        <v>43401</v>
      </c>
      <c r="C96" s="20">
        <f>D95+G95-H95</f>
        <v>5496.3799191549897</v>
      </c>
      <c r="D96" s="17">
        <f>C96+(C96*0.03)</f>
        <v>5661.2713167296397</v>
      </c>
      <c r="E96" s="17">
        <f>C96/3250</f>
        <v>1.6911938212784583</v>
      </c>
      <c r="F96" s="28">
        <f>(D96-C96)/E96</f>
        <v>97.500000000000185</v>
      </c>
      <c r="G96" s="17"/>
      <c r="H96" s="18"/>
      <c r="I96" s="19">
        <f>E96*50/C96</f>
        <v>1.5384615384615384E-2</v>
      </c>
      <c r="J96" s="87"/>
    </row>
    <row r="97" spans="1:16" ht="13.5" thickBot="1">
      <c r="A97" s="103"/>
      <c r="B97" s="81">
        <f>B96+7</f>
        <v>43408</v>
      </c>
      <c r="C97" s="20">
        <f>D96+G96-H96</f>
        <v>5661.2713167296397</v>
      </c>
      <c r="D97" s="17">
        <f>C97+(C97*0.03)</f>
        <v>5831.1094562315293</v>
      </c>
      <c r="E97" s="17">
        <f>C97/3250</f>
        <v>1.7419296359168122</v>
      </c>
      <c r="F97" s="28">
        <f>(D97-C97)/E97</f>
        <v>97.500000000000242</v>
      </c>
      <c r="G97" s="80"/>
      <c r="H97" s="80"/>
      <c r="I97" s="19">
        <f>E97*50/C97</f>
        <v>1.5384615384615384E-2</v>
      </c>
      <c r="J97" s="87"/>
      <c r="K97" s="104"/>
      <c r="L97" s="105"/>
      <c r="M97" s="105"/>
      <c r="N97" s="105"/>
      <c r="O97" s="105"/>
      <c r="P97" s="105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1">
        <v>20</v>
      </c>
      <c r="B99" s="81">
        <f>B97+7</f>
        <v>43415</v>
      </c>
      <c r="C99" s="20">
        <f>D97+G97-H97</f>
        <v>5831.1094562315293</v>
      </c>
      <c r="D99" s="17">
        <f>C99+(C99*0.03)</f>
        <v>6006.0427399184755</v>
      </c>
      <c r="E99" s="17">
        <f>C99/3250</f>
        <v>1.7941875249943167</v>
      </c>
      <c r="F99" s="28">
        <f>(D99-C99)/E99</f>
        <v>97.500000000000185</v>
      </c>
      <c r="G99" s="18"/>
      <c r="H99" s="18"/>
      <c r="I99" s="19">
        <f>E99*50/C99</f>
        <v>1.5384615384615384E-2</v>
      </c>
      <c r="J99" s="87"/>
    </row>
    <row r="100" spans="1:16">
      <c r="A100" s="102"/>
      <c r="B100" s="81">
        <f>B99+7</f>
        <v>43422</v>
      </c>
      <c r="C100" s="20">
        <f>D99+G99-H99</f>
        <v>6006.0427399184755</v>
      </c>
      <c r="D100" s="17">
        <f>C100+(C100*0.03)</f>
        <v>6186.22402211603</v>
      </c>
      <c r="E100" s="17">
        <f>C100/3250</f>
        <v>1.8480131507441464</v>
      </c>
      <c r="F100" s="28">
        <f>(D100-C100)/E100</f>
        <v>97.500000000000142</v>
      </c>
      <c r="G100" s="18"/>
      <c r="H100" s="18"/>
      <c r="I100" s="19">
        <f>E100*50/C100</f>
        <v>1.5384615384615385E-2</v>
      </c>
      <c r="J100" s="87"/>
    </row>
    <row r="101" spans="1:16">
      <c r="A101" s="102"/>
      <c r="B101" s="81">
        <f>B100+7</f>
        <v>43429</v>
      </c>
      <c r="C101" s="20">
        <f>D100+G100-H100</f>
        <v>6186.22402211603</v>
      </c>
      <c r="D101" s="17">
        <f>C101+(C101*0.03)</f>
        <v>6371.8107427795112</v>
      </c>
      <c r="E101" s="17">
        <f>C101/3250</f>
        <v>1.9034535452664707</v>
      </c>
      <c r="F101" s="28">
        <f>(D101-C101)/E101</f>
        <v>97.500000000000142</v>
      </c>
      <c r="G101" s="18"/>
      <c r="H101" s="18"/>
      <c r="I101" s="19">
        <f>E101*50/C101</f>
        <v>1.5384615384615384E-2</v>
      </c>
      <c r="J101" s="87"/>
    </row>
    <row r="102" spans="1:16" ht="13.5" thickBot="1">
      <c r="A102" s="103"/>
      <c r="B102" s="81">
        <f>B101+7</f>
        <v>43436</v>
      </c>
      <c r="C102" s="20">
        <f>D101+G101-H101</f>
        <v>6371.8107427795112</v>
      </c>
      <c r="D102" s="17">
        <f>C102+(C102*0.03)</f>
        <v>6562.9650650628964</v>
      </c>
      <c r="E102" s="17">
        <f>C102/3250</f>
        <v>1.9605571516244651</v>
      </c>
      <c r="F102" s="28">
        <f>(D102-C102)/E102</f>
        <v>97.499999999999943</v>
      </c>
      <c r="G102" s="80"/>
      <c r="H102" s="80"/>
      <c r="I102" s="19">
        <f>E102*50/C102</f>
        <v>1.5384615384615385E-2</v>
      </c>
      <c r="J102" s="87"/>
      <c r="K102" s="104"/>
      <c r="L102" s="105"/>
      <c r="M102" s="105"/>
      <c r="N102" s="105"/>
      <c r="O102" s="105"/>
      <c r="P102" s="105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1">
        <v>21</v>
      </c>
      <c r="B104" s="81">
        <f>B102+7</f>
        <v>43443</v>
      </c>
      <c r="C104" s="20">
        <f>D102+G102-H102</f>
        <v>6562.9650650628964</v>
      </c>
      <c r="D104" s="17">
        <f>C104+(C104*0.03)</f>
        <v>6759.8540170147835</v>
      </c>
      <c r="E104" s="17">
        <f>C104/3250</f>
        <v>2.0193738661731988</v>
      </c>
      <c r="F104" s="28">
        <f>(D104-C104)/E104</f>
        <v>97.500000000000085</v>
      </c>
      <c r="G104" s="18"/>
      <c r="H104" s="18"/>
      <c r="I104" s="19">
        <f>E104*50/C104</f>
        <v>1.5384615384615384E-2</v>
      </c>
      <c r="J104" s="87"/>
    </row>
    <row r="105" spans="1:16">
      <c r="A105" s="102"/>
      <c r="B105" s="81">
        <f>B104+7</f>
        <v>43450</v>
      </c>
      <c r="C105" s="20">
        <f>D104+G104-H104</f>
        <v>6759.8540170147835</v>
      </c>
      <c r="D105" s="17">
        <f>C105+(C105*0.03)</f>
        <v>6962.6496375252273</v>
      </c>
      <c r="E105" s="17">
        <f>C105/3250</f>
        <v>2.0799550821583948</v>
      </c>
      <c r="F105" s="28">
        <f>(D105-C105)/E105</f>
        <v>97.500000000000128</v>
      </c>
      <c r="G105" s="18"/>
      <c r="H105" s="18"/>
      <c r="I105" s="19">
        <f>E105*50/C105</f>
        <v>1.5384615384615382E-2</v>
      </c>
      <c r="J105" s="87"/>
    </row>
    <row r="106" spans="1:16">
      <c r="A106" s="102"/>
      <c r="B106" s="81">
        <f>B105+7</f>
        <v>43457</v>
      </c>
      <c r="C106" s="20">
        <f>D105+G105-H105</f>
        <v>6962.6496375252273</v>
      </c>
      <c r="D106" s="17">
        <f>C106+(C106*0.03)</f>
        <v>7171.5291266509839</v>
      </c>
      <c r="E106" s="17">
        <f>C106/3250</f>
        <v>2.1423537346231467</v>
      </c>
      <c r="F106" s="28">
        <f>(D106-C106)/E106</f>
        <v>97.499999999999929</v>
      </c>
      <c r="G106" s="18"/>
      <c r="H106" s="18"/>
      <c r="I106" s="19">
        <f>E106*50/C106</f>
        <v>1.5384615384615384E-2</v>
      </c>
      <c r="J106" s="87"/>
    </row>
    <row r="107" spans="1:16" ht="13.5" thickBot="1">
      <c r="A107" s="103"/>
      <c r="B107" s="81">
        <f>B106+7</f>
        <v>43464</v>
      </c>
      <c r="C107" s="20">
        <f>D106+G106-H106</f>
        <v>7171.5291266509839</v>
      </c>
      <c r="D107" s="17">
        <f>C107+(C107*0.03)</f>
        <v>7386.6750004505138</v>
      </c>
      <c r="E107" s="17">
        <f>C107/3250</f>
        <v>2.2066243466618412</v>
      </c>
      <c r="F107" s="28">
        <f>(D107-C107)/E107</f>
        <v>97.500000000000185</v>
      </c>
      <c r="G107" s="80"/>
      <c r="H107" s="80">
        <f>(D107-C94)*0.35</f>
        <v>772.03342076353647</v>
      </c>
      <c r="I107" s="19">
        <f>E107*50/C107</f>
        <v>1.5384615384615384E-2</v>
      </c>
      <c r="J107" s="87"/>
      <c r="K107" s="106" t="s">
        <v>46</v>
      </c>
      <c r="L107" s="107"/>
      <c r="M107" s="107"/>
      <c r="N107" s="107"/>
      <c r="O107" s="107"/>
      <c r="P107" s="107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1">
        <v>22</v>
      </c>
      <c r="B109" s="81">
        <f>B107+7</f>
        <v>43471</v>
      </c>
      <c r="C109" s="20">
        <f>D107+G107-H107</f>
        <v>6614.6415796869769</v>
      </c>
      <c r="D109" s="17">
        <f>C109+(C109*0.03)</f>
        <v>6813.080827077586</v>
      </c>
      <c r="E109" s="17">
        <f>C109/3250</f>
        <v>2.0352743322113773</v>
      </c>
      <c r="F109" s="28">
        <f>(D109-C109)/E109</f>
        <v>97.499999999999915</v>
      </c>
      <c r="G109" s="18"/>
      <c r="H109" s="18"/>
      <c r="I109" s="19">
        <f>E109*50/C109</f>
        <v>1.5384615384615382E-2</v>
      </c>
      <c r="J109" s="87"/>
    </row>
    <row r="110" spans="1:16">
      <c r="A110" s="102"/>
      <c r="B110" s="81">
        <f>B109+7</f>
        <v>43478</v>
      </c>
      <c r="C110" s="20">
        <f>D109+G109-H109</f>
        <v>6813.080827077586</v>
      </c>
      <c r="D110" s="17">
        <f>C110+(C110*0.03)</f>
        <v>7017.4732518899136</v>
      </c>
      <c r="E110" s="17">
        <f>C110/3250</f>
        <v>2.0963325621777189</v>
      </c>
      <c r="F110" s="28">
        <f>(D110-C110)/E110</f>
        <v>97.5</v>
      </c>
      <c r="G110" s="18"/>
      <c r="H110" s="18"/>
      <c r="I110" s="19">
        <f>E110*50/C110</f>
        <v>1.5384615384615385E-2</v>
      </c>
      <c r="J110" s="87"/>
    </row>
    <row r="111" spans="1:16">
      <c r="A111" s="102"/>
      <c r="B111" s="81">
        <f>B110+7</f>
        <v>43485</v>
      </c>
      <c r="C111" s="20">
        <f>D110+G110-H110</f>
        <v>7017.4732518899136</v>
      </c>
      <c r="D111" s="17">
        <f>C111+(C111*0.03)</f>
        <v>7227.9974494466114</v>
      </c>
      <c r="E111" s="17">
        <f>C111/3250</f>
        <v>2.1592225390430504</v>
      </c>
      <c r="F111" s="28">
        <f>(D111-C111)/E111</f>
        <v>97.500000000000185</v>
      </c>
      <c r="G111" s="18"/>
      <c r="H111" s="18"/>
      <c r="I111" s="19">
        <f>E111*50/C111</f>
        <v>1.5384615384615385E-2</v>
      </c>
      <c r="J111" s="87"/>
    </row>
    <row r="112" spans="1:16" ht="13.5" thickBot="1">
      <c r="A112" s="103"/>
      <c r="B112" s="81">
        <f>B111+7</f>
        <v>43492</v>
      </c>
      <c r="C112" s="20">
        <f>D111+G111-H111</f>
        <v>7227.9974494466114</v>
      </c>
      <c r="D112" s="17">
        <f>C112+(C112*0.03)</f>
        <v>7444.8373729300101</v>
      </c>
      <c r="E112" s="17">
        <f>C112/3250</f>
        <v>2.223999215214342</v>
      </c>
      <c r="F112" s="28">
        <f>(D112-C112)/E112</f>
        <v>97.500000000000171</v>
      </c>
      <c r="G112" s="80"/>
      <c r="H112" s="80"/>
      <c r="I112" s="19">
        <f>E112*50/C112</f>
        <v>1.5384615384615385E-2</v>
      </c>
      <c r="J112" s="87"/>
      <c r="K112" s="104"/>
      <c r="L112" s="105"/>
      <c r="M112" s="105"/>
      <c r="N112" s="105"/>
      <c r="O112" s="105"/>
      <c r="P112" s="105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1">
        <v>23</v>
      </c>
      <c r="B114" s="81">
        <f>B112+7</f>
        <v>43499</v>
      </c>
      <c r="C114" s="20">
        <f>D112+G112-H112</f>
        <v>7444.8373729300101</v>
      </c>
      <c r="D114" s="17">
        <f>C114+(C114*0.03)</f>
        <v>7668.1824941179102</v>
      </c>
      <c r="E114" s="17">
        <f>C114/3250</f>
        <v>2.2907191916707723</v>
      </c>
      <c r="F114" s="28">
        <f>(D114-C114)/E114</f>
        <v>97.499999999999901</v>
      </c>
      <c r="G114" s="18"/>
      <c r="H114" s="18"/>
      <c r="I114" s="19">
        <f>E114*50/C114</f>
        <v>1.5384615384615384E-2</v>
      </c>
      <c r="J114" s="87"/>
    </row>
    <row r="115" spans="1:16">
      <c r="A115" s="102"/>
      <c r="B115" s="81">
        <f>B114+7</f>
        <v>43506</v>
      </c>
      <c r="C115" s="20">
        <f>D114+G114-H114</f>
        <v>7668.1824941179102</v>
      </c>
      <c r="D115" s="17">
        <f>C115+(C115*0.03)</f>
        <v>7898.2279689414472</v>
      </c>
      <c r="E115" s="17">
        <f>C115/3250</f>
        <v>2.3594407674208955</v>
      </c>
      <c r="F115" s="28">
        <f>(D115-C115)/E115</f>
        <v>97.499999999999872</v>
      </c>
      <c r="G115" s="18"/>
      <c r="H115" s="18"/>
      <c r="I115" s="19">
        <f>E115*50/C115</f>
        <v>1.5384615384615385E-2</v>
      </c>
      <c r="J115" s="87"/>
    </row>
    <row r="116" spans="1:16">
      <c r="A116" s="102"/>
      <c r="B116" s="81">
        <f>B115+7</f>
        <v>43513</v>
      </c>
      <c r="C116" s="20">
        <f>D115+G115-H115</f>
        <v>7898.2279689414472</v>
      </c>
      <c r="D116" s="17">
        <f>C116+(C116*0.03)</f>
        <v>8135.1748080096904</v>
      </c>
      <c r="E116" s="17">
        <f>C116/3250</f>
        <v>2.4302239904435221</v>
      </c>
      <c r="F116" s="28">
        <f>(D116-C116)/E116</f>
        <v>97.499999999999915</v>
      </c>
      <c r="G116" s="18"/>
      <c r="H116" s="18"/>
      <c r="I116" s="19">
        <f>E116*50/C116</f>
        <v>1.5384615384615384E-2</v>
      </c>
      <c r="J116" s="87"/>
    </row>
    <row r="117" spans="1:16" ht="13.5" thickBot="1">
      <c r="A117" s="103"/>
      <c r="B117" s="81">
        <f>B116+7</f>
        <v>43520</v>
      </c>
      <c r="C117" s="20">
        <f>D116+G116-H116</f>
        <v>8135.1748080096904</v>
      </c>
      <c r="D117" s="17">
        <f>C117+(C117*0.03)</f>
        <v>8379.2300522499809</v>
      </c>
      <c r="E117" s="17">
        <f>C117/3250</f>
        <v>2.5031307101568276</v>
      </c>
      <c r="F117" s="28">
        <f>(D117-C117)/E117</f>
        <v>97.499999999999901</v>
      </c>
      <c r="G117" s="80"/>
      <c r="H117" s="80"/>
      <c r="I117" s="19">
        <f>E117*50/C117</f>
        <v>1.5384615384615384E-2</v>
      </c>
      <c r="J117" s="87"/>
      <c r="K117" s="104"/>
      <c r="L117" s="105"/>
      <c r="M117" s="105"/>
      <c r="N117" s="105"/>
      <c r="O117" s="105"/>
      <c r="P117" s="105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1">
        <v>24</v>
      </c>
      <c r="B119" s="81">
        <f>B117+7</f>
        <v>43527</v>
      </c>
      <c r="C119" s="20">
        <f>D117+G117-H117</f>
        <v>8379.2300522499809</v>
      </c>
      <c r="D119" s="17">
        <f>C119+(C119*0.03)</f>
        <v>8630.6069538174797</v>
      </c>
      <c r="E119" s="17">
        <f>C119/3250</f>
        <v>2.5782246314615325</v>
      </c>
      <c r="F119" s="28">
        <f>(D119-C119)/E119</f>
        <v>97.499999999999787</v>
      </c>
      <c r="G119" s="18"/>
      <c r="H119" s="18"/>
      <c r="I119" s="19">
        <f>E119*50/C119</f>
        <v>1.5384615384615385E-2</v>
      </c>
      <c r="J119" s="87"/>
    </row>
    <row r="120" spans="1:16">
      <c r="A120" s="102"/>
      <c r="B120" s="81">
        <f>B119+7</f>
        <v>43534</v>
      </c>
      <c r="C120" s="20">
        <f>D119+G119-H119</f>
        <v>8630.6069538174797</v>
      </c>
      <c r="D120" s="17">
        <f>C120+(C120*0.03)</f>
        <v>8889.5251624320044</v>
      </c>
      <c r="E120" s="17">
        <f>C120/3250</f>
        <v>2.6555713704053785</v>
      </c>
      <c r="F120" s="28">
        <f>(D120-C120)/E120</f>
        <v>97.500000000000114</v>
      </c>
      <c r="G120" s="18"/>
      <c r="H120" s="18"/>
      <c r="I120" s="19">
        <f>E120*50/C120</f>
        <v>1.5384615384615385E-2</v>
      </c>
      <c r="J120" s="87"/>
    </row>
    <row r="121" spans="1:16">
      <c r="A121" s="102"/>
      <c r="B121" s="81">
        <f>B120+7</f>
        <v>43541</v>
      </c>
      <c r="C121" s="20">
        <f>D120+G120-H120</f>
        <v>8889.5251624320044</v>
      </c>
      <c r="D121" s="17">
        <f>C121+(C121*0.03)</f>
        <v>9156.2109173049648</v>
      </c>
      <c r="E121" s="17">
        <f>C121/3250</f>
        <v>2.7352385115175397</v>
      </c>
      <c r="F121" s="28">
        <f>(D121-C121)/E121</f>
        <v>97.500000000000099</v>
      </c>
      <c r="G121" s="18"/>
      <c r="H121" s="18"/>
      <c r="I121" s="19">
        <f>E121*50/C121</f>
        <v>1.5384615384615382E-2</v>
      </c>
      <c r="J121" s="87"/>
    </row>
    <row r="122" spans="1:16" ht="13.5" thickBot="1">
      <c r="A122" s="103"/>
      <c r="B122" s="81">
        <f>B121+7</f>
        <v>43548</v>
      </c>
      <c r="C122" s="20">
        <f>D121+G121-H121</f>
        <v>9156.2109173049648</v>
      </c>
      <c r="D122" s="17">
        <f>C122+(C122*0.03)</f>
        <v>9430.8972448241129</v>
      </c>
      <c r="E122" s="17">
        <f>C122/3250</f>
        <v>2.8172956668630662</v>
      </c>
      <c r="F122" s="28">
        <f>(D122-C122)/E122</f>
        <v>97.499999999999702</v>
      </c>
      <c r="G122" s="80"/>
      <c r="H122" s="80">
        <f>(D122-C109)*0.35</f>
        <v>985.68948279799758</v>
      </c>
      <c r="I122" s="19">
        <f>E122*50/C122</f>
        <v>1.5384615384615385E-2</v>
      </c>
      <c r="J122" s="87"/>
      <c r="K122" s="106" t="s">
        <v>46</v>
      </c>
      <c r="L122" s="107"/>
      <c r="M122" s="107"/>
      <c r="N122" s="107"/>
      <c r="O122" s="107"/>
      <c r="P122" s="107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1">
        <v>25</v>
      </c>
      <c r="B124" s="81">
        <f>B122+7</f>
        <v>43555</v>
      </c>
      <c r="C124" s="20">
        <f>D122+G122-H122</f>
        <v>8445.2077620261152</v>
      </c>
      <c r="D124" s="17">
        <f>C124+(C124*0.03)</f>
        <v>8698.5639948868993</v>
      </c>
      <c r="E124" s="17">
        <f>C124/3250</f>
        <v>2.5985254652388048</v>
      </c>
      <c r="F124" s="28">
        <f>(D124-C124)/E124</f>
        <v>97.500000000000227</v>
      </c>
      <c r="G124" s="17"/>
      <c r="H124" s="18"/>
      <c r="I124" s="19">
        <f>E124*50/C124</f>
        <v>1.5384615384615387E-2</v>
      </c>
      <c r="J124" s="87"/>
    </row>
    <row r="125" spans="1:16">
      <c r="A125" s="102"/>
      <c r="B125" s="81">
        <f>B124+7</f>
        <v>43562</v>
      </c>
      <c r="C125" s="20">
        <f>D124+G124-H124</f>
        <v>8698.5639948868993</v>
      </c>
      <c r="D125" s="17">
        <f>C125+(C125*0.03)</f>
        <v>8959.5209147335063</v>
      </c>
      <c r="E125" s="17">
        <f>C125/3250</f>
        <v>2.6764812291959692</v>
      </c>
      <c r="F125" s="28">
        <f>(D125-C125)/E125</f>
        <v>97.5</v>
      </c>
      <c r="G125" s="17"/>
      <c r="H125" s="18"/>
      <c r="I125" s="19">
        <f>E125*50/C125</f>
        <v>1.5384615384615385E-2</v>
      </c>
      <c r="J125" s="87"/>
      <c r="K125" s="31"/>
      <c r="L125" s="31"/>
    </row>
    <row r="126" spans="1:16">
      <c r="A126" s="102"/>
      <c r="B126" s="81">
        <f>B125+7</f>
        <v>43569</v>
      </c>
      <c r="C126" s="20">
        <f>D125+G125-H125</f>
        <v>8959.5209147335063</v>
      </c>
      <c r="D126" s="17">
        <f>C126+(C126*0.03)</f>
        <v>9228.3065421755109</v>
      </c>
      <c r="E126" s="17">
        <f>C126/3250</f>
        <v>2.7567756660718481</v>
      </c>
      <c r="F126" s="28">
        <f>(D126-C126)/E126</f>
        <v>97.499999999999801</v>
      </c>
      <c r="G126" s="17"/>
      <c r="H126" s="18"/>
      <c r="I126" s="19">
        <f>E126*50/C126</f>
        <v>1.5384615384615385E-2</v>
      </c>
      <c r="J126" s="87"/>
      <c r="K126" s="31"/>
      <c r="L126" s="31"/>
    </row>
    <row r="127" spans="1:16" ht="13.5" thickBot="1">
      <c r="A127" s="103"/>
      <c r="B127" s="81">
        <f>B126+7</f>
        <v>43576</v>
      </c>
      <c r="C127" s="20">
        <f>D126+G126-H126</f>
        <v>9228.3065421755109</v>
      </c>
      <c r="D127" s="17">
        <f>C127+(C127*0.03)</f>
        <v>9505.155738440777</v>
      </c>
      <c r="E127" s="17">
        <f>C127/3250</f>
        <v>2.8394789360540034</v>
      </c>
      <c r="F127" s="28">
        <f>(D127-C127)/E127</f>
        <v>97.500000000000256</v>
      </c>
      <c r="G127" s="80"/>
      <c r="H127" s="80"/>
      <c r="I127" s="19">
        <f>E127*50/C127</f>
        <v>1.5384615384615385E-2</v>
      </c>
      <c r="J127" s="87"/>
      <c r="K127" s="104"/>
      <c r="L127" s="105"/>
      <c r="M127" s="105"/>
      <c r="N127" s="105"/>
      <c r="O127" s="105"/>
      <c r="P127" s="105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1">
        <v>26</v>
      </c>
      <c r="B129" s="81">
        <f>B127+7</f>
        <v>43583</v>
      </c>
      <c r="C129" s="20">
        <f>D127+G127-H127</f>
        <v>9505.155738440777</v>
      </c>
      <c r="D129" s="17">
        <f>C129+(C129*0.03)</f>
        <v>9790.3104105940001</v>
      </c>
      <c r="E129" s="17">
        <f>C129/3250</f>
        <v>2.9246633041356236</v>
      </c>
      <c r="F129" s="28">
        <f>(D129-C129)/E129</f>
        <v>97.499999999999943</v>
      </c>
      <c r="G129" s="18"/>
      <c r="H129" s="18"/>
      <c r="I129" s="19">
        <f>E129*50/C129</f>
        <v>1.5384615384615382E-2</v>
      </c>
      <c r="J129" s="87"/>
    </row>
    <row r="130" spans="1:16">
      <c r="A130" s="102"/>
      <c r="B130" s="81">
        <f>B129+7</f>
        <v>43590</v>
      </c>
      <c r="C130" s="20">
        <f>D129+G129-H129</f>
        <v>9790.3104105940001</v>
      </c>
      <c r="D130" s="17">
        <f>C130+(C130*0.03)</f>
        <v>10084.01972291182</v>
      </c>
      <c r="E130" s="17">
        <f>C130/3250</f>
        <v>3.0124032032596921</v>
      </c>
      <c r="F130" s="28">
        <f>(D130-C130)/E130</f>
        <v>97.500000000000057</v>
      </c>
      <c r="G130" s="18"/>
      <c r="H130" s="18"/>
      <c r="I130" s="19">
        <f>E130*50/C130</f>
        <v>1.5384615384615384E-2</v>
      </c>
      <c r="J130" s="87"/>
    </row>
    <row r="131" spans="1:16">
      <c r="A131" s="102"/>
      <c r="B131" s="81">
        <f>B130+7</f>
        <v>43597</v>
      </c>
      <c r="C131" s="20">
        <f>D130+G130-H130</f>
        <v>10084.01972291182</v>
      </c>
      <c r="D131" s="17">
        <f>C131+(C131*0.03)</f>
        <v>10386.540314599175</v>
      </c>
      <c r="E131" s="17">
        <f>C131/3250</f>
        <v>3.1027752993574831</v>
      </c>
      <c r="F131" s="28">
        <f>(D131-C131)/E131</f>
        <v>97.500000000000028</v>
      </c>
      <c r="G131" s="18"/>
      <c r="H131" s="18"/>
      <c r="I131" s="19">
        <f>E131*50/C131</f>
        <v>1.5384615384615384E-2</v>
      </c>
      <c r="J131" s="87"/>
    </row>
    <row r="132" spans="1:16" ht="13.5" thickBot="1">
      <c r="A132" s="103"/>
      <c r="B132" s="81">
        <f>B131+7</f>
        <v>43604</v>
      </c>
      <c r="C132" s="20">
        <f>D131+G131-H131</f>
        <v>10386.540314599175</v>
      </c>
      <c r="D132" s="17">
        <f>C132+(C132*0.03)</f>
        <v>10698.136524037151</v>
      </c>
      <c r="E132" s="17">
        <f>C132/3250</f>
        <v>3.1958585583382075</v>
      </c>
      <c r="F132" s="28">
        <f>(D132-C132)/E132</f>
        <v>97.500000000000128</v>
      </c>
      <c r="G132" s="80"/>
      <c r="H132" s="80"/>
      <c r="I132" s="19">
        <f>E132*50/C132</f>
        <v>1.5384615384615384E-2</v>
      </c>
      <c r="J132" s="87"/>
      <c r="K132" s="104"/>
      <c r="L132" s="105"/>
      <c r="M132" s="105"/>
      <c r="N132" s="105"/>
      <c r="O132" s="105"/>
      <c r="P132" s="105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1">
        <v>27</v>
      </c>
      <c r="B134" s="81">
        <f>B132+7</f>
        <v>43611</v>
      </c>
      <c r="C134" s="20">
        <f>D132+G132-H132</f>
        <v>10698.136524037151</v>
      </c>
      <c r="D134" s="17">
        <f>C134+(C134*0.03)</f>
        <v>11019.080619758264</v>
      </c>
      <c r="E134" s="17">
        <f>C134/3250</f>
        <v>3.291734315088354</v>
      </c>
      <c r="F134" s="28">
        <f>(D134-C134)/E134</f>
        <v>97.49999999999973</v>
      </c>
      <c r="G134" s="18"/>
      <c r="H134" s="18"/>
      <c r="I134" s="19">
        <f>E134*50/C134</f>
        <v>1.5384615384615384E-2</v>
      </c>
      <c r="J134" s="87"/>
    </row>
    <row r="135" spans="1:16">
      <c r="A135" s="102"/>
      <c r="B135" s="81">
        <f>B134+7</f>
        <v>43618</v>
      </c>
      <c r="C135" s="20">
        <f>D134+G134-H134</f>
        <v>11019.080619758264</v>
      </c>
      <c r="D135" s="17">
        <f>C135+(C135*0.03)</f>
        <v>11349.653038351013</v>
      </c>
      <c r="E135" s="17">
        <f>C135/3250</f>
        <v>3.3904863445410043</v>
      </c>
      <c r="F135" s="28">
        <f>(D135-C135)/E135</f>
        <v>97.500000000000128</v>
      </c>
      <c r="G135" s="18"/>
      <c r="H135" s="18"/>
      <c r="I135" s="19">
        <f>E135*50/C135</f>
        <v>1.5384615384615384E-2</v>
      </c>
      <c r="J135" s="87"/>
    </row>
    <row r="136" spans="1:16">
      <c r="A136" s="102"/>
      <c r="B136" s="81">
        <f>B135+7</f>
        <v>43625</v>
      </c>
      <c r="C136" s="20">
        <f>D135+G135-H135</f>
        <v>11349.653038351013</v>
      </c>
      <c r="D136" s="17">
        <f>C136+(C136*0.03)</f>
        <v>11690.142629501543</v>
      </c>
      <c r="E136" s="17">
        <f>C136/3250</f>
        <v>3.4922009348772347</v>
      </c>
      <c r="F136" s="28">
        <f>(D136-C136)/E136</f>
        <v>97.499999999999901</v>
      </c>
      <c r="G136" s="18"/>
      <c r="H136" s="18"/>
      <c r="I136" s="19">
        <f>E136*50/C136</f>
        <v>1.5384615384615385E-2</v>
      </c>
      <c r="J136" s="87"/>
    </row>
    <row r="137" spans="1:16" ht="13.5" thickBot="1">
      <c r="A137" s="103"/>
      <c r="B137" s="81">
        <f>B136+7</f>
        <v>43632</v>
      </c>
      <c r="C137" s="20">
        <f>D136+G136-H136</f>
        <v>11690.142629501543</v>
      </c>
      <c r="D137" s="17">
        <f>C137+(C137*0.03)</f>
        <v>12040.846908386589</v>
      </c>
      <c r="E137" s="17">
        <f>C137/3250</f>
        <v>3.5969669629235517</v>
      </c>
      <c r="F137" s="28">
        <f>(D137-C137)/E137</f>
        <v>97.500000000000128</v>
      </c>
      <c r="G137" s="80"/>
      <c r="H137" s="80">
        <f>(D137-C124)*0.35</f>
        <v>1258.4737012261658</v>
      </c>
      <c r="I137" s="19">
        <f>E137*50/C137</f>
        <v>1.5384615384615385E-2</v>
      </c>
      <c r="J137" s="87"/>
      <c r="K137" s="106" t="s">
        <v>47</v>
      </c>
      <c r="L137" s="107"/>
      <c r="M137" s="107"/>
      <c r="N137" s="107"/>
      <c r="O137" s="107"/>
      <c r="P137" s="107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1">
        <v>28</v>
      </c>
      <c r="B139" s="81">
        <f>B137+7</f>
        <v>43639</v>
      </c>
      <c r="C139" s="20">
        <f>D137+G137-H137</f>
        <v>10782.373207160424</v>
      </c>
      <c r="D139" s="17">
        <f>C139+(C139*0.03)</f>
        <v>11105.844403375237</v>
      </c>
      <c r="E139" s="17">
        <f>C139/3250</f>
        <v>3.3176532945108996</v>
      </c>
      <c r="F139" s="28">
        <f>(D139-C139)/E139</f>
        <v>97.499999999999829</v>
      </c>
      <c r="G139" s="18"/>
      <c r="H139" s="18"/>
      <c r="I139" s="19">
        <f>E139*50/C139</f>
        <v>1.5384615384615382E-2</v>
      </c>
      <c r="J139" s="87"/>
    </row>
    <row r="140" spans="1:16">
      <c r="A140" s="102"/>
      <c r="B140" s="81">
        <f>B139+7</f>
        <v>43646</v>
      </c>
      <c r="C140" s="20">
        <f>D139+G139-H139</f>
        <v>11105.844403375237</v>
      </c>
      <c r="D140" s="17">
        <f>C140+(C140*0.03)</f>
        <v>11439.019735476493</v>
      </c>
      <c r="E140" s="17">
        <f>C140/3250</f>
        <v>3.4171828933462267</v>
      </c>
      <c r="F140" s="28">
        <f>(D140-C140)/E140</f>
        <v>97.499999999999844</v>
      </c>
      <c r="G140" s="18"/>
      <c r="H140" s="18"/>
      <c r="I140" s="19">
        <f>E140*50/C140</f>
        <v>1.5384615384615385E-2</v>
      </c>
      <c r="J140" s="87"/>
    </row>
    <row r="141" spans="1:16">
      <c r="A141" s="102"/>
      <c r="B141" s="81">
        <f>B140+7</f>
        <v>43653</v>
      </c>
      <c r="C141" s="20">
        <f>D140+G140-H140</f>
        <v>11439.019735476493</v>
      </c>
      <c r="D141" s="17">
        <f>C141+(C141*0.03)</f>
        <v>11782.190327540788</v>
      </c>
      <c r="E141" s="17">
        <f>C141/3250</f>
        <v>3.5196983801466133</v>
      </c>
      <c r="F141" s="28">
        <f>(D141-C141)/E141</f>
        <v>97.499999999999886</v>
      </c>
      <c r="G141" s="18"/>
      <c r="H141" s="18"/>
      <c r="I141" s="19">
        <f>E141*50/C141</f>
        <v>1.5384615384615384E-2</v>
      </c>
      <c r="J141" s="87"/>
    </row>
    <row r="142" spans="1:16" ht="13.5" thickBot="1">
      <c r="A142" s="103"/>
      <c r="B142" s="81">
        <f>B141+7</f>
        <v>43660</v>
      </c>
      <c r="C142" s="20">
        <f>D141+G141-H141</f>
        <v>11782.190327540788</v>
      </c>
      <c r="D142" s="17">
        <f>C142+(C142*0.03)</f>
        <v>12135.656037367011</v>
      </c>
      <c r="E142" s="17">
        <f>C142/3250</f>
        <v>3.6252893315510115</v>
      </c>
      <c r="F142" s="28">
        <f>(D142-C142)/E142</f>
        <v>97.499999999999901</v>
      </c>
      <c r="G142" s="80"/>
      <c r="H142" s="80"/>
      <c r="I142" s="19">
        <f>E142*50/C142</f>
        <v>1.5384615384615384E-2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1">
        <v>29</v>
      </c>
      <c r="B144" s="81">
        <f>B142+7</f>
        <v>43667</v>
      </c>
      <c r="C144" s="20">
        <f>D142+G142-H142</f>
        <v>12135.656037367011</v>
      </c>
      <c r="D144" s="17">
        <f>C144+(C144*0.03)</f>
        <v>12499.725718488022</v>
      </c>
      <c r="E144" s="17">
        <f>C144/3250</f>
        <v>3.7340480114975416</v>
      </c>
      <c r="F144" s="28">
        <f>(D144-C144)/E144</f>
        <v>97.500000000000171</v>
      </c>
      <c r="G144" s="18"/>
      <c r="H144" s="18"/>
      <c r="I144" s="19">
        <f>E144*50/C144</f>
        <v>1.5384615384615384E-2</v>
      </c>
      <c r="J144" s="87"/>
    </row>
    <row r="145" spans="1:16">
      <c r="A145" s="102"/>
      <c r="B145" s="81">
        <f>B144+7</f>
        <v>43674</v>
      </c>
      <c r="C145" s="20">
        <f>D144+G144-H144</f>
        <v>12499.725718488022</v>
      </c>
      <c r="D145" s="17">
        <f>C145+(C145*0.03)</f>
        <v>12874.717490042662</v>
      </c>
      <c r="E145" s="17">
        <f>C145/3250</f>
        <v>3.8460694518424683</v>
      </c>
      <c r="F145" s="28">
        <f>(D145-C145)/E145</f>
        <v>97.499999999999787</v>
      </c>
      <c r="G145" s="18"/>
      <c r="H145" s="18"/>
      <c r="I145" s="19">
        <f>E145*50/C145</f>
        <v>1.5384615384615385E-2</v>
      </c>
      <c r="J145" s="87"/>
    </row>
    <row r="146" spans="1:16">
      <c r="A146" s="102"/>
      <c r="B146" s="81">
        <f>B145+7</f>
        <v>43681</v>
      </c>
      <c r="C146" s="20">
        <f>D145+G145-H145</f>
        <v>12874.717490042662</v>
      </c>
      <c r="D146" s="17">
        <f>C146+(C146*0.03)</f>
        <v>13260.959014743941</v>
      </c>
      <c r="E146" s="17">
        <f>C146/3250</f>
        <v>3.961451535397742</v>
      </c>
      <c r="F146" s="28">
        <f>(D146-C146)/E146</f>
        <v>97.499999999999929</v>
      </c>
      <c r="G146" s="18"/>
      <c r="H146" s="18"/>
      <c r="I146" s="19">
        <f>E146*50/C146</f>
        <v>1.5384615384615384E-2</v>
      </c>
      <c r="J146" s="87"/>
    </row>
    <row r="147" spans="1:16" ht="13.5" thickBot="1">
      <c r="A147" s="103"/>
      <c r="B147" s="81">
        <f>B146+7</f>
        <v>43688</v>
      </c>
      <c r="C147" s="20">
        <f>D146+G146-H146</f>
        <v>13260.959014743941</v>
      </c>
      <c r="D147" s="17">
        <f>C147+(C147*0.03)</f>
        <v>13658.787785186259</v>
      </c>
      <c r="E147" s="17">
        <f>C147/3250</f>
        <v>4.0802950814596741</v>
      </c>
      <c r="F147" s="28">
        <f>(D147-C147)/E147</f>
        <v>97.500000000000014</v>
      </c>
      <c r="G147" s="80"/>
      <c r="H147" s="80"/>
      <c r="I147" s="19">
        <f>E147*50/C147</f>
        <v>1.5384615384615384E-2</v>
      </c>
      <c r="J147" s="87"/>
      <c r="K147" s="104"/>
      <c r="L147" s="105"/>
      <c r="M147" s="105"/>
      <c r="N147" s="105"/>
      <c r="O147" s="105"/>
      <c r="P147" s="105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1">
        <v>30</v>
      </c>
      <c r="B149" s="81">
        <f>B147+7</f>
        <v>43695</v>
      </c>
      <c r="C149" s="20">
        <f>D147+G147-H147</f>
        <v>13658.787785186259</v>
      </c>
      <c r="D149" s="17">
        <f>C149+(C149*0.03)</f>
        <v>14068.551418741847</v>
      </c>
      <c r="E149" s="17">
        <f>C149/3250</f>
        <v>4.2027039339034644</v>
      </c>
      <c r="F149" s="28">
        <f>(D149-C149)/E149</f>
        <v>97.499999999999844</v>
      </c>
      <c r="G149" s="18"/>
      <c r="H149" s="18"/>
      <c r="I149" s="19">
        <f>E149*50/C149</f>
        <v>1.5384615384615384E-2</v>
      </c>
      <c r="J149" s="87"/>
    </row>
    <row r="150" spans="1:16">
      <c r="A150" s="102"/>
      <c r="B150" s="81">
        <f>B149+7</f>
        <v>43702</v>
      </c>
      <c r="C150" s="20">
        <f>D149+G149-H149</f>
        <v>14068.551418741847</v>
      </c>
      <c r="D150" s="17">
        <f>C150+(C150*0.03)</f>
        <v>14490.607961304102</v>
      </c>
      <c r="E150" s="17">
        <f>C150/3250</f>
        <v>4.3287850519205682</v>
      </c>
      <c r="F150" s="28">
        <f>(D150-C150)/E150</f>
        <v>97.499999999999986</v>
      </c>
      <c r="G150" s="18"/>
      <c r="H150" s="18"/>
      <c r="I150" s="19">
        <f>E150*50/C150</f>
        <v>1.5384615384615385E-2</v>
      </c>
      <c r="J150" s="87"/>
    </row>
    <row r="151" spans="1:16">
      <c r="A151" s="102"/>
      <c r="B151" s="81">
        <f>B150+7</f>
        <v>43709</v>
      </c>
      <c r="C151" s="20">
        <f>D150+G150-H150</f>
        <v>14490.607961304102</v>
      </c>
      <c r="D151" s="17">
        <f>C151+(C151*0.03)</f>
        <v>14925.326200143225</v>
      </c>
      <c r="E151" s="17">
        <f>C151/3250</f>
        <v>4.4586486034781849</v>
      </c>
      <c r="F151" s="28">
        <f>(D151-C151)/E151</f>
        <v>97.499999999999972</v>
      </c>
      <c r="G151" s="18"/>
      <c r="H151" s="18"/>
      <c r="I151" s="19">
        <f>E151*50/C151</f>
        <v>1.5384615384615384E-2</v>
      </c>
      <c r="J151" s="87"/>
    </row>
    <row r="152" spans="1:16" ht="13.5" thickBot="1">
      <c r="A152" s="103"/>
      <c r="B152" s="81">
        <f>B151+7</f>
        <v>43716</v>
      </c>
      <c r="C152" s="20">
        <f>D151+G151-H151</f>
        <v>14925.326200143225</v>
      </c>
      <c r="D152" s="17">
        <f>C152+(C152*0.03)</f>
        <v>15373.085986147522</v>
      </c>
      <c r="E152" s="17">
        <f>C152/3250</f>
        <v>4.5924080615825309</v>
      </c>
      <c r="F152" s="28">
        <f>(D152-C152)/E152</f>
        <v>97.500000000000043</v>
      </c>
      <c r="G152" s="80"/>
      <c r="H152" s="80">
        <f>(D152-C139)*0.35</f>
        <v>1606.749472645484</v>
      </c>
      <c r="I152" s="19">
        <f>E152*50/C152</f>
        <v>1.5384615384615384E-2</v>
      </c>
      <c r="J152" s="87"/>
      <c r="K152" s="106" t="s">
        <v>46</v>
      </c>
      <c r="L152" s="107"/>
      <c r="M152" s="107"/>
      <c r="N152" s="107"/>
      <c r="O152" s="107"/>
      <c r="P152" s="107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1">
        <v>31</v>
      </c>
      <c r="B154" s="81">
        <f>B152+7</f>
        <v>43723</v>
      </c>
      <c r="C154" s="20">
        <f>D152+G152-H152</f>
        <v>13766.336513502038</v>
      </c>
      <c r="D154" s="17">
        <f>C154+(C154*0.03)</f>
        <v>14179.326608907098</v>
      </c>
      <c r="E154" s="17">
        <f>C154/3250</f>
        <v>4.2357958503083193</v>
      </c>
      <c r="F154" s="28">
        <f>(D154-C154)/E154</f>
        <v>97.499999999999929</v>
      </c>
      <c r="G154" s="17"/>
      <c r="H154" s="79"/>
      <c r="I154" s="19">
        <f>E154*50/C154</f>
        <v>1.5384615384615385E-2</v>
      </c>
      <c r="J154" s="87"/>
    </row>
    <row r="155" spans="1:16">
      <c r="A155" s="102"/>
      <c r="B155" s="81">
        <f>B154+7</f>
        <v>43730</v>
      </c>
      <c r="C155" s="20">
        <f>D154+G154-H154</f>
        <v>14179.326608907098</v>
      </c>
      <c r="D155" s="17">
        <f>C155+(C155*0.03)</f>
        <v>14604.706407174312</v>
      </c>
      <c r="E155" s="17">
        <f>C155/3250</f>
        <v>4.3628697258175686</v>
      </c>
      <c r="F155" s="28">
        <f>(D155-C155)/E155</f>
        <v>97.500000000000043</v>
      </c>
      <c r="G155" s="17"/>
      <c r="H155" s="79"/>
      <c r="I155" s="19">
        <f>E155*50/C155</f>
        <v>1.5384615384615384E-2</v>
      </c>
      <c r="J155" s="87"/>
    </row>
    <row r="156" spans="1:16">
      <c r="A156" s="102"/>
      <c r="B156" s="81">
        <f>B155+7</f>
        <v>43737</v>
      </c>
      <c r="C156" s="20">
        <f>D155+G155-H155</f>
        <v>14604.706407174312</v>
      </c>
      <c r="D156" s="17">
        <f>C156+(C156*0.03)</f>
        <v>15042.847599389541</v>
      </c>
      <c r="E156" s="17">
        <f>C156/3250</f>
        <v>4.4937558175920955</v>
      </c>
      <c r="F156" s="28">
        <f>(D156-C156)/E156</f>
        <v>97.499999999999986</v>
      </c>
      <c r="G156" s="17"/>
      <c r="H156" s="79"/>
      <c r="I156" s="19">
        <f>E156*50/C156</f>
        <v>1.5384615384615384E-2</v>
      </c>
      <c r="J156" s="87"/>
    </row>
    <row r="157" spans="1:16" ht="13.5" thickBot="1">
      <c r="A157" s="103"/>
      <c r="B157" s="81">
        <f>B156+7</f>
        <v>43744</v>
      </c>
      <c r="C157" s="20">
        <f>D156+G156-H156</f>
        <v>15042.847599389541</v>
      </c>
      <c r="D157" s="17">
        <f>C157+(C157*0.03)</f>
        <v>15494.133027371226</v>
      </c>
      <c r="E157" s="17">
        <f>C157/3250</f>
        <v>4.6285684921198591</v>
      </c>
      <c r="F157" s="28">
        <f>(D157-C157)/E157</f>
        <v>97.499999999999872</v>
      </c>
      <c r="G157" s="80"/>
      <c r="H157" s="80"/>
      <c r="I157" s="19">
        <f>E157*50/C157</f>
        <v>1.5384615384615385E-2</v>
      </c>
      <c r="J157" s="87"/>
      <c r="K157" s="104"/>
      <c r="L157" s="105"/>
      <c r="M157" s="105"/>
      <c r="N157" s="105"/>
      <c r="O157" s="105"/>
      <c r="P157" s="105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1">
        <v>32</v>
      </c>
      <c r="B159" s="81">
        <f>B157+7</f>
        <v>43751</v>
      </c>
      <c r="C159" s="20">
        <f>D157+G157-H157</f>
        <v>15494.133027371226</v>
      </c>
      <c r="D159" s="17">
        <f>C159+(C159*0.03)</f>
        <v>15958.957018192363</v>
      </c>
      <c r="E159" s="17">
        <f>C159/3250</f>
        <v>4.7674255468834543</v>
      </c>
      <c r="F159" s="28">
        <f>(D159-C159)/E159</f>
        <v>97.499999999999886</v>
      </c>
      <c r="G159" s="18"/>
      <c r="H159" s="18"/>
      <c r="I159" s="19">
        <f>E159*50/C159</f>
        <v>1.5384615384615384E-2</v>
      </c>
      <c r="J159" s="87"/>
    </row>
    <row r="160" spans="1:16">
      <c r="A160" s="102"/>
      <c r="B160" s="81">
        <f>B159+7</f>
        <v>43758</v>
      </c>
      <c r="C160" s="20">
        <f>D159+G159-H159</f>
        <v>15958.957018192363</v>
      </c>
      <c r="D160" s="17">
        <f>C160+(C160*0.03)</f>
        <v>16437.725728738133</v>
      </c>
      <c r="E160" s="17">
        <f>C160/3250</f>
        <v>4.9104483132899581</v>
      </c>
      <c r="F160" s="28">
        <f>(D160-C160)/E160</f>
        <v>97.499999999999787</v>
      </c>
      <c r="G160" s="18"/>
      <c r="H160" s="18"/>
      <c r="I160" s="19">
        <f>E160*50/C160</f>
        <v>1.5384615384615385E-2</v>
      </c>
      <c r="J160" s="87"/>
    </row>
    <row r="161" spans="1:16">
      <c r="A161" s="102"/>
      <c r="B161" s="81">
        <f>B160+7</f>
        <v>43765</v>
      </c>
      <c r="C161" s="20">
        <f>D160+G160-H160</f>
        <v>16437.725728738133</v>
      </c>
      <c r="D161" s="17">
        <f>C161+(C161*0.03)</f>
        <v>16930.857500600276</v>
      </c>
      <c r="E161" s="17">
        <f>C161/3250</f>
        <v>5.0577617626886564</v>
      </c>
      <c r="F161" s="28">
        <f>(D161-C161)/E161</f>
        <v>97.499999999999815</v>
      </c>
      <c r="G161" s="18"/>
      <c r="H161" s="18"/>
      <c r="I161" s="19">
        <f>E161*50/C161</f>
        <v>1.5384615384615385E-2</v>
      </c>
      <c r="J161" s="87"/>
    </row>
    <row r="162" spans="1:16" ht="13.5" thickBot="1">
      <c r="A162" s="103"/>
      <c r="B162" s="81">
        <f>B161+7</f>
        <v>43772</v>
      </c>
      <c r="C162" s="20">
        <f>D161+G161-H161</f>
        <v>16930.857500600276</v>
      </c>
      <c r="D162" s="17">
        <f>C162+(C162*0.03)</f>
        <v>17438.783225618285</v>
      </c>
      <c r="E162" s="17">
        <f>C162/3250</f>
        <v>5.2094946155693158</v>
      </c>
      <c r="F162" s="28">
        <f>(D162-C162)/E162</f>
        <v>97.500000000000128</v>
      </c>
      <c r="G162" s="80"/>
      <c r="H162" s="80"/>
      <c r="I162" s="19">
        <f>E162*50/C162</f>
        <v>1.5384615384615387E-2</v>
      </c>
      <c r="J162" s="87"/>
      <c r="K162" s="104"/>
      <c r="L162" s="105"/>
      <c r="M162" s="105"/>
      <c r="N162" s="105"/>
      <c r="O162" s="105"/>
      <c r="P162" s="105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1">
        <v>33</v>
      </c>
      <c r="B164" s="81">
        <f>B162+7</f>
        <v>43779</v>
      </c>
      <c r="C164" s="20">
        <f>D162+G162-H162</f>
        <v>17438.783225618285</v>
      </c>
      <c r="D164" s="17">
        <f>C164+(C164*0.03)</f>
        <v>17961.946722386834</v>
      </c>
      <c r="E164" s="17">
        <f>C164/3250</f>
        <v>5.365779454036395</v>
      </c>
      <c r="F164" s="28">
        <f>(D164-C164)/E164</f>
        <v>97.500000000000185</v>
      </c>
      <c r="G164" s="18"/>
      <c r="H164" s="18"/>
      <c r="I164" s="19">
        <f>E164*50/C164</f>
        <v>1.5384615384615385E-2</v>
      </c>
      <c r="J164" s="87"/>
    </row>
    <row r="165" spans="1:16">
      <c r="A165" s="102"/>
      <c r="B165" s="81">
        <f>B164+7</f>
        <v>43786</v>
      </c>
      <c r="C165" s="20">
        <f>D164+G164-H164</f>
        <v>17961.946722386834</v>
      </c>
      <c r="D165" s="17">
        <f>C165+(C165*0.03)</f>
        <v>18500.805124058439</v>
      </c>
      <c r="E165" s="17">
        <f>C165/3250</f>
        <v>5.5267528376574875</v>
      </c>
      <c r="F165" s="28">
        <f>(D165-C165)/E165</f>
        <v>97.499999999999986</v>
      </c>
      <c r="G165" s="18"/>
      <c r="H165" s="18"/>
      <c r="I165" s="19">
        <f>E165*50/C165</f>
        <v>1.5384615384615385E-2</v>
      </c>
      <c r="J165" s="87"/>
      <c r="K165" s="31"/>
      <c r="L165" s="31"/>
    </row>
    <row r="166" spans="1:16">
      <c r="A166" s="102"/>
      <c r="B166" s="81">
        <f>B165+7</f>
        <v>43793</v>
      </c>
      <c r="C166" s="20">
        <f>D165+G165-H165</f>
        <v>18500.805124058439</v>
      </c>
      <c r="D166" s="17">
        <f>C166+(C166*0.03)</f>
        <v>19055.829277780191</v>
      </c>
      <c r="E166" s="17">
        <f>C166/3250</f>
        <v>5.6925554227872119</v>
      </c>
      <c r="F166" s="28">
        <f>(D166-C166)/E166</f>
        <v>97.49999999999973</v>
      </c>
      <c r="G166" s="18"/>
      <c r="H166" s="18"/>
      <c r="I166" s="19">
        <f>E166*50/C166</f>
        <v>1.5384615384615385E-2</v>
      </c>
      <c r="J166" s="87"/>
      <c r="K166" s="31"/>
      <c r="L166" s="31"/>
    </row>
    <row r="167" spans="1:16" ht="13.5" thickBot="1">
      <c r="A167" s="103"/>
      <c r="B167" s="81">
        <f>B166+7</f>
        <v>43800</v>
      </c>
      <c r="C167" s="20">
        <f>D166+G166-H166</f>
        <v>19055.829277780191</v>
      </c>
      <c r="D167" s="17">
        <f>C167+(C167*0.03)</f>
        <v>19627.504156113595</v>
      </c>
      <c r="E167" s="17">
        <f>C167/3250</f>
        <v>5.8633320854708275</v>
      </c>
      <c r="F167" s="28">
        <f>(D167-C167)/E167</f>
        <v>97.499999999999744</v>
      </c>
      <c r="G167" s="80"/>
      <c r="H167" s="80">
        <f>(D167-C154)*0.35</f>
        <v>2051.4086749140452</v>
      </c>
      <c r="I167" s="19">
        <f>E167*50/C167</f>
        <v>1.5384615384615384E-2</v>
      </c>
      <c r="J167" s="87"/>
      <c r="K167" s="106" t="s">
        <v>46</v>
      </c>
      <c r="L167" s="107"/>
      <c r="M167" s="107"/>
      <c r="N167" s="107"/>
      <c r="O167" s="107"/>
      <c r="P167" s="107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1">
        <v>34</v>
      </c>
      <c r="B169" s="81">
        <f>B167+7</f>
        <v>43807</v>
      </c>
      <c r="C169" s="20">
        <f>D167+G167-H167</f>
        <v>17576.095481199551</v>
      </c>
      <c r="D169" s="17">
        <f>C169+(C169*0.03)</f>
        <v>18103.378345635538</v>
      </c>
      <c r="E169" s="17">
        <f>C169/3250</f>
        <v>5.4080293788306308</v>
      </c>
      <c r="F169" s="28">
        <f>(D169-C169)/E169</f>
        <v>97.500000000000085</v>
      </c>
      <c r="G169" s="18"/>
      <c r="H169" s="18"/>
      <c r="I169" s="19">
        <f>E169*50/C169</f>
        <v>1.5384615384615385E-2</v>
      </c>
      <c r="J169" s="87"/>
    </row>
    <row r="170" spans="1:16">
      <c r="A170" s="102"/>
      <c r="B170" s="81">
        <f>B169+7</f>
        <v>43814</v>
      </c>
      <c r="C170" s="20">
        <f>D169+G169-H169</f>
        <v>18103.378345635538</v>
      </c>
      <c r="D170" s="17">
        <f>C170+(C170*0.03)</f>
        <v>18646.479696004604</v>
      </c>
      <c r="E170" s="17">
        <f>C170/3250</f>
        <v>5.5702702601955503</v>
      </c>
      <c r="F170" s="28">
        <f>(D170-C170)/E170</f>
        <v>97.500000000000057</v>
      </c>
      <c r="G170" s="18"/>
      <c r="H170" s="18"/>
      <c r="I170" s="19">
        <f>E170*50/C170</f>
        <v>1.5384615384615385E-2</v>
      </c>
      <c r="J170" s="87"/>
    </row>
    <row r="171" spans="1:16">
      <c r="A171" s="102"/>
      <c r="B171" s="81">
        <f>B170+7</f>
        <v>43821</v>
      </c>
      <c r="C171" s="20">
        <f>D170+G170-H170</f>
        <v>18646.479696004604</v>
      </c>
      <c r="D171" s="17">
        <f>C171+(C171*0.03)</f>
        <v>19205.874086884742</v>
      </c>
      <c r="E171" s="17">
        <f>C171/3250</f>
        <v>5.7373783680014165</v>
      </c>
      <c r="F171" s="28">
        <f>(D171-C171)/E171</f>
        <v>97.499999999999901</v>
      </c>
      <c r="G171" s="18"/>
      <c r="H171" s="18"/>
      <c r="I171" s="19">
        <f>E171*50/C171</f>
        <v>1.5384615384615384E-2</v>
      </c>
      <c r="J171" s="87"/>
    </row>
    <row r="172" spans="1:16" ht="13.5" thickBot="1">
      <c r="A172" s="103"/>
      <c r="B172" s="81">
        <f>B171+7</f>
        <v>43828</v>
      </c>
      <c r="C172" s="20">
        <f>D171+G171-H171</f>
        <v>19205.874086884742</v>
      </c>
      <c r="D172" s="17">
        <f>C172+(C172*0.03)</f>
        <v>19782.050309491286</v>
      </c>
      <c r="E172" s="17">
        <f>C172/3250</f>
        <v>5.9094997190414587</v>
      </c>
      <c r="F172" s="28">
        <f>(D172-C172)/E172</f>
        <v>97.500000000000284</v>
      </c>
      <c r="G172" s="80"/>
      <c r="H172" s="80"/>
      <c r="I172" s="19">
        <f>E172*50/C172</f>
        <v>1.5384615384615384E-2</v>
      </c>
      <c r="J172" s="87"/>
      <c r="K172" s="104"/>
      <c r="L172" s="105"/>
      <c r="M172" s="105"/>
      <c r="N172" s="105"/>
      <c r="O172" s="105"/>
      <c r="P172" s="105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1">
        <v>35</v>
      </c>
      <c r="B174" s="81">
        <f>B172+7</f>
        <v>43835</v>
      </c>
      <c r="C174" s="20">
        <f>D172+G172-H172</f>
        <v>19782.050309491286</v>
      </c>
      <c r="D174" s="17">
        <f>C174+(C174*0.03)</f>
        <v>20375.511818776024</v>
      </c>
      <c r="E174" s="17">
        <f>C174/3250</f>
        <v>6.0867847106127035</v>
      </c>
      <c r="F174" s="28">
        <f>(D174-C174)/E174</f>
        <v>97.499999999999901</v>
      </c>
      <c r="G174" s="18"/>
      <c r="H174" s="18"/>
      <c r="I174" s="19">
        <f>E174*50/C174</f>
        <v>1.5384615384615385E-2</v>
      </c>
      <c r="J174" s="87"/>
    </row>
    <row r="175" spans="1:16">
      <c r="A175" s="102"/>
      <c r="B175" s="81">
        <f>B174+7</f>
        <v>43842</v>
      </c>
      <c r="C175" s="20">
        <f>D174+G174-H174</f>
        <v>20375.511818776024</v>
      </c>
      <c r="D175" s="17">
        <f>C175+(C175*0.03)</f>
        <v>20986.777173339306</v>
      </c>
      <c r="E175" s="17">
        <f>C175/3250</f>
        <v>6.2693882519310842</v>
      </c>
      <c r="F175" s="28">
        <f>(D175-C175)/E175</f>
        <v>97.500000000000213</v>
      </c>
      <c r="G175" s="18"/>
      <c r="H175" s="18"/>
      <c r="I175" s="19">
        <f>E175*50/C175</f>
        <v>1.5384615384615384E-2</v>
      </c>
      <c r="J175" s="87"/>
    </row>
    <row r="176" spans="1:16">
      <c r="A176" s="102"/>
      <c r="B176" s="81">
        <f>B175+7</f>
        <v>43849</v>
      </c>
      <c r="C176" s="20">
        <f>D175+G175-H175</f>
        <v>20986.777173339306</v>
      </c>
      <c r="D176" s="17">
        <f>C176+(C176*0.03)</f>
        <v>21616.380488539486</v>
      </c>
      <c r="E176" s="17">
        <f>C176/3250</f>
        <v>6.4574698994890172</v>
      </c>
      <c r="F176" s="28">
        <f>(D176-C176)/E176</f>
        <v>97.500000000000142</v>
      </c>
      <c r="G176" s="18"/>
      <c r="H176" s="18"/>
      <c r="I176" s="19">
        <f>E176*50/C176</f>
        <v>1.5384615384615385E-2</v>
      </c>
      <c r="J176" s="87"/>
    </row>
    <row r="177" spans="1:16" ht="13.5" thickBot="1">
      <c r="A177" s="103"/>
      <c r="B177" s="81">
        <f>B176+7</f>
        <v>43856</v>
      </c>
      <c r="C177" s="20">
        <f>D176+G176-H176</f>
        <v>21616.380488539486</v>
      </c>
      <c r="D177" s="17">
        <f>C177+(C177*0.03)</f>
        <v>22264.871903195672</v>
      </c>
      <c r="E177" s="17">
        <f>C177/3250</f>
        <v>6.6511939964736877</v>
      </c>
      <c r="F177" s="28">
        <f>(D177-C177)/E177</f>
        <v>97.500000000000213</v>
      </c>
      <c r="G177" s="80"/>
      <c r="H177" s="80">
        <f>(D177-C169)*0.35</f>
        <v>1641.0717476986422</v>
      </c>
      <c r="I177" s="19">
        <f>E177*50/C177</f>
        <v>1.5384615384615385E-2</v>
      </c>
      <c r="J177" s="87"/>
      <c r="K177" s="106" t="s">
        <v>46</v>
      </c>
      <c r="L177" s="107"/>
      <c r="M177" s="107"/>
      <c r="N177" s="107"/>
      <c r="O177" s="107"/>
      <c r="P177" s="107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121" workbookViewId="0">
      <selection activeCell="B133" sqref="B133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4.81640625" bestFit="1" customWidth="1"/>
    <col min="14" max="14" width="20.26953125" bestFit="1" customWidth="1"/>
  </cols>
  <sheetData>
    <row r="1" spans="1:13" ht="15" thickBot="1">
      <c r="A1" s="111" t="s">
        <v>50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3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4" t="s">
        <v>48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6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8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 ht="14.5">
      <c r="A133" s="15">
        <f>A131+7</f>
        <v>43107</v>
      </c>
      <c r="B133" s="32">
        <f>C131+F131-G131</f>
        <v>4859.8258479606675</v>
      </c>
      <c r="C133" s="17">
        <f>B133+(B133*0.03)</f>
        <v>5005.6206233994872</v>
      </c>
      <c r="D133" s="17">
        <f>B133/3250</f>
        <v>1.4953310301417437</v>
      </c>
      <c r="E133" s="28">
        <f>(C133-B133)/D133</f>
        <v>97.499999999999773</v>
      </c>
      <c r="F133" s="26"/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5005.6206233994872</v>
      </c>
      <c r="C134" s="17">
        <f>B134+(B134*0.03)</f>
        <v>5155.7892421014722</v>
      </c>
      <c r="D134" s="17">
        <f>B134/3250</f>
        <v>1.5401909610459961</v>
      </c>
      <c r="E134" s="28">
        <f>(C134-B134)/D134</f>
        <v>97.500000000000242</v>
      </c>
      <c r="F134" s="26"/>
      <c r="G134" s="63"/>
      <c r="H134" s="19">
        <f>D134*50/B134</f>
        <v>1.5384615384615385E-2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5155.7892421014722</v>
      </c>
      <c r="C135" s="17">
        <f>B135+(B135*0.03)</f>
        <v>5310.462919364516</v>
      </c>
      <c r="D135" s="17">
        <f>B135/3250</f>
        <v>1.586396689877376</v>
      </c>
      <c r="E135" s="28">
        <f>(C135-B135)/D135</f>
        <v>97.499999999999787</v>
      </c>
      <c r="F135" s="26"/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5310.462919364516</v>
      </c>
      <c r="C136" s="17">
        <f>B136+(B136*0.03)</f>
        <v>5469.7768069454514</v>
      </c>
      <c r="D136" s="17">
        <f>B136/3250</f>
        <v>1.6339885905736973</v>
      </c>
      <c r="E136" s="28">
        <f>(C136-B136)/D136</f>
        <v>97.499999999999972</v>
      </c>
      <c r="F136" s="18"/>
      <c r="G136" s="18"/>
      <c r="H136" s="19">
        <f>D136*50/B136</f>
        <v>1.5384615384615384E-2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5469.7768069454514</v>
      </c>
      <c r="C138" s="17">
        <f>B138+(B138*0.03)</f>
        <v>5633.8701111538148</v>
      </c>
      <c r="D138" s="17">
        <f>B138/3250</f>
        <v>1.6830082482909081</v>
      </c>
      <c r="E138" s="28">
        <f>(C138-B138)/D138</f>
        <v>97.499999999999915</v>
      </c>
      <c r="F138" s="26"/>
      <c r="G138" s="18"/>
      <c r="H138" s="19">
        <f>D138*50/B138</f>
        <v>1.5384615384615384E-2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5633.8701111538148</v>
      </c>
      <c r="C139" s="17">
        <f>B139+(B139*0.03)</f>
        <v>5802.8862144884297</v>
      </c>
      <c r="D139" s="17">
        <f>B139/3250</f>
        <v>1.7334984957396353</v>
      </c>
      <c r="E139" s="28">
        <f>(C139-B139)/D139</f>
        <v>97.500000000000242</v>
      </c>
      <c r="F139" s="18"/>
      <c r="G139" s="18"/>
      <c r="H139" s="19">
        <f>D139*50/B139</f>
        <v>1.5384615384615384E-2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5802.8862144884297</v>
      </c>
      <c r="C140" s="17">
        <f>B140+(B140*0.03)</f>
        <v>5976.9728009230821</v>
      </c>
      <c r="D140" s="17">
        <f>B140/3250</f>
        <v>1.7855034506118246</v>
      </c>
      <c r="E140" s="28">
        <f>(C140-B140)/D140</f>
        <v>97.49999999999973</v>
      </c>
      <c r="F140" s="18"/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5976.9728009230821</v>
      </c>
      <c r="C141" s="17">
        <f>B141+(B141*0.03)</f>
        <v>6156.2819849507741</v>
      </c>
      <c r="D141" s="17">
        <f>B141/3250</f>
        <v>1.839068554130179</v>
      </c>
      <c r="E141" s="28">
        <f>(C141-B141)/D141</f>
        <v>97.499999999999773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6156.2819849507741</v>
      </c>
      <c r="C143" s="17">
        <f>B143+(B143*0.03)</f>
        <v>6340.9704444992976</v>
      </c>
      <c r="D143" s="17">
        <f>B143/3250</f>
        <v>1.8942406107540843</v>
      </c>
      <c r="E143" s="28">
        <f>(C143-B143)/D143</f>
        <v>97.500000000000142</v>
      </c>
      <c r="F143" s="26"/>
      <c r="G143" s="18"/>
      <c r="H143" s="19">
        <f>D143*50/B143</f>
        <v>1.5384615384615385E-2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6340.9704444992976</v>
      </c>
      <c r="C144" s="17">
        <f>B144+(B144*0.03)</f>
        <v>6531.1995578342767</v>
      </c>
      <c r="D144" s="17">
        <f>B144/3250</f>
        <v>1.9510678290767069</v>
      </c>
      <c r="E144" s="28">
        <f>(C144-B144)/D144</f>
        <v>97.500000000000057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6531.1995578342767</v>
      </c>
      <c r="C145" s="17">
        <f>B145+(B145*0.03)</f>
        <v>6727.1355445693052</v>
      </c>
      <c r="D145" s="17">
        <f>B145/3250</f>
        <v>2.009599863949008</v>
      </c>
      <c r="E145" s="28">
        <f>(C145-B145)/D145</f>
        <v>97.500000000000142</v>
      </c>
      <c r="F145" s="18"/>
      <c r="G145" s="18"/>
      <c r="H145" s="19">
        <f>D145*50/B145</f>
        <v>1.5384615384615382E-2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6727.1355445693052</v>
      </c>
      <c r="C146" s="17">
        <f>B146+(B146*0.03)</f>
        <v>6928.9496109063848</v>
      </c>
      <c r="D146" s="17">
        <f>B146/3250</f>
        <v>2.0698878598674786</v>
      </c>
      <c r="E146" s="28">
        <f>(C146-B146)/D146</f>
        <v>97.500000000000199</v>
      </c>
      <c r="F146" s="18"/>
      <c r="G146" s="18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6928.9496109063848</v>
      </c>
      <c r="C148" s="17">
        <f>B148+(B148*0.03)</f>
        <v>7136.8180992335765</v>
      </c>
      <c r="D148" s="17">
        <f>B148/3250</f>
        <v>2.1319844956635032</v>
      </c>
      <c r="E148" s="28">
        <f>(C148-B148)/D148</f>
        <v>97.500000000000057</v>
      </c>
      <c r="F148" s="26"/>
      <c r="G148" s="18"/>
      <c r="H148" s="19">
        <f>D148*50/B148</f>
        <v>1.5384615384615385E-2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7136.8180992335765</v>
      </c>
      <c r="C149" s="17">
        <f>B149+(B149*0.03)</f>
        <v>7350.9226422105839</v>
      </c>
      <c r="D149" s="17">
        <f>B149/3250</f>
        <v>2.1959440305334081</v>
      </c>
      <c r="E149" s="28">
        <f>(C149-B149)/D149</f>
        <v>97.500000000000071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7350.9226422105839</v>
      </c>
      <c r="C150" s="17">
        <f>B150+(B150*0.03)</f>
        <v>7571.4503214769011</v>
      </c>
      <c r="D150" s="17">
        <f>B150/3250</f>
        <v>2.2618223514494105</v>
      </c>
      <c r="E150" s="28">
        <f>(C150-B150)/D150</f>
        <v>97.499999999999829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7571.4503214769011</v>
      </c>
      <c r="C151" s="17">
        <f>B151+(B151*0.03)</f>
        <v>7798.5938311212085</v>
      </c>
      <c r="D151" s="17">
        <f>B151/3250</f>
        <v>2.3296770219928926</v>
      </c>
      <c r="E151" s="28">
        <f>(C151-B151)/D151</f>
        <v>97.500000000000171</v>
      </c>
      <c r="F151" s="18"/>
      <c r="G151" s="18"/>
      <c r="H151" s="19">
        <f>D151*50/B151</f>
        <v>1.5384615384615384E-2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7798.5938311212085</v>
      </c>
      <c r="C153" s="17">
        <f>B153+(B153*0.03)</f>
        <v>8032.5516460548452</v>
      </c>
      <c r="D153" s="17">
        <f>B153/3250</f>
        <v>2.3995673326526794</v>
      </c>
      <c r="E153" s="28">
        <f>(C153-B153)/D153</f>
        <v>97.500000000000171</v>
      </c>
      <c r="F153" s="26"/>
      <c r="G153" s="18"/>
      <c r="H153" s="19">
        <f>D153*50/B153</f>
        <v>1.5384615384615384E-2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8032.5516460548452</v>
      </c>
      <c r="C154" s="17">
        <f>B154+(B154*0.03)</f>
        <v>8273.5281954364909</v>
      </c>
      <c r="D154" s="17">
        <f>B154/3250</f>
        <v>2.4715543526322601</v>
      </c>
      <c r="E154" s="28">
        <f>(C154-B154)/D154</f>
        <v>97.500000000000171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8273.5281954364909</v>
      </c>
      <c r="C155" s="17">
        <f>B155+(B155*0.03)</f>
        <v>8521.7340412995854</v>
      </c>
      <c r="D155" s="17">
        <f>B155/3250</f>
        <v>2.5457009832112281</v>
      </c>
      <c r="E155" s="28">
        <f>(C155-B155)/D155</f>
        <v>97.499999999999915</v>
      </c>
      <c r="F155" s="18"/>
      <c r="G155" s="18"/>
      <c r="H155" s="19">
        <f>D155*50/B155</f>
        <v>1.5384615384615385E-2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8521.7340412995854</v>
      </c>
      <c r="C156" s="17">
        <f>B156+(B156*0.03)</f>
        <v>8777.3860625385732</v>
      </c>
      <c r="D156" s="17">
        <f>B156/3250</f>
        <v>2.622072012707565</v>
      </c>
      <c r="E156" s="28">
        <f>(C156-B156)/D156</f>
        <v>97.500000000000085</v>
      </c>
      <c r="F156" s="18"/>
      <c r="G156" s="18"/>
      <c r="H156" s="19">
        <f>D156*50/B156</f>
        <v>1.5384615384615387E-2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8777.3860625385732</v>
      </c>
      <c r="C158" s="17">
        <f>B158+(B158*0.03)</f>
        <v>9040.7076444147297</v>
      </c>
      <c r="D158" s="17">
        <f>B158/3250</f>
        <v>2.7007341730887919</v>
      </c>
      <c r="E158" s="28">
        <f>(C158-B158)/D158</f>
        <v>97.499999999999702</v>
      </c>
      <c r="F158" s="26"/>
      <c r="G158" s="18"/>
      <c r="H158" s="19">
        <f>D158*50/B158</f>
        <v>1.5384615384615385E-2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9040.7076444147297</v>
      </c>
      <c r="C159" s="17">
        <f>B159+(B159*0.03)</f>
        <v>9311.9288737471725</v>
      </c>
      <c r="D159" s="17">
        <f>B159/3250</f>
        <v>2.7817561982814554</v>
      </c>
      <c r="E159" s="28">
        <f>(C159-B159)/D159</f>
        <v>97.500000000000327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9311.9288737471725</v>
      </c>
      <c r="C160" s="17">
        <f>B160+(B160*0.03)</f>
        <v>9591.2867399595871</v>
      </c>
      <c r="D160" s="17">
        <f>B160/3250</f>
        <v>2.8652088842298991</v>
      </c>
      <c r="E160" s="28">
        <f>(C160-B160)/D160</f>
        <v>97.499999999999801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9591.2867399595871</v>
      </c>
      <c r="C161" s="17">
        <f>B161+(B161*0.03)</f>
        <v>9879.0253421583748</v>
      </c>
      <c r="D161" s="17">
        <f>B161/3250</f>
        <v>2.951165150756796</v>
      </c>
      <c r="E161" s="28">
        <f>(C161-B161)/D161</f>
        <v>97.500000000000028</v>
      </c>
      <c r="F161" s="18"/>
      <c r="G161" s="18"/>
      <c r="H161" s="19">
        <f>D161*50/B161</f>
        <v>1.5384615384615385E-2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9879.0253421583748</v>
      </c>
      <c r="C163" s="17">
        <f>B163+(B163*0.03)</f>
        <v>10175.396102423127</v>
      </c>
      <c r="D163" s="17">
        <f>B163/3250</f>
        <v>3.0397001052795001</v>
      </c>
      <c r="E163" s="28">
        <f>(C163-B163)/D163</f>
        <v>97.500000000000199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10175.396102423127</v>
      </c>
      <c r="C164" s="17">
        <f>B164+(B164*0.03)</f>
        <v>10480.65798549582</v>
      </c>
      <c r="D164" s="17">
        <f>B164/3250</f>
        <v>3.130891108437885</v>
      </c>
      <c r="E164" s="28">
        <f>(C164-B164)/D164</f>
        <v>97.499999999999844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10480.65798549582</v>
      </c>
      <c r="C165" s="17">
        <f>B165+(B165*0.03)</f>
        <v>10795.077725060695</v>
      </c>
      <c r="D165" s="17">
        <f>B165/3250</f>
        <v>3.2248178416910216</v>
      </c>
      <c r="E165" s="28">
        <f>(C165-B165)/D165</f>
        <v>97.500000000000213</v>
      </c>
      <c r="F165" s="18"/>
      <c r="G165" s="18"/>
      <c r="H165" s="19">
        <f>D165*50/B165</f>
        <v>1.5384615384615385E-2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10795.077725060695</v>
      </c>
      <c r="C166" s="17">
        <f>B166+(B166*0.03)</f>
        <v>11118.930056812516</v>
      </c>
      <c r="D166" s="17">
        <f>B166/3250</f>
        <v>3.3215623769417522</v>
      </c>
      <c r="E166" s="28">
        <f>(C166-B166)/D166</f>
        <v>97.500000000000085</v>
      </c>
      <c r="F166" s="18"/>
      <c r="G166" s="18"/>
      <c r="H166" s="19">
        <f>D166*50/B166</f>
        <v>1.5384615384615384E-2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11118.930056812516</v>
      </c>
      <c r="C168" s="17">
        <f>B168+(B168*0.03)</f>
        <v>11452.497958516891</v>
      </c>
      <c r="D168" s="17">
        <f>B168/3250</f>
        <v>3.4212092482500052</v>
      </c>
      <c r="E168" s="28">
        <f>(C168-B168)/D168</f>
        <v>97.499999999999815</v>
      </c>
      <c r="F168" s="26"/>
      <c r="G168" s="63"/>
      <c r="H168" s="19">
        <f>D168*50/B168</f>
        <v>1.5384615384615387E-2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11452.497958516891</v>
      </c>
      <c r="C169" s="17">
        <f>B169+(B169*0.03)</f>
        <v>11796.072897272397</v>
      </c>
      <c r="D169" s="17">
        <f>B169/3250</f>
        <v>3.5238455256975052</v>
      </c>
      <c r="E169" s="28">
        <f>(C169-B169)/D169</f>
        <v>97.499999999999815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11796.072897272397</v>
      </c>
      <c r="C170" s="17">
        <f>B170+(B170*0.03)</f>
        <v>12149.955084190569</v>
      </c>
      <c r="D170" s="17">
        <f>B170/3250</f>
        <v>3.6295608914684299</v>
      </c>
      <c r="E170" s="28">
        <f>(C170-B170)/D170</f>
        <v>97.500000000000028</v>
      </c>
      <c r="F170" s="26"/>
      <c r="G170" s="6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12149.955084190569</v>
      </c>
      <c r="C171" s="17">
        <f>B171+(B171*0.03)</f>
        <v>12514.453736716287</v>
      </c>
      <c r="D171" s="17">
        <f>B171/3250</f>
        <v>3.7384477182124827</v>
      </c>
      <c r="E171" s="28">
        <f>(C171-B171)/D171</f>
        <v>97.500000000000057</v>
      </c>
      <c r="F171" s="18"/>
      <c r="G171" s="18"/>
      <c r="H171" s="19">
        <f>D171*50/B171</f>
        <v>1.5384615384615385E-2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12514.453736716287</v>
      </c>
      <c r="C173" s="17">
        <f>B173+(B173*0.03)</f>
        <v>12889.887348817776</v>
      </c>
      <c r="D173" s="17">
        <f>B173/3250</f>
        <v>3.8506011497588575</v>
      </c>
      <c r="E173" s="28">
        <f>(C173-B173)/D173</f>
        <v>97.500000000000213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12889.887348817776</v>
      </c>
      <c r="C174" s="17">
        <f>B174+(B174*0.03)</f>
        <v>13276.58396928231</v>
      </c>
      <c r="D174" s="17">
        <f>B174/3250</f>
        <v>3.9661191842516232</v>
      </c>
      <c r="E174" s="28">
        <f>(C174-B174)/D174</f>
        <v>97.500000000000213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13276.58396928231</v>
      </c>
      <c r="C175" s="17">
        <f>B175+(B175*0.03)</f>
        <v>13674.881488360779</v>
      </c>
      <c r="D175" s="17">
        <f>B175/3250</f>
        <v>4.085102759779172</v>
      </c>
      <c r="E175" s="28">
        <f>(C175-B175)/D175</f>
        <v>97.499999999999957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13674.881488360779</v>
      </c>
      <c r="C176" s="17">
        <f>B176+(B176*0.03)</f>
        <v>14085.127933011603</v>
      </c>
      <c r="D176" s="17">
        <f>B176/3250</f>
        <v>4.2076558425725477</v>
      </c>
      <c r="E176" s="28">
        <f>(C176-B176)/D176</f>
        <v>97.500000000000099</v>
      </c>
      <c r="F176" s="18"/>
      <c r="G176" s="18"/>
      <c r="H176" s="19">
        <f>D176*50/B176</f>
        <v>1.5384615384615385E-2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14085.127933011603</v>
      </c>
      <c r="C178" s="17">
        <f>B178+(B178*0.03)</f>
        <v>14507.681771001951</v>
      </c>
      <c r="D178" s="17">
        <f>B178/3250</f>
        <v>4.3338855178497244</v>
      </c>
      <c r="E178" s="28">
        <f>(C178-B178)/D178</f>
        <v>97.500000000000028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14507.681771001951</v>
      </c>
      <c r="C179" s="17">
        <f>B179+(B179*0.03)</f>
        <v>14942.912224132009</v>
      </c>
      <c r="D179" s="17">
        <f>B179/3250</f>
        <v>4.4639020833852161</v>
      </c>
      <c r="E179" s="28">
        <f>(C179-B179)/D179</f>
        <v>97.499999999999844</v>
      </c>
      <c r="F179" s="18"/>
      <c r="G179" s="18"/>
      <c r="H179" s="19">
        <f>D179*50/B179</f>
        <v>1.5384615384615387E-2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14942.912224132009</v>
      </c>
      <c r="C180" s="17">
        <f>B180+(B180*0.03)</f>
        <v>15391.199590855969</v>
      </c>
      <c r="D180" s="17">
        <f>B180/3250</f>
        <v>4.5978191458867723</v>
      </c>
      <c r="E180" s="28">
        <f>(C180-B180)/D180</f>
        <v>97.499999999999957</v>
      </c>
      <c r="F180" s="18"/>
      <c r="G180" s="18"/>
      <c r="H180" s="19">
        <f>D180*50/B180</f>
        <v>1.5384615384615385E-2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15391.199590855969</v>
      </c>
      <c r="C181" s="17">
        <f>B181+(B181*0.03)</f>
        <v>15852.935578581648</v>
      </c>
      <c r="D181" s="17">
        <f>B181/3250</f>
        <v>4.735753720263375</v>
      </c>
      <c r="E181" s="28">
        <f>(C181-B181)/D181</f>
        <v>97.499999999999901</v>
      </c>
      <c r="F181" s="18"/>
      <c r="G181" s="18"/>
      <c r="H181" s="19">
        <f>D181*50/B181</f>
        <v>1.5384615384615384E-2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15852.935578581648</v>
      </c>
      <c r="C183" s="17">
        <f>B183+(B183*0.03)</f>
        <v>16328.523645939098</v>
      </c>
      <c r="D183" s="17">
        <f>B183/3250</f>
        <v>4.877826331871276</v>
      </c>
      <c r="E183" s="28">
        <f>(C183-B183)/D183</f>
        <v>97.500000000000156</v>
      </c>
      <c r="F183" s="26"/>
      <c r="G183" s="18"/>
      <c r="H183" s="19">
        <f>D183*50/B183</f>
        <v>1.5384615384615384E-2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16328.523645939098</v>
      </c>
      <c r="C184" s="17">
        <f>B184+(B184*0.03)</f>
        <v>16818.379355317273</v>
      </c>
      <c r="D184" s="17">
        <f>B184/3250</f>
        <v>5.0241611218274151</v>
      </c>
      <c r="E184" s="28">
        <f>(C184-B184)/D184</f>
        <v>97.500000000000327</v>
      </c>
      <c r="F184" s="18"/>
      <c r="G184" s="18"/>
      <c r="H184" s="19">
        <f>D184*50/B184</f>
        <v>1.5384615384615385E-2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16818.379355317273</v>
      </c>
      <c r="C185" s="17">
        <f>B185+(B185*0.03)</f>
        <v>17322.930735976792</v>
      </c>
      <c r="D185" s="17">
        <f>B185/3250</f>
        <v>5.174885955482238</v>
      </c>
      <c r="E185" s="28">
        <f>(C185-B185)/D185</f>
        <v>97.500000000000171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17322.930735976792</v>
      </c>
      <c r="C186" s="17">
        <f>B186+(B186*0.03)</f>
        <v>17842.618658056097</v>
      </c>
      <c r="D186" s="17">
        <f>B186/3250</f>
        <v>5.3301325341467054</v>
      </c>
      <c r="E186" s="28">
        <f>(C186-B186)/D186</f>
        <v>97.500000000000284</v>
      </c>
      <c r="F186" s="18"/>
      <c r="G186" s="18"/>
      <c r="H186" s="19">
        <f>D186*50/B186</f>
        <v>1.5384615384615385E-2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17842.618658056097</v>
      </c>
      <c r="C188" s="17">
        <f>B188+(B188*0.03)</f>
        <v>18377.897217797781</v>
      </c>
      <c r="D188" s="17">
        <f>B188/3250</f>
        <v>5.4900365101711071</v>
      </c>
      <c r="E188" s="28">
        <f>(C188-B188)/D188</f>
        <v>97.500000000000227</v>
      </c>
      <c r="F188" s="26"/>
      <c r="G188" s="18"/>
      <c r="H188" s="19">
        <f>D188*50/B188</f>
        <v>1.5384615384615384E-2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18377.897217797781</v>
      </c>
      <c r="C189" s="17">
        <f>B189+(B189*0.03)</f>
        <v>18929.234134331713</v>
      </c>
      <c r="D189" s="17">
        <f>B189/3250</f>
        <v>5.6547376054762406</v>
      </c>
      <c r="E189" s="28">
        <f>(C189-B189)/D189</f>
        <v>97.499999999999702</v>
      </c>
      <c r="F189" s="18"/>
      <c r="G189" s="18"/>
      <c r="H189" s="19">
        <f>D189*50/B189</f>
        <v>1.5384615384615384E-2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18929.234134331713</v>
      </c>
      <c r="C190" s="17">
        <f>B190+(B190*0.03)</f>
        <v>19497.111158361666</v>
      </c>
      <c r="D190" s="17">
        <f>B190/3250</f>
        <v>5.8243797336405274</v>
      </c>
      <c r="E190" s="28">
        <f>(C190-B190)/D190</f>
        <v>97.500000000000227</v>
      </c>
      <c r="F190" s="18"/>
      <c r="G190" s="18"/>
      <c r="H190" s="19">
        <f>D190*50/B190</f>
        <v>1.5384615384615385E-2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19497.111158361666</v>
      </c>
      <c r="C191" s="17">
        <f>B191+(B191*0.03)</f>
        <v>20082.024493112516</v>
      </c>
      <c r="D191" s="17">
        <f>B191/3250</f>
        <v>5.9991111256497431</v>
      </c>
      <c r="E191" s="28">
        <f>(C191-B191)/D191</f>
        <v>97.500000000000085</v>
      </c>
      <c r="F191" s="18"/>
      <c r="G191" s="18"/>
      <c r="H191" s="19">
        <f>D191*50/B191</f>
        <v>1.5384615384615385E-2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20082.024493112516</v>
      </c>
      <c r="C193" s="17">
        <f>B193+(B193*0.03)</f>
        <v>20684.48522790589</v>
      </c>
      <c r="D193" s="17">
        <f>B193/3250</f>
        <v>6.1790844594192356</v>
      </c>
      <c r="E193" s="28">
        <f>(C193-B193)/D193</f>
        <v>97.499999999999815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20684.48522790589</v>
      </c>
      <c r="C194" s="17">
        <f>B194+(B194*0.03)</f>
        <v>21305.019784743068</v>
      </c>
      <c r="D194" s="17">
        <f>B194/3250</f>
        <v>6.364456993201812</v>
      </c>
      <c r="E194" s="28">
        <f>(C194-B194)/D194</f>
        <v>97.500000000000156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21305.019784743068</v>
      </c>
      <c r="C195" s="17">
        <f>B195+(B195*0.03)</f>
        <v>21944.170378285358</v>
      </c>
      <c r="D195" s="17">
        <f>B195/3250</f>
        <v>6.5553907029978671</v>
      </c>
      <c r="E195" s="28">
        <f>(C195-B195)/D195</f>
        <v>97.499999999999716</v>
      </c>
      <c r="F195" s="18"/>
      <c r="G195" s="18"/>
      <c r="H195" s="19">
        <f>D195*50/B195</f>
        <v>1.5384615384615384E-2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21944.170378285358</v>
      </c>
      <c r="C196" s="17">
        <f>B196+(B196*0.03)</f>
        <v>22602.495489633919</v>
      </c>
      <c r="D196" s="17">
        <f>B196/3250</f>
        <v>6.7520524240878022</v>
      </c>
      <c r="E196" s="28">
        <f>(C196-B196)/D196</f>
        <v>97.499999999999943</v>
      </c>
      <c r="F196" s="18"/>
      <c r="G196" s="18"/>
      <c r="H196" s="19">
        <f>D196*50/B196</f>
        <v>1.5384615384615384E-2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22602.495489633919</v>
      </c>
      <c r="C198" s="17">
        <f>B198+(B198*0.03)</f>
        <v>23280.570354322936</v>
      </c>
      <c r="D198" s="17">
        <f>B198/3250</f>
        <v>6.9546139968104361</v>
      </c>
      <c r="E198" s="28">
        <f>(C198-B198)/D198</f>
        <v>97.499999999999915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23280.570354322936</v>
      </c>
      <c r="C199" s="17">
        <f>B199+(B199*0.03)</f>
        <v>23978.987464952625</v>
      </c>
      <c r="D199" s="17">
        <f>B199/3250</f>
        <v>7.1632524167147498</v>
      </c>
      <c r="E199" s="28">
        <f>(C199-B199)/D199</f>
        <v>97.500000000000128</v>
      </c>
      <c r="F199" s="18"/>
      <c r="G199" s="18"/>
      <c r="H199" s="19">
        <f>D199*50/B199</f>
        <v>1.5384615384615385E-2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23978.987464952625</v>
      </c>
      <c r="C200" s="17">
        <f>B200+(B200*0.03)</f>
        <v>24698.357088901204</v>
      </c>
      <c r="D200" s="17">
        <f>B200/3250</f>
        <v>7.3781499892161921</v>
      </c>
      <c r="E200" s="28">
        <f>(C200-B200)/D200</f>
        <v>97.500000000000142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24698.357088901204</v>
      </c>
      <c r="C201" s="17">
        <f>B201+(B201*0.03)</f>
        <v>25439.30780156824</v>
      </c>
      <c r="D201" s="17">
        <f>B201/3250</f>
        <v>7.5994944888926783</v>
      </c>
      <c r="E201" s="28">
        <f>(C201-B201)/D201</f>
        <v>97.499999999999986</v>
      </c>
      <c r="F201" s="18"/>
      <c r="G201" s="18"/>
      <c r="H201" s="19">
        <f>D201*50/B201</f>
        <v>1.5384615384615385E-2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25439.30780156824</v>
      </c>
      <c r="C203" s="17">
        <f>B203+(B203*0.03)</f>
        <v>26202.487035615286</v>
      </c>
      <c r="D203" s="17">
        <f>B203/3250</f>
        <v>7.8274793235594586</v>
      </c>
      <c r="E203" s="28">
        <f>(C203-B203)/D203</f>
        <v>97.499999999999801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26202.487035615286</v>
      </c>
      <c r="C204" s="17">
        <f>B204+(B204*0.03)</f>
        <v>26988.561646683745</v>
      </c>
      <c r="D204" s="17">
        <f>B204/3250</f>
        <v>8.0623037032662417</v>
      </c>
      <c r="E204" s="28">
        <f>(C204-B204)/D204</f>
        <v>97.500000000000114</v>
      </c>
      <c r="F204" s="26"/>
      <c r="G204" s="63"/>
      <c r="H204" s="19">
        <f>D204*50/B204</f>
        <v>1.5384615384615385E-2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26988.561646683745</v>
      </c>
      <c r="C205" s="17">
        <f>B205+(B205*0.03)</f>
        <v>27798.218496084257</v>
      </c>
      <c r="D205" s="17">
        <f>B205/3250</f>
        <v>8.3041728143642288</v>
      </c>
      <c r="E205" s="28">
        <f>(C205-B205)/D205</f>
        <v>97.499999999999886</v>
      </c>
      <c r="F205" s="26"/>
      <c r="G205" s="63"/>
      <c r="H205" s="19">
        <f>D205*50/B205</f>
        <v>1.5384615384615384E-2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27798.218496084257</v>
      </c>
      <c r="C206" s="17">
        <f>B206+(B206*0.03)</f>
        <v>28632.165050966785</v>
      </c>
      <c r="D206" s="17">
        <f>B206/3250</f>
        <v>8.5532979987951556</v>
      </c>
      <c r="E206" s="28">
        <f>(C206-B206)/D206</f>
        <v>97.500000000000071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28632.165050966785</v>
      </c>
      <c r="C208" s="17">
        <f>B208+(B208*0.03)</f>
        <v>29491.130002495789</v>
      </c>
      <c r="D208" s="17">
        <f>B208/3250</f>
        <v>8.8098969387590103</v>
      </c>
      <c r="E208" s="28">
        <f>(C208-B208)/D208</f>
        <v>97.500000000000043</v>
      </c>
      <c r="F208" s="26"/>
      <c r="G208" s="18"/>
      <c r="H208" s="19">
        <f>D208*50/B208</f>
        <v>1.5384615384615384E-2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29491.130002495789</v>
      </c>
      <c r="C209" s="17">
        <f>B209+(B209*0.03)</f>
        <v>30375.863902570662</v>
      </c>
      <c r="D209" s="17">
        <f>B209/3250</f>
        <v>9.0741938469217818</v>
      </c>
      <c r="E209" s="28">
        <f>(C209-B209)/D209</f>
        <v>97.499999999999872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30375.863902570662</v>
      </c>
      <c r="C210" s="17">
        <f>B210+(B210*0.03)</f>
        <v>31287.139819647782</v>
      </c>
      <c r="D210" s="17">
        <f>B210/3250</f>
        <v>9.3464196623294349</v>
      </c>
      <c r="E210" s="28">
        <f>(C210-B210)/D210</f>
        <v>97.500000000000071</v>
      </c>
      <c r="F210" s="18"/>
      <c r="G210" s="18"/>
      <c r="H210" s="19">
        <f>D210*50/B210</f>
        <v>1.5384615384615385E-2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31287.139819647782</v>
      </c>
      <c r="C211" s="17">
        <f>B211+(B211*0.03)</f>
        <v>32225.754014237216</v>
      </c>
      <c r="D211" s="17">
        <f>B211/3250</f>
        <v>9.6268122521993185</v>
      </c>
      <c r="E211" s="28">
        <f>(C211-B211)/D211</f>
        <v>97.500000000000071</v>
      </c>
      <c r="F211" s="18"/>
      <c r="G211" s="18"/>
      <c r="H211" s="19">
        <f>D211*50/B211</f>
        <v>1.5384615384615387E-2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32225.754014237216</v>
      </c>
      <c r="C213" s="17">
        <f>B213+(B213*0.03)</f>
        <v>33192.526634664333</v>
      </c>
      <c r="D213" s="17">
        <f>B213/3250</f>
        <v>9.9156166197652968</v>
      </c>
      <c r="E213" s="28">
        <f>(C213-B213)/D213</f>
        <v>97.500000000000014</v>
      </c>
      <c r="F213" s="26"/>
      <c r="G213" s="18"/>
      <c r="H213" s="19">
        <f>D213*50/B213</f>
        <v>1.5384615384615384E-2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33192.526634664333</v>
      </c>
      <c r="C214" s="17">
        <f>B214+(B214*0.03)</f>
        <v>34188.302433704266</v>
      </c>
      <c r="D214" s="17">
        <f>B214/3250</f>
        <v>10.213085118358256</v>
      </c>
      <c r="E214" s="28">
        <f>(C214-B214)/D214</f>
        <v>97.500000000000313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34188.302433704266</v>
      </c>
      <c r="C215" s="17">
        <f>B215+(B215*0.03)</f>
        <v>35213.951506715392</v>
      </c>
      <c r="D215" s="17">
        <f>B215/3250</f>
        <v>10.519477671909005</v>
      </c>
      <c r="E215" s="28">
        <f>(C215-B215)/D215</f>
        <v>97.499999999999758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35213.951506715392</v>
      </c>
      <c r="C216" s="17">
        <f>B216+(B216*0.03)</f>
        <v>36270.370051916856</v>
      </c>
      <c r="D216" s="17">
        <f>B216/3250</f>
        <v>10.835062002066275</v>
      </c>
      <c r="E216" s="28">
        <f>(C216-B216)/D216</f>
        <v>97.500000000000242</v>
      </c>
      <c r="F216" s="18"/>
      <c r="G216" s="18"/>
      <c r="H216" s="19">
        <f>D216*50/B216</f>
        <v>1.5384615384615385E-2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36270.370051916856</v>
      </c>
      <c r="C218" s="17">
        <f>B218+(B218*0.03)</f>
        <v>37358.481153474364</v>
      </c>
      <c r="D218" s="17">
        <f>B218/3250</f>
        <v>11.160113862128263</v>
      </c>
      <c r="E218" s="28">
        <f>(C218-B218)/D218</f>
        <v>97.500000000000199</v>
      </c>
      <c r="F218" s="26"/>
      <c r="G218" s="18"/>
      <c r="H218" s="19">
        <f>D218*50/B218</f>
        <v>1.5384615384615382E-2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37358.481153474364</v>
      </c>
      <c r="C219" s="17">
        <f>B219+(B219*0.03)</f>
        <v>38479.235588078598</v>
      </c>
      <c r="D219" s="17">
        <f>B219/3250</f>
        <v>11.494917277992112</v>
      </c>
      <c r="E219" s="28">
        <f>(C219-B219)/D219</f>
        <v>97.500000000000284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38479.235588078598</v>
      </c>
      <c r="C220" s="17">
        <f>B220+(B220*0.03)</f>
        <v>39633.612655720957</v>
      </c>
      <c r="D220" s="17">
        <f>B220/3250</f>
        <v>11.839764796331876</v>
      </c>
      <c r="E220" s="28">
        <f>(C220-B220)/D220</f>
        <v>97.500000000000114</v>
      </c>
      <c r="F220" s="18"/>
      <c r="G220" s="18"/>
      <c r="H220" s="19">
        <f>D220*50/B220</f>
        <v>1.5384615384615385E-2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39633.612655720957</v>
      </c>
      <c r="C221" s="17">
        <f>B221+(B221*0.03)</f>
        <v>40822.621035392585</v>
      </c>
      <c r="D221" s="17">
        <f>B221/3250</f>
        <v>12.194957740221833</v>
      </c>
      <c r="E221" s="28">
        <f>(C221-B221)/D221</f>
        <v>97.499999999999943</v>
      </c>
      <c r="F221" s="18"/>
      <c r="G221" s="18"/>
      <c r="H221" s="19">
        <f>D221*50/B221</f>
        <v>1.5384615384615384E-2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40822.621035392585</v>
      </c>
      <c r="C223" s="17">
        <f>B223+(B223*0.03)</f>
        <v>42047.299666454361</v>
      </c>
      <c r="D223" s="17">
        <f>B223/3250</f>
        <v>12.560806472428487</v>
      </c>
      <c r="E223" s="28">
        <f>(C223-B223)/D223</f>
        <v>97.499999999999829</v>
      </c>
      <c r="F223" s="26"/>
      <c r="G223" s="6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42047.299666454361</v>
      </c>
      <c r="C224" s="17">
        <f>B224+(B224*0.03)</f>
        <v>43308.718656447993</v>
      </c>
      <c r="D224" s="17">
        <f>B224/3250</f>
        <v>12.937630666601342</v>
      </c>
      <c r="E224" s="28">
        <f>(C224-B224)/D224</f>
        <v>97.500000000000085</v>
      </c>
      <c r="F224" s="26"/>
      <c r="G224" s="6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43308.718656447993</v>
      </c>
      <c r="C225" s="17">
        <f>B225+(B225*0.03)</f>
        <v>44607.980216141434</v>
      </c>
      <c r="D225" s="17">
        <f>B225/3250</f>
        <v>13.325759586599382</v>
      </c>
      <c r="E225" s="28">
        <f>(C225-B225)/D225</f>
        <v>97.500000000000099</v>
      </c>
      <c r="F225" s="26"/>
      <c r="G225" s="63"/>
      <c r="H225" s="19">
        <f>D225*50/B225</f>
        <v>1.5384615384615384E-2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44607.980216141434</v>
      </c>
      <c r="C226" s="17">
        <f>B226+(B226*0.03)</f>
        <v>45946.219622625678</v>
      </c>
      <c r="D226" s="17">
        <f>B226/3250</f>
        <v>13.725532374197364</v>
      </c>
      <c r="E226" s="28">
        <f>(C226-B226)/D226</f>
        <v>97.500000000000128</v>
      </c>
      <c r="F226" s="26"/>
      <c r="G226" s="63"/>
      <c r="H226" s="19">
        <f>D226*50/B226</f>
        <v>1.5384615384615385E-2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45946.219622625678</v>
      </c>
      <c r="C227" s="17">
        <f>B227+(B227*0.03)</f>
        <v>47324.606211304446</v>
      </c>
      <c r="D227" s="17">
        <f>B227/3250</f>
        <v>14.137298345423286</v>
      </c>
      <c r="E227" s="28">
        <f>(C227-B227)/D227</f>
        <v>97.499999999999829</v>
      </c>
      <c r="F227" s="18"/>
      <c r="G227" s="18"/>
      <c r="H227" s="19">
        <f>D227*50/B227</f>
        <v>1.5384615384615384E-2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6" workbookViewId="0">
      <selection activeCell="B44" sqref="B44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6.36328125" customWidth="1"/>
  </cols>
  <sheetData>
    <row r="1" spans="1:10" ht="16" thickBot="1">
      <c r="A1" s="117"/>
      <c r="B1" s="118"/>
      <c r="C1" s="118"/>
      <c r="D1" s="118"/>
      <c r="E1" s="118"/>
      <c r="F1" s="118"/>
      <c r="G1" s="118"/>
      <c r="H1" s="11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8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17">
        <f>B35+(B35*0.081)</f>
        <v>10898.810869314138</v>
      </c>
      <c r="D35" s="17">
        <f>B35/2500</f>
        <v>4.0328624863327063</v>
      </c>
      <c r="E35" s="34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17">
        <f>B37+(B37*0.10018)</f>
        <v>11579.374318844501</v>
      </c>
      <c r="D37" s="17">
        <f>B37/3250</f>
        <v>3.2384558943066657</v>
      </c>
      <c r="E37" s="34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82">
        <f>C42+F42-G42</f>
        <v>12636.159333752403</v>
      </c>
      <c r="C44" s="17">
        <f>B44+(B44*0.03)</f>
        <v>13015.244113764975</v>
      </c>
      <c r="D44" s="17">
        <f>B44/3250</f>
        <v>3.8880490257699702</v>
      </c>
      <c r="E44" s="28">
        <f>(C44-B44)/D44</f>
        <v>97.5</v>
      </c>
      <c r="F44" s="26"/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13015.244113764975</v>
      </c>
      <c r="C45" s="17">
        <f>B45+(B45*0.03)</f>
        <v>13405.701437177924</v>
      </c>
      <c r="D45" s="17">
        <f>B45/3250</f>
        <v>4.004690496543069</v>
      </c>
      <c r="E45" s="28">
        <f>(C45-B45)/D45</f>
        <v>97.500000000000028</v>
      </c>
      <c r="F45" s="26"/>
      <c r="G45" s="33"/>
      <c r="H45" s="19">
        <f>D45*50/B45</f>
        <v>1.5384615384615384E-2</v>
      </c>
    </row>
    <row r="46" spans="1:8" s="1" customFormat="1">
      <c r="A46" s="15">
        <f>A45+7</f>
        <v>43121</v>
      </c>
      <c r="B46" s="20">
        <f>C45+F45-G45</f>
        <v>13405.701437177924</v>
      </c>
      <c r="C46" s="17">
        <f>B46+(B46*0.03)</f>
        <v>13807.872480293261</v>
      </c>
      <c r="D46" s="17">
        <f>B46/3250</f>
        <v>4.1248312114393615</v>
      </c>
      <c r="E46" s="28">
        <f>(C46-B46)/D46</f>
        <v>97.499999999999801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13807.872480293261</v>
      </c>
      <c r="C47" s="17">
        <f>B47+(B47*0.03)</f>
        <v>14222.108654702059</v>
      </c>
      <c r="D47" s="17">
        <f>B47/3250</f>
        <v>4.2485761477825417</v>
      </c>
      <c r="E47" s="28">
        <f>(C47-B47)/D47</f>
        <v>97.499999999999929</v>
      </c>
      <c r="F47" s="26"/>
      <c r="G47" s="33"/>
      <c r="H47" s="19">
        <f>D47*50/B47</f>
        <v>1.5384615384615384E-2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14222.108654702059</v>
      </c>
      <c r="C49" s="17">
        <f>B49+(B49*0.03)</f>
        <v>14648.77191434312</v>
      </c>
      <c r="D49" s="17">
        <f>B49/3250</f>
        <v>4.3760334322160181</v>
      </c>
      <c r="E49" s="28">
        <f>(C49-B49)/D49</f>
        <v>97.500000000000014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14648.77191434312</v>
      </c>
      <c r="C50" s="17">
        <f>B50+(B50*0.03)</f>
        <v>15088.235071773413</v>
      </c>
      <c r="D50" s="17">
        <f>B50/3250</f>
        <v>4.507314435182499</v>
      </c>
      <c r="E50" s="28">
        <f>(C50-B50)/D50</f>
        <v>97.499999999999858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15088.235071773413</v>
      </c>
      <c r="C51" s="17">
        <f>B51+(B51*0.03)</f>
        <v>15540.882123926616</v>
      </c>
      <c r="D51" s="17">
        <f>B51/3250</f>
        <v>4.6425338682379733</v>
      </c>
      <c r="E51" s="28">
        <f>(C51-B51)/D51</f>
        <v>97.500000000000085</v>
      </c>
      <c r="F51" s="26"/>
      <c r="G51" s="33"/>
      <c r="H51" s="19">
        <f>D51*50/B51</f>
        <v>1.5384615384615384E-2</v>
      </c>
    </row>
    <row r="52" spans="1:8" s="1" customFormat="1" ht="13" thickBot="1">
      <c r="A52" s="15">
        <f>A51+7</f>
        <v>43156</v>
      </c>
      <c r="B52" s="20">
        <f>C51+F51-G51</f>
        <v>15540.882123926616</v>
      </c>
      <c r="C52" s="17">
        <f>B52+(B52*0.03)</f>
        <v>16007.108587644414</v>
      </c>
      <c r="D52" s="17">
        <f>B52/3250</f>
        <v>4.7818098842851127</v>
      </c>
      <c r="E52" s="28">
        <f>(C52-B52)/D52</f>
        <v>97.499999999999844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16007.108587644414</v>
      </c>
      <c r="C54" s="17">
        <f>B54+(B54*0.03)</f>
        <v>16487.321845273746</v>
      </c>
      <c r="D54" s="17">
        <f>B54/3250</f>
        <v>4.9252641808136657</v>
      </c>
      <c r="E54" s="28">
        <f>(C54-B54)/D54</f>
        <v>97.499999999999829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16487.321845273746</v>
      </c>
      <c r="C55" s="17">
        <f>B55+(B55*0.03)</f>
        <v>16981.941500631958</v>
      </c>
      <c r="D55" s="17">
        <f>B55/3250</f>
        <v>5.0730221062380751</v>
      </c>
      <c r="E55" s="28">
        <f>(C55-B55)/D55</f>
        <v>97.499999999999972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16981.941500631958</v>
      </c>
      <c r="C56" s="17">
        <f>B56+(B56*0.03)</f>
        <v>17491.399745650917</v>
      </c>
      <c r="D56" s="17">
        <f>B56/3250</f>
        <v>5.2252127694252177</v>
      </c>
      <c r="E56" s="28">
        <f>(C56-B56)/D56</f>
        <v>97.500000000000071</v>
      </c>
      <c r="F56" s="26"/>
      <c r="G56" s="33"/>
      <c r="H56" s="19">
        <f>D56*50/B56</f>
        <v>1.5384615384615385E-2</v>
      </c>
    </row>
    <row r="57" spans="1:8" s="1" customFormat="1" ht="13" thickBot="1">
      <c r="A57" s="15">
        <f>A56+7</f>
        <v>43184</v>
      </c>
      <c r="B57" s="20">
        <f>C56+F56-G56</f>
        <v>17491.399745650917</v>
      </c>
      <c r="C57" s="17">
        <f>B57+(B57*0.03)</f>
        <v>18016.141738020444</v>
      </c>
      <c r="D57" s="17">
        <f>B57/3250</f>
        <v>5.381969152507974</v>
      </c>
      <c r="E57" s="28">
        <f>(C57-B57)/D57</f>
        <v>97.499999999999915</v>
      </c>
      <c r="F57" s="26"/>
      <c r="G57" s="33"/>
      <c r="H57" s="19">
        <f>D57*50/B57</f>
        <v>1.5384615384615382E-2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18016.141738020444</v>
      </c>
      <c r="C59" s="17">
        <f>B59+(B59*0.03)</f>
        <v>18556.625990161057</v>
      </c>
      <c r="D59" s="17">
        <f>B59/3250</f>
        <v>5.5434282270832131</v>
      </c>
      <c r="E59" s="28">
        <f>(C59-B59)/D59</f>
        <v>97.500000000000043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18556.625990161057</v>
      </c>
      <c r="C60" s="17">
        <f>B60+(B60*0.03)</f>
        <v>19113.324769865889</v>
      </c>
      <c r="D60" s="17">
        <f>B60/3250</f>
        <v>5.7097310738957097</v>
      </c>
      <c r="E60" s="28">
        <f>(C60-B60)/D60</f>
        <v>97.499999999999943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19113.324769865889</v>
      </c>
      <c r="C61" s="17">
        <f>B61+(B61*0.03)</f>
        <v>19686.724512961864</v>
      </c>
      <c r="D61" s="17">
        <f>B61/3250</f>
        <v>5.8810230061125814</v>
      </c>
      <c r="E61" s="28">
        <f>(C61-B61)/D61</f>
        <v>97.499999999999758</v>
      </c>
      <c r="F61" s="26"/>
      <c r="G61" s="33"/>
      <c r="H61" s="19">
        <f>D61*50/B61</f>
        <v>1.5384615384615384E-2</v>
      </c>
    </row>
    <row r="62" spans="1:8" s="1" customFormat="1" ht="13" thickBot="1">
      <c r="A62" s="15">
        <f>A61+7</f>
        <v>43212</v>
      </c>
      <c r="B62" s="20">
        <f>C61+F61-G61</f>
        <v>19686.724512961864</v>
      </c>
      <c r="C62" s="17">
        <f>B62+(B62*0.03)</f>
        <v>20277.326248350721</v>
      </c>
      <c r="D62" s="17">
        <f>B62/3250</f>
        <v>6.0574536962959584</v>
      </c>
      <c r="E62" s="28">
        <f>(C62-B62)/D62</f>
        <v>97.500000000000085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20277.326248350721</v>
      </c>
      <c r="C64" s="17">
        <f>B64+(B64*0.03)</f>
        <v>20885.646035801241</v>
      </c>
      <c r="D64" s="17">
        <f>B64/3250</f>
        <v>6.2391773071848373</v>
      </c>
      <c r="E64" s="28">
        <f>(C64-B64)/D64</f>
        <v>97.499999999999801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20885.646035801241</v>
      </c>
      <c r="C65" s="17">
        <f>B65+(B65*0.03)</f>
        <v>21512.215416875279</v>
      </c>
      <c r="D65" s="17">
        <f>B65/3250</f>
        <v>6.4263526264003819</v>
      </c>
      <c r="E65" s="28">
        <f>(C65-B65)/D65</f>
        <v>97.500000000000071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21512.215416875279</v>
      </c>
      <c r="C66" s="17">
        <f>B66+(B66*0.03)</f>
        <v>22157.581879381538</v>
      </c>
      <c r="D66" s="17">
        <f>B66/3250</f>
        <v>6.6191432051923931</v>
      </c>
      <c r="E66" s="28">
        <f>(C66-B66)/D66</f>
        <v>97.500000000000142</v>
      </c>
      <c r="F66" s="26"/>
      <c r="G66" s="33"/>
      <c r="H66" s="19">
        <f>D66*50/B66</f>
        <v>1.5384615384615382E-2</v>
      </c>
    </row>
    <row r="67" spans="1:8" s="1" customFormat="1" ht="13" thickBot="1">
      <c r="A67" s="15">
        <f>A66+7</f>
        <v>43240</v>
      </c>
      <c r="B67" s="20">
        <f>C66+F66-G66</f>
        <v>22157.581879381538</v>
      </c>
      <c r="C67" s="17">
        <f>B67+(B67*0.03)</f>
        <v>22822.309335762984</v>
      </c>
      <c r="D67" s="17">
        <f>B67/3250</f>
        <v>6.8177175013481657</v>
      </c>
      <c r="E67" s="28">
        <f>(C67-B67)/D67</f>
        <v>97.500000000000014</v>
      </c>
      <c r="F67" s="26"/>
      <c r="G67" s="33"/>
      <c r="H67" s="19">
        <f>D67*50/B67</f>
        <v>1.5384615384615385E-2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22822.309335762984</v>
      </c>
      <c r="C69" s="17">
        <f>B69+(B69*0.03)</f>
        <v>23506.978615835873</v>
      </c>
      <c r="D69" s="17">
        <f>B69/3250</f>
        <v>7.0222490263886108</v>
      </c>
      <c r="E69" s="28">
        <f>(C69-B69)/D69</f>
        <v>97.499999999999886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23506.978615835873</v>
      </c>
      <c r="C70" s="17">
        <f>B70+(B70*0.03)</f>
        <v>24212.187974310949</v>
      </c>
      <c r="D70" s="17">
        <f>B70/3250</f>
        <v>7.2329164971802689</v>
      </c>
      <c r="E70" s="28">
        <f>(C70-B70)/D70</f>
        <v>97.500000000000028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24212.187974310949</v>
      </c>
      <c r="C71" s="17">
        <f>B71+(B71*0.03)</f>
        <v>24938.553613540276</v>
      </c>
      <c r="D71" s="17">
        <f>B71/3250</f>
        <v>7.4499039920956767</v>
      </c>
      <c r="E71" s="28">
        <f>(C71-B71)/D71</f>
        <v>97.499999999999787</v>
      </c>
      <c r="F71" s="26"/>
      <c r="G71" s="33"/>
      <c r="H71" s="19">
        <f>D71*50/B71</f>
        <v>1.5384615384615384E-2</v>
      </c>
    </row>
    <row r="72" spans="1:8" s="1" customFormat="1" ht="13" thickBot="1">
      <c r="A72" s="15">
        <f>A71+7</f>
        <v>43268</v>
      </c>
      <c r="B72" s="20">
        <f>C71+F71-G71</f>
        <v>24938.553613540276</v>
      </c>
      <c r="C72" s="17">
        <f>B72+(B72*0.03)</f>
        <v>25686.710221946483</v>
      </c>
      <c r="D72" s="17">
        <f>B72/3250</f>
        <v>7.6734011118585466</v>
      </c>
      <c r="E72" s="28">
        <f>(C72-B72)/D72</f>
        <v>97.499999999999829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25686.710221946483</v>
      </c>
      <c r="C74" s="17">
        <f>B74+(B74*0.03)</f>
        <v>26457.311528604878</v>
      </c>
      <c r="D74" s="17">
        <f>B74/3250</f>
        <v>7.9036031452143023</v>
      </c>
      <c r="E74" s="28">
        <f>(C74-B74)/D74</f>
        <v>97.500000000000014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26457.311528604878</v>
      </c>
      <c r="C75" s="17">
        <f>B75+(B75*0.03)</f>
        <v>27251.030874463024</v>
      </c>
      <c r="D75" s="17">
        <f>B75/3250</f>
        <v>8.1407112395707308</v>
      </c>
      <c r="E75" s="28">
        <f>(C75-B75)/D75</f>
        <v>97.499999999999972</v>
      </c>
      <c r="F75" s="26"/>
      <c r="G75" s="33"/>
      <c r="H75" s="19">
        <f>D75*50/B75</f>
        <v>1.5384615384615382E-2</v>
      </c>
    </row>
    <row r="76" spans="1:8" s="1" customFormat="1">
      <c r="A76" s="15">
        <f>A75+7</f>
        <v>43289</v>
      </c>
      <c r="B76" s="20">
        <f>C75+F75-G75</f>
        <v>27251.030874463024</v>
      </c>
      <c r="C76" s="17">
        <f>B76+(B76*0.03)</f>
        <v>28068.561800696916</v>
      </c>
      <c r="D76" s="17">
        <f>B76/3250</f>
        <v>8.3849325767578531</v>
      </c>
      <c r="E76" s="28">
        <f>(C76-B76)/D76</f>
        <v>97.500000000000199</v>
      </c>
      <c r="F76" s="26"/>
      <c r="G76" s="33"/>
      <c r="H76" s="19">
        <f>D76*50/B76</f>
        <v>1.5384615384615384E-2</v>
      </c>
    </row>
    <row r="77" spans="1:8" s="1" customFormat="1" ht="13" thickBot="1">
      <c r="A77" s="15">
        <f>A76+7</f>
        <v>43296</v>
      </c>
      <c r="B77" s="20">
        <f>C76+F76-G76</f>
        <v>28068.561800696916</v>
      </c>
      <c r="C77" s="17">
        <f>B77+(B77*0.03)</f>
        <v>28910.618654717822</v>
      </c>
      <c r="D77" s="17">
        <f>B77/3250</f>
        <v>8.63648055406059</v>
      </c>
      <c r="E77" s="28">
        <f>(C77-B77)/D77</f>
        <v>97.499999999999829</v>
      </c>
      <c r="F77" s="26"/>
      <c r="G77" s="33"/>
      <c r="H77" s="19">
        <f>D77*50/B77</f>
        <v>1.5384615384615385E-2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28910.618654717822</v>
      </c>
      <c r="C79" s="17">
        <f>B79+(B79*0.03)</f>
        <v>29777.937214359357</v>
      </c>
      <c r="D79" s="17">
        <f>B79/3250</f>
        <v>8.8955749706824072</v>
      </c>
      <c r="E79" s="28">
        <f>(C79-B79)/D79</f>
        <v>97.500000000000043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29777.937214359357</v>
      </c>
      <c r="C80" s="17">
        <f>B80+(B80*0.03)</f>
        <v>30671.275330790137</v>
      </c>
      <c r="D80" s="17">
        <f>B80/3250</f>
        <v>9.1624422198028785</v>
      </c>
      <c r="E80" s="28">
        <f>(C80-B80)/D80</f>
        <v>97.499999999999858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30671.275330790137</v>
      </c>
      <c r="C81" s="17">
        <f>B81+(B81*0.03)</f>
        <v>31591.413590713841</v>
      </c>
      <c r="D81" s="17">
        <f>B81/3250</f>
        <v>9.4373154863969653</v>
      </c>
      <c r="E81" s="28">
        <f>(C81-B81)/D81</f>
        <v>97.499999999999986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31591.413590713841</v>
      </c>
      <c r="C82" s="17">
        <f>B82+(B82*0.03)</f>
        <v>32539.155998435257</v>
      </c>
      <c r="D82" s="17">
        <f>B82/3250</f>
        <v>9.7204349509888743</v>
      </c>
      <c r="E82" s="28">
        <f>(C82-B82)/D82</f>
        <v>97.500000000000114</v>
      </c>
      <c r="F82" s="26"/>
      <c r="G82" s="33"/>
      <c r="H82" s="19">
        <f>D82*50/B82</f>
        <v>1.5384615384615385E-2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32539.155998435257</v>
      </c>
      <c r="C84" s="17">
        <f>B84+(B84*0.03)</f>
        <v>33515.330678388316</v>
      </c>
      <c r="D84" s="17">
        <f>B84/3250</f>
        <v>10.01204799951854</v>
      </c>
      <c r="E84" s="28">
        <f>(C84-B84)/D84</f>
        <v>97.500000000000156</v>
      </c>
      <c r="F84" s="26"/>
      <c r="G84" s="33"/>
      <c r="H84" s="19">
        <f>D84*50/B84</f>
        <v>1.5384615384615382E-2</v>
      </c>
    </row>
    <row r="85" spans="1:8" s="1" customFormat="1">
      <c r="A85" s="15">
        <f>A84+7</f>
        <v>43338</v>
      </c>
      <c r="B85" s="20">
        <f>C84+F84-G84</f>
        <v>33515.330678388316</v>
      </c>
      <c r="C85" s="17">
        <f>B85+(B85*0.03)</f>
        <v>34520.790598739964</v>
      </c>
      <c r="D85" s="17">
        <f>B85/3250</f>
        <v>10.312409439504098</v>
      </c>
      <c r="E85" s="28">
        <f>(C85-B85)/D85</f>
        <v>97.499999999999872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34520.790598739964</v>
      </c>
      <c r="C86" s="17">
        <f>B86+(B86*0.03)</f>
        <v>35556.414316702161</v>
      </c>
      <c r="D86" s="17">
        <f>B86/3250</f>
        <v>10.621781722689219</v>
      </c>
      <c r="E86" s="28">
        <f>(C86-B86)/D86</f>
        <v>97.499999999999801</v>
      </c>
      <c r="F86" s="26"/>
      <c r="G86" s="33"/>
      <c r="H86" s="19">
        <f>D86*50/B86</f>
        <v>1.5384615384615382E-2</v>
      </c>
    </row>
    <row r="87" spans="1:8" s="1" customFormat="1" ht="13" thickBot="1">
      <c r="A87" s="15">
        <f>A86+7</f>
        <v>43352</v>
      </c>
      <c r="B87" s="20">
        <f>C86+F86-G86</f>
        <v>35556.414316702161</v>
      </c>
      <c r="C87" s="17">
        <f>B87+(B87*0.03)</f>
        <v>36623.106746203222</v>
      </c>
      <c r="D87" s="17">
        <f>B87/3250</f>
        <v>10.940435174369895</v>
      </c>
      <c r="E87" s="28">
        <f>(C87-B87)/D87</f>
        <v>97.499999999999673</v>
      </c>
      <c r="F87" s="26"/>
      <c r="G87" s="33"/>
      <c r="H87" s="19">
        <f>D87*50/B87</f>
        <v>1.5384615384615384E-2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36623.106746203222</v>
      </c>
      <c r="C89" s="17">
        <f>B89+(B89*0.03)</f>
        <v>37721.799948589316</v>
      </c>
      <c r="D89" s="17">
        <f>B89/3250</f>
        <v>11.268648229600991</v>
      </c>
      <c r="E89" s="28">
        <f>(C89-B89)/D89</f>
        <v>97.49999999999973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37721.799948589316</v>
      </c>
      <c r="C90" s="17">
        <f>B90+(B90*0.03)</f>
        <v>38853.453947046997</v>
      </c>
      <c r="D90" s="17">
        <f>B90/3250</f>
        <v>11.60670767648902</v>
      </c>
      <c r="E90" s="28">
        <f>(C90-B90)/D90</f>
        <v>97.500000000000156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38853.453947046997</v>
      </c>
      <c r="C91" s="17">
        <f>B91+(B91*0.03)</f>
        <v>40019.05756545841</v>
      </c>
      <c r="D91" s="17">
        <f>B91/3250</f>
        <v>11.954908906783691</v>
      </c>
      <c r="E91" s="28">
        <f>(C91-B91)/D91</f>
        <v>97.500000000000242</v>
      </c>
      <c r="F91" s="26"/>
      <c r="G91" s="33"/>
      <c r="H91" s="19">
        <f>D91*50/B91</f>
        <v>1.5384615384615385E-2</v>
      </c>
    </row>
    <row r="92" spans="1:8" s="1" customFormat="1" ht="13" thickBot="1">
      <c r="A92" s="15">
        <f>A91+7</f>
        <v>43380</v>
      </c>
      <c r="B92" s="20">
        <f>C91+F91-G91</f>
        <v>40019.05756545841</v>
      </c>
      <c r="C92" s="17">
        <f>B92+(B92*0.03)</f>
        <v>41219.629292422163</v>
      </c>
      <c r="D92" s="17">
        <f>B92/3250</f>
        <v>12.313556173987203</v>
      </c>
      <c r="E92" s="28">
        <f>(C92-B92)/D92</f>
        <v>97.500000000000085</v>
      </c>
      <c r="F92" s="26"/>
      <c r="G92" s="33"/>
      <c r="H92" s="19">
        <f>D92*50/B92</f>
        <v>1.5384615384615385E-2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41219.629292422163</v>
      </c>
      <c r="C94" s="17">
        <f>B94+(B94*0.03)</f>
        <v>42456.218171194829</v>
      </c>
      <c r="D94" s="17">
        <f>B94/3250</f>
        <v>12.682962859206819</v>
      </c>
      <c r="E94" s="28">
        <f>(C94-B94)/D94</f>
        <v>97.500000000000043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42456.218171194829</v>
      </c>
      <c r="C95" s="17">
        <f>B95+(B95*0.03)</f>
        <v>43729.904716330675</v>
      </c>
      <c r="D95" s="17">
        <f>B95/3250</f>
        <v>13.063451744983023</v>
      </c>
      <c r="E95" s="28">
        <f>(C95-B95)/D95</f>
        <v>97.500000000000114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43729.904716330675</v>
      </c>
      <c r="C96" s="17">
        <f>B96+(B96*0.03)</f>
        <v>45041.801857820596</v>
      </c>
      <c r="D96" s="17">
        <f>B96/3250</f>
        <v>13.455355297332515</v>
      </c>
      <c r="E96" s="28">
        <f>(C96-B96)/D96</f>
        <v>97.500000000000028</v>
      </c>
      <c r="F96" s="26"/>
      <c r="G96" s="33"/>
      <c r="H96" s="19">
        <f>D96*50/B96</f>
        <v>1.5384615384615384E-2</v>
      </c>
    </row>
    <row r="97" spans="1:8" s="1" customFormat="1" ht="13" thickBot="1">
      <c r="A97" s="15">
        <f>A96+7</f>
        <v>43408</v>
      </c>
      <c r="B97" s="20">
        <f>C96+F96-G96</f>
        <v>45041.801857820596</v>
      </c>
      <c r="C97" s="17">
        <f>B97+(B97*0.03)</f>
        <v>46393.05591355521</v>
      </c>
      <c r="D97" s="17">
        <f>B97/3250</f>
        <v>13.859015956252492</v>
      </c>
      <c r="E97" s="28">
        <f>(C97-B97)/D97</f>
        <v>97.499999999999758</v>
      </c>
      <c r="F97" s="26"/>
      <c r="G97" s="33"/>
      <c r="H97" s="19">
        <f>D97*50/B97</f>
        <v>1.5384615384615385E-2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46393.05591355521</v>
      </c>
      <c r="C99" s="17">
        <f>B99+(B99*0.03)</f>
        <v>47784.847590961865</v>
      </c>
      <c r="D99" s="17">
        <f>B99/3250</f>
        <v>14.274786434940065</v>
      </c>
      <c r="E99" s="28">
        <f>(C99-B99)/D99</f>
        <v>97.499999999999858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47784.847590961865</v>
      </c>
      <c r="C100" s="17">
        <f>B100+(B100*0.03)</f>
        <v>49218.393018690724</v>
      </c>
      <c r="D100" s="17">
        <f>B100/3250</f>
        <v>14.703030027988266</v>
      </c>
      <c r="E100" s="28">
        <f>(C100-B100)/D100</f>
        <v>97.500000000000213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49218.393018690724</v>
      </c>
      <c r="C101" s="17">
        <f>B101+(B101*0.03)</f>
        <v>50694.944809251443</v>
      </c>
      <c r="D101" s="17">
        <f>B101/3250</f>
        <v>15.144120928827915</v>
      </c>
      <c r="E101" s="28">
        <f>(C101-B101)/D101</f>
        <v>97.499999999999844</v>
      </c>
      <c r="F101" s="26"/>
      <c r="G101" s="33"/>
      <c r="H101" s="19">
        <f>D101*50/B101</f>
        <v>1.5384615384615385E-2</v>
      </c>
    </row>
    <row r="102" spans="1:8" s="1" customFormat="1" ht="13" thickBot="1">
      <c r="A102" s="15">
        <f>A101+7</f>
        <v>43436</v>
      </c>
      <c r="B102" s="20">
        <f>C101+F101-G101</f>
        <v>50694.944809251443</v>
      </c>
      <c r="C102" s="17">
        <f>B102+(B102*0.03)</f>
        <v>52215.793153528983</v>
      </c>
      <c r="D102" s="17">
        <f>B102/3250</f>
        <v>15.598444556692751</v>
      </c>
      <c r="E102" s="28">
        <f>(C102-B102)/D102</f>
        <v>97.499999999999758</v>
      </c>
      <c r="F102" s="26"/>
      <c r="G102" s="33"/>
      <c r="H102" s="19">
        <f>D102*50/B102</f>
        <v>1.5384615384615384E-2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52215.793153528983</v>
      </c>
      <c r="C104" s="17">
        <f>B104+(B104*0.03)</f>
        <v>53782.266948134849</v>
      </c>
      <c r="D104" s="17">
        <f>B104/3250</f>
        <v>16.066397893393532</v>
      </c>
      <c r="E104" s="28">
        <f>(C104-B104)/D104</f>
        <v>97.499999999999829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53782.266948134849</v>
      </c>
      <c r="C105" s="17">
        <f>B105+(B105*0.03)</f>
        <v>55395.734956578897</v>
      </c>
      <c r="D105" s="17">
        <f>B105/3250</f>
        <v>16.548389830195337</v>
      </c>
      <c r="E105" s="28">
        <f>(C105-B105)/D105</f>
        <v>97.500000000000156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55395.734956578897</v>
      </c>
      <c r="C106" s="17">
        <f>B106+(B106*0.03)</f>
        <v>57057.607005276266</v>
      </c>
      <c r="D106" s="17">
        <f>B106/3250</f>
        <v>17.044841525101198</v>
      </c>
      <c r="E106" s="28">
        <f>(C106-B106)/D106</f>
        <v>97.500000000000128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57057.607005276266</v>
      </c>
      <c r="C107" s="17">
        <f>B107+(B107*0.03)</f>
        <v>58769.335215434556</v>
      </c>
      <c r="D107" s="17">
        <f>B107/3250</f>
        <v>17.556186770854236</v>
      </c>
      <c r="E107" s="28">
        <f>(C107-B107)/D107</f>
        <v>97.500000000000085</v>
      </c>
      <c r="F107" s="26"/>
      <c r="G107" s="33"/>
      <c r="H107" s="19">
        <f>D107*50/B107</f>
        <v>1.5384615384615384E-2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58769.335215434556</v>
      </c>
      <c r="C109" s="17">
        <f>B109+(B109*0.03)</f>
        <v>60532.415271897589</v>
      </c>
      <c r="D109" s="17">
        <f>B109/3250</f>
        <v>18.082872373979864</v>
      </c>
      <c r="E109" s="28">
        <f>(C109-B109)/D109</f>
        <v>97.499999999999829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60532.415271897589</v>
      </c>
      <c r="C110" s="17">
        <f>B110+(B110*0.03)</f>
        <v>62348.387730054514</v>
      </c>
      <c r="D110" s="17">
        <f>B110/3250</f>
        <v>18.625358545199258</v>
      </c>
      <c r="E110" s="28">
        <f>(C110-B110)/D110</f>
        <v>97.499999999999829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62348.387730054514</v>
      </c>
      <c r="C111" s="17">
        <f>B111+(B111*0.03)</f>
        <v>64218.839361956147</v>
      </c>
      <c r="D111" s="17">
        <f>B111/3250</f>
        <v>19.184119301555235</v>
      </c>
      <c r="E111" s="28">
        <f>(C111-B111)/D111</f>
        <v>97.499999999999872</v>
      </c>
      <c r="F111" s="26"/>
      <c r="G111" s="33"/>
      <c r="H111" s="19">
        <f>D111*50/B111</f>
        <v>1.5384615384615385E-2</v>
      </c>
    </row>
    <row r="112" spans="1:8" ht="13" thickBot="1">
      <c r="A112" s="15">
        <f>A111+7</f>
        <v>43492</v>
      </c>
      <c r="B112" s="20">
        <f>C111+F111-G111</f>
        <v>64218.839361956147</v>
      </c>
      <c r="C112" s="17">
        <f>B112+(B112*0.03)</f>
        <v>66145.404542814824</v>
      </c>
      <c r="D112" s="17">
        <f>B112/3250</f>
        <v>19.759642880601891</v>
      </c>
      <c r="E112" s="28">
        <f>(C112-B112)/D112</f>
        <v>97.499999999999631</v>
      </c>
      <c r="F112" s="26"/>
      <c r="G112" s="33"/>
      <c r="H112" s="19">
        <f>D112*50/B112</f>
        <v>1.5384615384615384E-2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66145.404542814824</v>
      </c>
      <c r="C114" s="17">
        <f>B114+(B114*0.03)</f>
        <v>68129.766679099266</v>
      </c>
      <c r="D114" s="17">
        <f>B114/3250</f>
        <v>20.352432167019945</v>
      </c>
      <c r="E114" s="28">
        <f>(C114-B114)/D114</f>
        <v>97.499999999999886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68129.766679099266</v>
      </c>
      <c r="C115" s="17">
        <f>B115+(B115*0.03)</f>
        <v>70173.659679472243</v>
      </c>
      <c r="D115" s="17">
        <f>B115/3250</f>
        <v>20.963005132030542</v>
      </c>
      <c r="E115" s="28">
        <f>(C115-B115)/D115</f>
        <v>97.499999999999943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70173.659679472243</v>
      </c>
      <c r="C116" s="17">
        <f>B116+(B116*0.03)</f>
        <v>72278.869469856407</v>
      </c>
      <c r="D116" s="17">
        <f>B116/3250</f>
        <v>21.591895285991459</v>
      </c>
      <c r="E116" s="28">
        <f>(C116-B116)/D116</f>
        <v>97.499999999999858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72278.869469856407</v>
      </c>
      <c r="C117" s="17">
        <f>B117+(B117*0.03)</f>
        <v>74447.235553952094</v>
      </c>
      <c r="D117" s="17">
        <f>B117/3250</f>
        <v>22.239652144571203</v>
      </c>
      <c r="E117" s="28">
        <f>(C117-B117)/D117</f>
        <v>97.499999999999773</v>
      </c>
      <c r="F117" s="26"/>
      <c r="G117" s="33"/>
      <c r="H117" s="19">
        <f>D117*50/B117</f>
        <v>1.5384615384615384E-2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74447.235553952094</v>
      </c>
      <c r="C119" s="17">
        <f>B119+(B119*0.03)</f>
        <v>76680.652620570661</v>
      </c>
      <c r="D119" s="17">
        <f>B119/3250</f>
        <v>22.906841708908338</v>
      </c>
      <c r="E119" s="28">
        <f>(C119-B119)/D119</f>
        <v>97.500000000000185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76680.652620570661</v>
      </c>
      <c r="C120" s="17">
        <f>B120+(B120*0.03)</f>
        <v>78981.07219918778</v>
      </c>
      <c r="D120" s="17">
        <f>B120/3250</f>
        <v>23.594046960175589</v>
      </c>
      <c r="E120" s="28">
        <f>(C120-B120)/D120</f>
        <v>97.499999999999943</v>
      </c>
      <c r="F120" s="26"/>
      <c r="G120" s="33"/>
      <c r="H120" s="19">
        <f>D120*50/B120</f>
        <v>1.5384615384615384E-2</v>
      </c>
    </row>
    <row r="121" spans="1:8">
      <c r="A121" s="15">
        <f>A120+7</f>
        <v>43541</v>
      </c>
      <c r="B121" s="20">
        <f>C120+F120-G120</f>
        <v>78981.07219918778</v>
      </c>
      <c r="C121" s="17">
        <f>B121+(B121*0.03)</f>
        <v>81350.504365163419</v>
      </c>
      <c r="D121" s="17">
        <f>B121/3250</f>
        <v>24.301868368980855</v>
      </c>
      <c r="E121" s="28">
        <f>(C121-B121)/D121</f>
        <v>97.500000000000227</v>
      </c>
      <c r="F121" s="26"/>
      <c r="G121" s="33"/>
      <c r="H121" s="19">
        <f>D121*50/B121</f>
        <v>1.5384615384615384E-2</v>
      </c>
    </row>
    <row r="122" spans="1:8" ht="13" thickBot="1">
      <c r="A122" s="15">
        <f>A121+7</f>
        <v>43548</v>
      </c>
      <c r="B122" s="20">
        <f>C121+F121-G121</f>
        <v>81350.504365163419</v>
      </c>
      <c r="C122" s="17">
        <f>B122+(B122*0.03)</f>
        <v>83791.019496118315</v>
      </c>
      <c r="D122" s="17">
        <f>B122/3250</f>
        <v>25.030924420050283</v>
      </c>
      <c r="E122" s="28">
        <f>(C122-B122)/D122</f>
        <v>97.499999999999758</v>
      </c>
      <c r="F122" s="26"/>
      <c r="G122" s="33"/>
      <c r="H122" s="19">
        <f>D122*50/B122</f>
        <v>1.5384615384615384E-2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83791.019496118315</v>
      </c>
      <c r="C124" s="17">
        <f>B124+(B124*0.03)</f>
        <v>86304.750081001868</v>
      </c>
      <c r="D124" s="17">
        <f>B124/3250</f>
        <v>25.781852152651791</v>
      </c>
      <c r="E124" s="28">
        <f>(C124-B124)/D124</f>
        <v>97.500000000000142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86304.750081001868</v>
      </c>
      <c r="C125" s="17">
        <f>B125+(B125*0.03)</f>
        <v>88893.892583431923</v>
      </c>
      <c r="D125" s="17">
        <f>B125/3250</f>
        <v>26.555307717231344</v>
      </c>
      <c r="E125" s="28">
        <f>(C125-B125)/D125</f>
        <v>97.499999999999972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88893.892583431923</v>
      </c>
      <c r="C126" s="17">
        <f>B126+(B126*0.03)</f>
        <v>91560.709360934881</v>
      </c>
      <c r="D126" s="17">
        <f>B126/3250</f>
        <v>27.351966948748284</v>
      </c>
      <c r="E126" s="28">
        <f>(C126-B126)/D126</f>
        <v>97.5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91560.709360934881</v>
      </c>
      <c r="C127" s="17">
        <f>B127+(B127*0.03)</f>
        <v>94307.530641762933</v>
      </c>
      <c r="D127" s="17">
        <f>B127/3250</f>
        <v>28.172525957210734</v>
      </c>
      <c r="E127" s="28">
        <f>(C127-B127)/D127</f>
        <v>97.500000000000171</v>
      </c>
      <c r="F127" s="26"/>
      <c r="G127" s="33"/>
      <c r="H127" s="19">
        <f>D127*50/B127</f>
        <v>1.5384615384615384E-2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94307.530641762933</v>
      </c>
      <c r="C129" s="17">
        <f>B129+(B129*0.03)</f>
        <v>97136.75656101582</v>
      </c>
      <c r="D129" s="17">
        <f>B129/3250</f>
        <v>29.017701735927055</v>
      </c>
      <c r="E129" s="28">
        <f>(C129-B129)/D129</f>
        <v>97.499999999999986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97136.75656101582</v>
      </c>
      <c r="C130" s="17">
        <f>B130+(B130*0.03)</f>
        <v>100050.8592578463</v>
      </c>
      <c r="D130" s="17">
        <f>B130/3250</f>
        <v>29.888232788004867</v>
      </c>
      <c r="E130" s="28">
        <f>(C130-B130)/D130</f>
        <v>97.500000000000171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100050.8592578463</v>
      </c>
      <c r="C131" s="17">
        <f>B131+(B131*0.03)</f>
        <v>103052.38503558168</v>
      </c>
      <c r="D131" s="17">
        <f>B131/3250</f>
        <v>30.784879771645016</v>
      </c>
      <c r="E131" s="28">
        <f>(C131-B131)/D131</f>
        <v>97.499999999999815</v>
      </c>
      <c r="F131" s="26"/>
      <c r="G131" s="33"/>
      <c r="H131" s="19">
        <f>D131*50/B131</f>
        <v>1.5384615384615384E-2</v>
      </c>
    </row>
    <row r="132" spans="1:8" ht="13" thickBot="1">
      <c r="A132" s="15">
        <f>A131+7</f>
        <v>43604</v>
      </c>
      <c r="B132" s="20">
        <f>C131+F131-G131</f>
        <v>103052.38503558168</v>
      </c>
      <c r="C132" s="17">
        <f>B132+(B132*0.03)</f>
        <v>106143.95658664913</v>
      </c>
      <c r="D132" s="17">
        <f>B132/3250</f>
        <v>31.708426164794364</v>
      </c>
      <c r="E132" s="28">
        <f>(C132-B132)/D132</f>
        <v>97.499999999999957</v>
      </c>
      <c r="F132" s="26"/>
      <c r="G132" s="33"/>
      <c r="H132" s="19">
        <f>D132*50/B132</f>
        <v>1.5384615384615385E-2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106143.95658664913</v>
      </c>
      <c r="C134" s="17">
        <f>B134+(B134*0.03)</f>
        <v>109328.27528424861</v>
      </c>
      <c r="D134" s="17">
        <f>B134/3250</f>
        <v>32.659678949738193</v>
      </c>
      <c r="E134" s="28">
        <f>(C134-B134)/D134</f>
        <v>97.500000000000057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109328.27528424861</v>
      </c>
      <c r="C135" s="17">
        <f>B135+(B135*0.03)</f>
        <v>112608.12354277607</v>
      </c>
      <c r="D135" s="17">
        <f>B135/3250</f>
        <v>33.63946931823034</v>
      </c>
      <c r="E135" s="28">
        <f>(C135-B135)/D135</f>
        <v>97.500000000000099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112608.12354277607</v>
      </c>
      <c r="C136" s="17">
        <f>B136+(B136*0.03)</f>
        <v>115986.36724905935</v>
      </c>
      <c r="D136" s="17">
        <f>B136/3250</f>
        <v>34.648653397777252</v>
      </c>
      <c r="E136" s="28">
        <f>(C136-B136)/D136</f>
        <v>97.499999999999829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115986.36724905935</v>
      </c>
      <c r="C137" s="17">
        <f>B137+(B137*0.03)</f>
        <v>119465.95826653113</v>
      </c>
      <c r="D137" s="17">
        <f>B137/3250</f>
        <v>35.688112999710569</v>
      </c>
      <c r="E137" s="28">
        <f>(C137-B137)/D137</f>
        <v>97.500000000000171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119465.95826653113</v>
      </c>
      <c r="C138" s="17">
        <f>B138+(B138*0.03)</f>
        <v>123049.93701452707</v>
      </c>
      <c r="D138" s="17">
        <f>B138/3250</f>
        <v>36.758756389701887</v>
      </c>
      <c r="E138" s="28">
        <f>(C138-B138)/D138</f>
        <v>97.5</v>
      </c>
      <c r="F138" s="26"/>
      <c r="G138" s="33"/>
      <c r="H138" s="19">
        <f>D138*50/B138</f>
        <v>1.5384615384615384E-2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B4" sqref="B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9" t="s">
        <v>49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1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4">
        <f>(D4-C4)/E4</f>
        <v>97.5</v>
      </c>
      <c r="G4" s="26"/>
      <c r="H4" s="18"/>
      <c r="I4" s="19">
        <f>E4*50/C4</f>
        <v>1.5384615384615385E-2</v>
      </c>
      <c r="J4" s="87">
        <f>(D4-C4)/C4</f>
        <v>0.03</v>
      </c>
    </row>
    <row r="5" spans="1:10">
      <c r="A5" s="102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4">
        <f>(D5-C5)/E5</f>
        <v>97.500000000000284</v>
      </c>
      <c r="G5" s="18"/>
      <c r="H5" s="18"/>
      <c r="I5" s="19">
        <f>E5*50/C5</f>
        <v>1.5384615384615385E-2</v>
      </c>
      <c r="J5" s="87">
        <f>(D5-$C4)/$C4</f>
        <v>6.0900000000000093E-2</v>
      </c>
    </row>
    <row r="6" spans="1:10">
      <c r="A6" s="102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4">
        <f>(D6-C6)/E6</f>
        <v>97.499999999999986</v>
      </c>
      <c r="G6" s="18"/>
      <c r="H6" s="18"/>
      <c r="I6" s="19">
        <f>E6*50/C6</f>
        <v>1.5384615384615384E-2</v>
      </c>
      <c r="J6" s="87">
        <f>(D6-$C4)/$C4</f>
        <v>9.2727000000000087E-2</v>
      </c>
    </row>
    <row r="7" spans="1:10" ht="13" thickBot="1">
      <c r="A7" s="103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4">
        <f>(D7-C7)/E7</f>
        <v>97.499999999999844</v>
      </c>
      <c r="G7" s="26"/>
      <c r="H7" s="18"/>
      <c r="I7" s="19">
        <f>E7*50/C7</f>
        <v>1.5384615384615384E-2</v>
      </c>
      <c r="J7" s="87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101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7">
        <f>(D9-$C4)/$C4</f>
        <v>0.15927407429999993</v>
      </c>
    </row>
    <row r="10" spans="1:10" s="1" customFormat="1">
      <c r="A10" s="102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7">
        <f>(D10-$C4)/$C4</f>
        <v>0.19405229652899994</v>
      </c>
    </row>
    <row r="11" spans="1:10" s="1" customFormat="1">
      <c r="A11" s="102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7">
        <f>(D11-$C4)/$C4</f>
        <v>0.22987386542487001</v>
      </c>
    </row>
    <row r="12" spans="1:10" s="1" customFormat="1" ht="13" thickBot="1">
      <c r="A12" s="103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7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101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7">
        <f>(D14-$C4)/$C4</f>
        <v>0.30477318382924456</v>
      </c>
    </row>
    <row r="15" spans="1:10" s="1" customFormat="1">
      <c r="A15" s="102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7">
        <f>(D15-$C4)/$C4</f>
        <v>0.34391637934412189</v>
      </c>
    </row>
    <row r="16" spans="1:10" s="1" customFormat="1">
      <c r="A16" s="102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7">
        <f>(D16-$C4)/$C4</f>
        <v>0.38423387072444554</v>
      </c>
    </row>
    <row r="17" spans="1:10" s="1" customFormat="1" ht="13" thickBot="1">
      <c r="A17" s="103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7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101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7">
        <f>(D19-$C4)/$C4</f>
        <v>0.46853371345156414</v>
      </c>
    </row>
    <row r="20" spans="1:10" s="1" customFormat="1">
      <c r="A20" s="102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7">
        <f>(D20-$C4)/$C4</f>
        <v>0.51258972485511112</v>
      </c>
    </row>
    <row r="21" spans="1:10" s="1" customFormat="1">
      <c r="A21" s="102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7">
        <f>(D21-$C4)/$C4</f>
        <v>0.55796741660076443</v>
      </c>
    </row>
    <row r="22" spans="1:10" s="1" customFormat="1" ht="13" thickBot="1">
      <c r="A22" s="103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7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101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7">
        <f>(D24-$C4)/$C4</f>
        <v>0.6528476322717508</v>
      </c>
    </row>
    <row r="25" spans="1:10" s="1" customFormat="1">
      <c r="A25" s="102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7">
        <f>(D25-$C4)/$C4</f>
        <v>0.70243306123990323</v>
      </c>
    </row>
    <row r="26" spans="1:10" s="1" customFormat="1">
      <c r="A26" s="102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7">
        <f>(D26-$C4)/$C4</f>
        <v>0.75350605307710039</v>
      </c>
    </row>
    <row r="27" spans="1:10" s="1" customFormat="1" ht="13" thickBot="1">
      <c r="A27" s="103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7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101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7">
        <f>(D29-$C4)/$C4</f>
        <v>0.86029457170949608</v>
      </c>
    </row>
    <row r="30" spans="1:10" s="1" customFormat="1">
      <c r="A30" s="102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7">
        <f>(D30-$C4)/$C4</f>
        <v>0.91610340886078101</v>
      </c>
    </row>
    <row r="31" spans="1:10" s="1" customFormat="1">
      <c r="A31" s="102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7">
        <f>(D31-$C4)/$C4</f>
        <v>0.97358651112660433</v>
      </c>
    </row>
    <row r="32" spans="1:10" s="1" customFormat="1" ht="13" thickBot="1">
      <c r="A32" s="103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7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101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7">
        <f>(D34-$C4)/$C4</f>
        <v>1.0937779296542145</v>
      </c>
    </row>
    <row r="35" spans="1:10" s="1" customFormat="1">
      <c r="A35" s="102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7">
        <f>(D35-$C4)/$C4</f>
        <v>1.1565912675438408</v>
      </c>
    </row>
    <row r="36" spans="1:10" s="1" customFormat="1">
      <c r="A36" s="102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7">
        <f>(D36-$C4)/$C4</f>
        <v>1.221289005570156</v>
      </c>
    </row>
    <row r="37" spans="1:10" s="1" customFormat="1" ht="13" thickBot="1">
      <c r="A37" s="103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7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101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7">
        <f>(D39-$C4)/$C4</f>
        <v>1.3565655060093782</v>
      </c>
    </row>
    <row r="40" spans="1:10" s="1" customFormat="1">
      <c r="A40" s="102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7">
        <f>(D40-$C4)/$C4</f>
        <v>1.4272624711896598</v>
      </c>
    </row>
    <row r="41" spans="1:10" s="1" customFormat="1">
      <c r="A41" s="102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7">
        <f>(D41-$C4)/$C4</f>
        <v>1.5000803453253493</v>
      </c>
    </row>
    <row r="42" spans="1:10" s="1" customFormat="1" ht="13" thickBot="1">
      <c r="A42" s="103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7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101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7">
        <f>(D44-$C4)/$C4</f>
        <v>1.6523352383556635</v>
      </c>
    </row>
    <row r="45" spans="1:10" s="1" customFormat="1">
      <c r="A45" s="102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7">
        <f>(D45-$C4)/$C4</f>
        <v>1.7319052955063334</v>
      </c>
    </row>
    <row r="46" spans="1:10" s="1" customFormat="1">
      <c r="A46" s="102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7">
        <f>(D46-$C4)/$C4</f>
        <v>1.8138624543715236</v>
      </c>
    </row>
    <row r="47" spans="1:10" s="1" customFormat="1" ht="13" thickBot="1">
      <c r="A47" s="103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7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101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7">
        <f>(D49-$C4)/$C4</f>
        <v>1.9852266778427492</v>
      </c>
    </row>
    <row r="50" spans="1:10" s="1" customFormat="1">
      <c r="A50" s="102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7">
        <f>(D50-$C4)/$C4</f>
        <v>2.0747834781780314</v>
      </c>
    </row>
    <row r="51" spans="1:10" s="1" customFormat="1">
      <c r="A51" s="102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7">
        <f>(D51-$C4)/$C4</f>
        <v>2.1670269825233728</v>
      </c>
    </row>
    <row r="52" spans="1:10" s="1" customFormat="1" ht="13" thickBot="1">
      <c r="A52" s="103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7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101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7">
        <f>(D54-$C4)/$C4</f>
        <v>2.3598989257590461</v>
      </c>
    </row>
    <row r="55" spans="1:10" s="1" customFormat="1">
      <c r="A55" s="102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7">
        <f>(D55-$C4)/$C4</f>
        <v>2.4606958935318177</v>
      </c>
    </row>
    <row r="56" spans="1:10" s="1" customFormat="1">
      <c r="A56" s="102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7">
        <f>(D56-$C4)/$C4</f>
        <v>2.564516770337772</v>
      </c>
    </row>
    <row r="57" spans="1:10" s="1" customFormat="1" ht="13" thickBot="1">
      <c r="A57" s="103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7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101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7">
        <f>(D59-$C4)/$C4</f>
        <v>2.7815958416513422</v>
      </c>
    </row>
    <row r="60" spans="1:10" s="1" customFormat="1">
      <c r="A60" s="102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7">
        <f>(D60-$C4)/$C4</f>
        <v>2.8950437169008825</v>
      </c>
    </row>
    <row r="61" spans="1:10" s="1" customFormat="1">
      <c r="A61" s="102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7">
        <f>(D61-$C4)/$C4</f>
        <v>3.0118950284079089</v>
      </c>
    </row>
    <row r="62" spans="1:10" s="1" customFormat="1" ht="13" thickBot="1">
      <c r="A62" s="103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7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101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7">
        <f>(D64-$C4)/$C4</f>
        <v>3.2562194356379504</v>
      </c>
    </row>
    <row r="65" spans="1:10" s="1" customFormat="1">
      <c r="A65" s="102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7">
        <f>(D65-$C4)/$C4</f>
        <v>3.3839060187070888</v>
      </c>
    </row>
    <row r="66" spans="1:10" s="1" customFormat="1">
      <c r="A66" s="102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7">
        <f>(D66-$C4)/$C4</f>
        <v>3.5154231992683016</v>
      </c>
    </row>
    <row r="67" spans="1:10" s="1" customFormat="1" ht="13" thickBot="1">
      <c r="A67" s="103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7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101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7">
        <f>(D69-$C4)/$C4</f>
        <v>3.7904124721037413</v>
      </c>
    </row>
    <row r="70" spans="1:10" s="1" customFormat="1">
      <c r="A70" s="102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7">
        <f>(D70-$C4)/$C4</f>
        <v>3.9341248462668537</v>
      </c>
    </row>
    <row r="71" spans="1:10" s="1" customFormat="1">
      <c r="A71" s="102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7">
        <f>(D71-$C4)/$C4</f>
        <v>4.0821485916548594</v>
      </c>
    </row>
    <row r="72" spans="1:10" s="1" customFormat="1" ht="13" thickBot="1">
      <c r="A72" s="103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7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101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7">
        <f>(D74-$C4)/$C4</f>
        <v>4.3916514408866396</v>
      </c>
    </row>
    <row r="75" spans="1:10" s="1" customFormat="1">
      <c r="A75" s="102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7">
        <f>(D75-$C4)/$C4</f>
        <v>4.5534009841132397</v>
      </c>
    </row>
    <row r="76" spans="1:10" s="1" customFormat="1">
      <c r="A76" s="102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7">
        <f>(D76-$C4)/$C4</f>
        <v>4.7200030136366369</v>
      </c>
    </row>
    <row r="77" spans="1:10" s="1" customFormat="1" ht="13" thickBot="1">
      <c r="A77" s="103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7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101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7">
        <f>(D79-$C4)/$C4</f>
        <v>5.0683511971671074</v>
      </c>
    </row>
    <row r="80" spans="1:10" s="1" customFormat="1">
      <c r="A80" s="102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7">
        <f>(D80-$C4)/$C4</f>
        <v>5.2504017330821204</v>
      </c>
    </row>
    <row r="81" spans="1:10" s="1" customFormat="1">
      <c r="A81" s="102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7">
        <f>(D81-$C4)/$C4</f>
        <v>5.4379137850745849</v>
      </c>
    </row>
    <row r="82" spans="1:10" s="1" customFormat="1" ht="13" thickBot="1">
      <c r="A82" s="103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7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101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7">
        <f>(D84-$C4)/$C4</f>
        <v>5.8299827345856263</v>
      </c>
    </row>
    <row r="85" spans="1:10" s="1" customFormat="1">
      <c r="A85" s="102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7">
        <f>(D85-$C4)/$C4</f>
        <v>6.0348822166231955</v>
      </c>
    </row>
    <row r="86" spans="1:10" s="1" customFormat="1">
      <c r="A86" s="102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7">
        <f>(D86-$C4)/$C4</f>
        <v>6.2459286831218916</v>
      </c>
    </row>
    <row r="87" spans="1:10" s="1" customFormat="1" ht="13" thickBot="1">
      <c r="A87" s="103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7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101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7">
        <f>(D89-$C4)/$C4</f>
        <v>6.687205739924015</v>
      </c>
    </row>
    <row r="90" spans="1:10" s="1" customFormat="1">
      <c r="A90" s="102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7">
        <f>(D90-$C4)/$C4</f>
        <v>6.9178219121217355</v>
      </c>
    </row>
    <row r="91" spans="1:10" s="1" customFormat="1">
      <c r="A91" s="102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7">
        <f>(D91-$C4)/$C4</f>
        <v>7.155356569485388</v>
      </c>
    </row>
    <row r="92" spans="1:10" s="1" customFormat="1" ht="13" thickBot="1">
      <c r="A92" s="103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7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101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7">
        <f>(D94-$C4)/$C4</f>
        <v>7.6520177845670476</v>
      </c>
    </row>
    <row r="95" spans="1:10" s="1" customFormat="1">
      <c r="A95" s="102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7">
        <f>(D95-$C4)/$C4</f>
        <v>7.9115783181040591</v>
      </c>
    </row>
    <row r="96" spans="1:10" s="1" customFormat="1">
      <c r="A96" s="102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7">
        <f>(D96-$C4)/$C4</f>
        <v>8.1789256676471815</v>
      </c>
    </row>
    <row r="97" spans="1:10" s="1" customFormat="1" ht="13" thickBot="1">
      <c r="A97" s="103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7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101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7">
        <f>(D99-$C4)/$C4</f>
        <v>8.7379222408068937</v>
      </c>
    </row>
    <row r="100" spans="1:10" s="1" customFormat="1">
      <c r="A100" s="102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7">
        <f>(D100-$C4)/$C4</f>
        <v>9.0300599080311024</v>
      </c>
    </row>
    <row r="101" spans="1:10" s="1" customFormat="1">
      <c r="A101" s="102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7">
        <f>(D101-$C4)/$C4</f>
        <v>9.3309617052720348</v>
      </c>
    </row>
    <row r="102" spans="1:10" s="1" customFormat="1" ht="13" thickBot="1">
      <c r="A102" s="103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7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101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7">
        <f>(D104-$C4)/$C4</f>
        <v>9.9601172731231014</v>
      </c>
    </row>
    <row r="105" spans="1:10" s="1" customFormat="1">
      <c r="A105" s="102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7">
        <f>(D105-$C4)/$C4</f>
        <v>10.288920791316796</v>
      </c>
    </row>
    <row r="106" spans="1:10" s="1" customFormat="1">
      <c r="A106" s="102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7">
        <f>(D106-$C4)/$C4</f>
        <v>10.6275884150563</v>
      </c>
    </row>
    <row r="107" spans="1:10" s="1" customFormat="1" ht="13" thickBot="1">
      <c r="A107" s="103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7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101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7">
        <f>(D109-$C4)/$C4</f>
        <v>11.335708549533228</v>
      </c>
    </row>
    <row r="110" spans="1:10">
      <c r="A110" s="102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7">
        <f>(D110-$C4)/$C4</f>
        <v>11.705779806019226</v>
      </c>
    </row>
    <row r="111" spans="1:10">
      <c r="A111" s="102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7">
        <f>(D111-$C4)/$C4</f>
        <v>12.086953200199801</v>
      </c>
    </row>
    <row r="112" spans="1:10" ht="13" thickBot="1">
      <c r="A112" s="103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7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101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7">
        <f>(D114-$C4)/$C4</f>
        <v>12.883948650091968</v>
      </c>
    </row>
    <row r="115" spans="1:10">
      <c r="A115" s="102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7">
        <f>(D115-$C4)/$C4</f>
        <v>13.300467109594727</v>
      </c>
    </row>
    <row r="116" spans="1:10">
      <c r="A116" s="102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7">
        <f>(D116-$C4)/$C4</f>
        <v>13.72948112288257</v>
      </c>
    </row>
    <row r="117" spans="1:10" ht="13" thickBot="1">
      <c r="A117" s="103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7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101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7">
        <f>(D119-$C4)/$C4</f>
        <v>14.626506523266118</v>
      </c>
    </row>
    <row r="120" spans="1:10">
      <c r="A120" s="102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7">
        <f>(D120-$C4)/$C4</f>
        <v>15.095301718964102</v>
      </c>
    </row>
    <row r="121" spans="1:10">
      <c r="A121" s="102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7">
        <f>(D121-$C4)/$C4</f>
        <v>15.578160770533025</v>
      </c>
    </row>
    <row r="122" spans="1:10" ht="13" thickBot="1">
      <c r="A122" s="103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7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101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7">
        <f>(D124-$C4)/$C4</f>
        <v>16.587770761458483</v>
      </c>
    </row>
    <row r="125" spans="1:10">
      <c r="A125" s="102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7">
        <f>(D125-$C4)/$C4</f>
        <v>17.115403884302239</v>
      </c>
    </row>
    <row r="126" spans="1:10">
      <c r="A126" s="102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7">
        <f>(D126-$C4)/$C4</f>
        <v>17.658866000831306</v>
      </c>
    </row>
    <row r="127" spans="1:10" ht="13" thickBot="1">
      <c r="A127" s="103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7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101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7">
        <f>(D129-$C4)/$C4</f>
        <v>18.795190940281934</v>
      </c>
    </row>
    <row r="130" spans="1:10">
      <c r="A130" s="102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7">
        <f>(D130-$C4)/$C4</f>
        <v>19.389046668490391</v>
      </c>
    </row>
    <row r="131" spans="1:10">
      <c r="A131" s="102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7">
        <f>(D131-$C4)/$C4</f>
        <v>20.000718068545101</v>
      </c>
    </row>
    <row r="132" spans="1:10" ht="13" thickBot="1">
      <c r="A132" s="103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7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101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7">
        <f>(D134-$C4)/$C4</f>
        <v>21.279661798919498</v>
      </c>
    </row>
    <row r="135" spans="1:10">
      <c r="A135" s="102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7">
        <f>(D135-$C4)/$C4</f>
        <v>21.948051652887088</v>
      </c>
    </row>
    <row r="136" spans="1:10">
      <c r="A136" s="102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7">
        <f>(D136-$C4)/$C4</f>
        <v>22.636493202473698</v>
      </c>
    </row>
    <row r="137" spans="1:10">
      <c r="A137" s="102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7">
        <f>(D137-$C4)/$C4</f>
        <v>23.345587998547913</v>
      </c>
    </row>
    <row r="138" spans="1:10" ht="14.25" customHeight="1" thickBot="1">
      <c r="A138" s="83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7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2018-01-06T16:15:12Z</dcterms:modified>
</cp:coreProperties>
</file>