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\Documents\"/>
    </mc:Choice>
  </mc:AlternateContent>
  <bookViews>
    <workbookView xWindow="0" yWindow="0" windowWidth="19368" windowHeight="9084"/>
  </bookViews>
  <sheets>
    <sheet name="Dale levels Big Stop" sheetId="1" r:id="rId1"/>
    <sheet name="Dale levels 12 Stop" sheetId="4" r:id="rId2"/>
  </sheets>
  <definedNames>
    <definedName name="_xlnm.Print_Area" localSheetId="1">'Dale levels 12 Stop'!$B$5:$O$249</definedName>
    <definedName name="_xlnm.Print_Area" localSheetId="0">'Dale levels Big Stop'!$B$5:$O$249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0" i="4" l="1"/>
  <c r="U150" i="4" s="1"/>
  <c r="W150" i="4" s="1"/>
  <c r="AD247" i="4"/>
  <c r="AE246" i="4"/>
  <c r="AD246" i="4"/>
  <c r="AE241" i="4"/>
  <c r="AD241" i="4"/>
  <c r="AE235" i="4"/>
  <c r="AD235" i="4"/>
  <c r="AE231" i="4"/>
  <c r="AE230" i="4"/>
  <c r="AE225" i="4"/>
  <c r="AD225" i="4"/>
  <c r="AD220" i="4"/>
  <c r="AE210" i="4"/>
  <c r="AD208" i="4"/>
  <c r="AD205" i="4"/>
  <c r="AE201" i="4"/>
  <c r="AD201" i="4"/>
  <c r="AE197" i="4"/>
  <c r="AE195" i="4"/>
  <c r="AD195" i="4"/>
  <c r="AE194" i="4"/>
  <c r="AD193" i="4"/>
  <c r="AE184" i="4"/>
  <c r="AD184" i="4"/>
  <c r="AE183" i="4"/>
  <c r="AD183" i="4"/>
  <c r="AE181" i="4"/>
  <c r="AD181" i="4"/>
  <c r="AD173" i="4"/>
  <c r="AE166" i="4"/>
  <c r="AD166" i="4"/>
  <c r="AE163" i="4"/>
  <c r="AD163" i="4"/>
  <c r="AE141" i="4"/>
  <c r="AD141" i="4"/>
  <c r="AE135" i="4"/>
  <c r="AE131" i="4"/>
  <c r="AD131" i="4"/>
  <c r="AE129" i="4"/>
  <c r="AD129" i="4"/>
  <c r="AE125" i="4"/>
  <c r="AD125" i="4"/>
  <c r="AE124" i="4"/>
  <c r="AD124" i="4"/>
  <c r="AE119" i="4"/>
  <c r="AD119" i="4"/>
  <c r="AE106" i="4"/>
  <c r="AD106" i="4"/>
  <c r="AE97" i="4"/>
  <c r="AD97" i="4"/>
  <c r="AE95" i="4"/>
  <c r="AD95" i="4"/>
  <c r="AE94" i="4"/>
  <c r="AE93" i="4"/>
  <c r="AD93" i="4"/>
  <c r="AE92" i="4"/>
  <c r="AD92" i="4"/>
  <c r="AE91" i="4"/>
  <c r="AE90" i="4"/>
  <c r="AD90" i="4"/>
  <c r="AD85" i="4"/>
  <c r="AD84" i="4"/>
  <c r="AE80" i="4"/>
  <c r="AE75" i="4"/>
  <c r="AD75" i="4"/>
  <c r="AE70" i="4"/>
  <c r="AD70" i="4"/>
  <c r="AE65" i="4"/>
  <c r="AD65" i="4"/>
  <c r="AE45" i="4"/>
  <c r="AE42" i="4"/>
  <c r="AE28" i="4"/>
  <c r="AD28" i="4"/>
  <c r="AE18" i="4"/>
  <c r="AD18" i="4"/>
  <c r="AE14" i="4"/>
  <c r="AD14" i="4"/>
  <c r="AE12" i="4"/>
  <c r="AE9" i="4"/>
  <c r="AD9" i="4"/>
  <c r="AE6" i="4"/>
  <c r="AD6" i="4"/>
  <c r="AE244" i="4"/>
  <c r="AD244" i="4"/>
  <c r="AE243" i="4"/>
  <c r="AD243" i="4"/>
  <c r="AE240" i="4"/>
  <c r="AD240" i="4"/>
  <c r="AD239" i="4"/>
  <c r="AE233" i="4"/>
  <c r="AD233" i="4"/>
  <c r="AE227" i="4"/>
  <c r="AD227" i="4"/>
  <c r="AE226" i="4"/>
  <c r="AD226" i="4"/>
  <c r="AE224" i="4"/>
  <c r="AD224" i="4"/>
  <c r="AD219" i="4"/>
  <c r="AD216" i="4"/>
  <c r="AE213" i="4"/>
  <c r="AD213" i="4"/>
  <c r="AE211" i="4"/>
  <c r="AD211" i="4"/>
  <c r="AE207" i="4"/>
  <c r="AE206" i="4"/>
  <c r="AE203" i="4"/>
  <c r="AD203" i="4"/>
  <c r="AE200" i="4"/>
  <c r="AE198" i="4"/>
  <c r="AD198" i="4"/>
  <c r="AD192" i="4"/>
  <c r="AE189" i="4"/>
  <c r="AE188" i="4"/>
  <c r="AD188" i="4"/>
  <c r="AE187" i="4"/>
  <c r="AD187" i="4"/>
  <c r="AE186" i="4"/>
  <c r="AD186" i="4"/>
  <c r="AE182" i="4"/>
  <c r="AD172" i="4"/>
  <c r="AE169" i="4"/>
  <c r="AD169" i="4"/>
  <c r="AE168" i="4"/>
  <c r="AD168" i="4"/>
  <c r="AE162" i="4"/>
  <c r="AD159" i="4"/>
  <c r="AD155" i="4"/>
  <c r="AE153" i="4"/>
  <c r="AD153" i="4"/>
  <c r="AE152" i="4"/>
  <c r="AE150" i="4"/>
  <c r="AE149" i="4"/>
  <c r="AE148" i="4"/>
  <c r="AE145" i="4"/>
  <c r="AD145" i="4"/>
  <c r="AD143" i="4"/>
  <c r="AE142" i="4"/>
  <c r="AD142" i="4"/>
  <c r="AE140" i="4"/>
  <c r="AD140" i="4"/>
  <c r="AE139" i="4"/>
  <c r="AE137" i="4"/>
  <c r="AD137" i="4"/>
  <c r="AD133" i="4"/>
  <c r="AE132" i="4"/>
  <c r="AD132" i="4"/>
  <c r="AE128" i="4"/>
  <c r="AD128" i="4"/>
  <c r="AE127" i="4"/>
  <c r="AE121" i="4"/>
  <c r="AD121" i="4"/>
  <c r="AE120" i="4"/>
  <c r="AD120" i="4"/>
  <c r="AE118" i="4"/>
  <c r="AD118" i="4"/>
  <c r="AE117" i="4"/>
  <c r="AE104" i="4"/>
  <c r="AD104" i="4"/>
  <c r="AE99" i="4"/>
  <c r="AE98" i="4"/>
  <c r="AD98" i="4"/>
  <c r="AE96" i="4"/>
  <c r="AD96" i="4"/>
  <c r="AE88" i="4"/>
  <c r="AD88" i="4"/>
  <c r="AE87" i="4"/>
  <c r="AD83" i="4"/>
  <c r="AE79" i="4"/>
  <c r="AD79" i="4"/>
  <c r="AE77" i="4"/>
  <c r="AD77" i="4"/>
  <c r="AE73" i="4"/>
  <c r="AD73" i="4"/>
  <c r="AE68" i="4"/>
  <c r="AD68" i="4"/>
  <c r="AE67" i="4"/>
  <c r="AD67" i="4"/>
  <c r="AE62" i="4"/>
  <c r="AD62" i="4"/>
  <c r="AE61" i="4"/>
  <c r="AE38" i="4"/>
  <c r="AD38" i="4"/>
  <c r="AE36" i="4"/>
  <c r="AD36" i="4"/>
  <c r="AD35" i="4"/>
  <c r="AE33" i="4"/>
  <c r="AE32" i="4"/>
  <c r="AE29" i="4"/>
  <c r="AD29" i="4"/>
  <c r="AE249" i="1"/>
  <c r="AD249" i="1"/>
  <c r="AE248" i="1"/>
  <c r="AD248" i="1"/>
  <c r="AD247" i="1"/>
  <c r="AE246" i="1"/>
  <c r="AD246" i="1"/>
  <c r="AE245" i="1"/>
  <c r="AE244" i="1"/>
  <c r="AD244" i="1"/>
  <c r="AE243" i="1"/>
  <c r="AD243" i="1"/>
  <c r="AE242" i="1"/>
  <c r="AD242" i="1"/>
  <c r="AE241" i="1"/>
  <c r="AD241" i="1"/>
  <c r="AE240" i="1"/>
  <c r="AD240" i="1"/>
  <c r="AD239" i="1"/>
  <c r="AE238" i="1"/>
  <c r="AE237" i="1"/>
  <c r="AD237" i="1"/>
  <c r="AE236" i="1"/>
  <c r="AE235" i="1"/>
  <c r="AD235" i="1"/>
  <c r="AE234" i="1"/>
  <c r="AD234" i="1"/>
  <c r="AE233" i="1"/>
  <c r="AD233" i="1"/>
  <c r="AD232" i="1"/>
  <c r="AE231" i="1"/>
  <c r="AE230" i="1"/>
  <c r="AE229" i="1"/>
  <c r="AD229" i="1"/>
  <c r="AE228" i="1"/>
  <c r="AD228" i="1"/>
  <c r="AE227" i="1"/>
  <c r="AD227" i="1"/>
  <c r="AE226" i="1"/>
  <c r="AD226" i="1"/>
  <c r="AE225" i="1"/>
  <c r="AD225" i="1"/>
  <c r="AE224" i="1"/>
  <c r="AD224" i="1"/>
  <c r="AE223" i="1"/>
  <c r="AD220" i="1"/>
  <c r="AD219" i="1"/>
  <c r="AD216" i="1"/>
  <c r="AE215" i="1"/>
  <c r="AE214" i="1"/>
  <c r="AE213" i="1"/>
  <c r="AD213" i="1"/>
  <c r="AE212" i="1"/>
  <c r="AE211" i="1"/>
  <c r="AD211" i="1"/>
  <c r="AE210" i="1"/>
  <c r="AE209" i="1"/>
  <c r="AD209" i="1"/>
  <c r="AD208" i="1"/>
  <c r="AE207" i="1"/>
  <c r="AE206" i="1"/>
  <c r="AD205" i="1"/>
  <c r="AD204" i="1"/>
  <c r="AE203" i="1"/>
  <c r="AD203" i="1"/>
  <c r="AE202" i="1"/>
  <c r="AE201" i="1"/>
  <c r="AD201" i="1"/>
  <c r="AE200" i="1"/>
  <c r="AE199" i="1"/>
  <c r="AD199" i="1"/>
  <c r="AE198" i="1"/>
  <c r="AD198" i="1"/>
  <c r="AE197" i="1"/>
  <c r="AE196" i="1"/>
  <c r="AD196" i="1"/>
  <c r="AE195" i="1"/>
  <c r="AD195" i="1"/>
  <c r="AE194" i="1"/>
  <c r="AD193" i="1"/>
  <c r="AD192" i="1"/>
  <c r="AE191" i="1"/>
  <c r="AE190" i="1"/>
  <c r="AD190" i="1"/>
  <c r="AE189" i="1"/>
  <c r="AE188" i="1"/>
  <c r="AD188" i="1"/>
  <c r="AE187" i="1"/>
  <c r="AD187" i="1"/>
  <c r="AE186" i="1"/>
  <c r="AD186" i="1"/>
  <c r="AE185" i="1"/>
  <c r="AD185" i="1"/>
  <c r="AE184" i="1"/>
  <c r="AD184" i="1"/>
  <c r="AE183" i="1"/>
  <c r="AD183" i="1"/>
  <c r="AE182" i="1"/>
  <c r="AE181" i="1"/>
  <c r="AD181" i="1"/>
  <c r="AD180" i="1"/>
  <c r="AE179" i="1"/>
  <c r="AD179" i="1"/>
  <c r="AD178" i="1"/>
  <c r="AD177" i="1"/>
  <c r="AD176" i="1"/>
  <c r="AD175" i="1"/>
  <c r="AD174" i="1"/>
  <c r="AD173" i="1"/>
  <c r="AD172" i="1"/>
  <c r="AD171" i="1"/>
  <c r="AD170" i="1"/>
  <c r="AE169" i="1"/>
  <c r="AD169" i="1"/>
  <c r="AE168" i="1"/>
  <c r="AD168" i="1"/>
  <c r="AE167" i="1"/>
  <c r="AD167" i="1"/>
  <c r="AE166" i="1"/>
  <c r="AD166" i="1"/>
  <c r="AE165" i="1"/>
  <c r="AD165" i="1"/>
  <c r="AE164" i="1"/>
  <c r="AE163" i="1"/>
  <c r="AD163" i="1"/>
  <c r="AE162" i="1"/>
  <c r="AE161" i="1"/>
  <c r="AD161" i="1"/>
  <c r="AE160" i="1"/>
  <c r="AD160" i="1"/>
  <c r="AD159" i="1"/>
  <c r="AE158" i="1"/>
  <c r="AD158" i="1"/>
  <c r="AD157" i="1"/>
  <c r="AD155" i="1"/>
  <c r="AD154" i="1"/>
  <c r="AE153" i="1"/>
  <c r="AD153" i="1"/>
  <c r="AE152" i="1"/>
  <c r="AE151" i="1"/>
  <c r="AD151" i="1"/>
  <c r="AE150" i="1"/>
  <c r="AE149" i="1"/>
  <c r="AE148" i="1"/>
  <c r="AE147" i="1"/>
  <c r="AD147" i="1"/>
  <c r="AE146" i="1"/>
  <c r="AD146" i="1"/>
  <c r="AE145" i="1"/>
  <c r="AD145" i="1"/>
  <c r="AD144" i="1"/>
  <c r="AD143" i="1"/>
  <c r="AE142" i="1"/>
  <c r="AD142" i="1"/>
  <c r="AE141" i="1"/>
  <c r="AD141" i="1"/>
  <c r="AE140" i="1"/>
  <c r="AD140" i="1"/>
  <c r="AE139" i="1"/>
  <c r="AE138" i="1"/>
  <c r="AD138" i="1"/>
  <c r="AE137" i="1"/>
  <c r="AD137" i="1"/>
  <c r="AE136" i="1"/>
  <c r="AD136" i="1"/>
  <c r="AE135" i="1"/>
  <c r="AE134" i="1"/>
  <c r="AD134" i="1"/>
  <c r="AD133" i="1"/>
  <c r="AE132" i="1"/>
  <c r="AD132" i="1"/>
  <c r="AE131" i="1"/>
  <c r="AD131" i="1"/>
  <c r="AE130" i="1"/>
  <c r="AD130" i="1"/>
  <c r="AE129" i="1"/>
  <c r="AD129" i="1"/>
  <c r="AE128" i="1"/>
  <c r="AD128" i="1"/>
  <c r="AE127" i="1"/>
  <c r="AD126" i="1"/>
  <c r="AE125" i="1"/>
  <c r="AD125" i="1"/>
  <c r="AE124" i="1"/>
  <c r="AD124" i="1"/>
  <c r="AE123" i="1"/>
  <c r="AD123" i="1"/>
  <c r="AE122" i="1"/>
  <c r="AD122" i="1"/>
  <c r="AE121" i="1"/>
  <c r="AD121" i="1"/>
  <c r="AE120" i="1"/>
  <c r="AD120" i="1"/>
  <c r="AE119" i="1"/>
  <c r="AD119" i="1"/>
  <c r="AE118" i="1"/>
  <c r="AD118" i="1"/>
  <c r="AE117" i="1"/>
  <c r="AE116" i="1"/>
  <c r="AD116" i="1"/>
  <c r="AE115" i="1"/>
  <c r="AD115" i="1"/>
  <c r="AE114" i="1"/>
  <c r="AD114" i="1"/>
  <c r="AE113" i="1"/>
  <c r="AD113" i="1"/>
  <c r="AE112" i="1"/>
  <c r="AD112" i="1"/>
  <c r="AE111" i="1"/>
  <c r="AD111" i="1"/>
  <c r="AE110" i="1"/>
  <c r="AD110" i="1"/>
  <c r="AE109" i="1"/>
  <c r="AE108" i="1"/>
  <c r="AE107" i="1"/>
  <c r="AD107" i="1"/>
  <c r="AE106" i="1"/>
  <c r="AD106" i="1"/>
  <c r="AE105" i="1"/>
  <c r="AD105" i="1"/>
  <c r="AE104" i="1"/>
  <c r="AD104" i="1"/>
  <c r="AD103" i="1"/>
  <c r="AE102" i="1"/>
  <c r="AE101" i="1"/>
  <c r="AD101" i="1"/>
  <c r="AE99" i="1"/>
  <c r="AE98" i="1"/>
  <c r="AD98" i="1"/>
  <c r="AE97" i="1"/>
  <c r="AD97" i="1"/>
  <c r="AE96" i="1"/>
  <c r="AD96" i="1"/>
  <c r="AE95" i="1"/>
  <c r="AD95" i="1"/>
  <c r="AE94" i="1"/>
  <c r="AE93" i="1"/>
  <c r="AD93" i="1"/>
  <c r="AE92" i="1"/>
  <c r="AD92" i="1"/>
  <c r="AE91" i="1"/>
  <c r="AE90" i="1"/>
  <c r="AD90" i="1"/>
  <c r="AD89" i="1"/>
  <c r="AE88" i="1"/>
  <c r="AD88" i="1"/>
  <c r="AE87" i="1"/>
  <c r="AE86" i="1"/>
  <c r="AD86" i="1"/>
  <c r="AD85" i="1"/>
  <c r="AD84" i="1"/>
  <c r="AD83" i="1"/>
  <c r="AE82" i="1"/>
  <c r="AD82" i="1"/>
  <c r="AE81" i="1"/>
  <c r="AE80" i="1"/>
  <c r="AE79" i="1"/>
  <c r="AD79" i="1"/>
  <c r="AE78" i="1"/>
  <c r="AD78" i="1"/>
  <c r="AE77" i="1"/>
  <c r="AD77" i="1"/>
  <c r="AD76" i="1"/>
  <c r="AE75" i="1"/>
  <c r="AD75" i="1"/>
  <c r="AE73" i="1"/>
  <c r="AD73" i="1"/>
  <c r="AD72" i="1"/>
  <c r="AE71" i="1"/>
  <c r="AD71" i="1"/>
  <c r="AE70" i="1"/>
  <c r="AD70" i="1"/>
  <c r="AE69" i="1"/>
  <c r="AD69" i="1"/>
  <c r="AE68" i="1"/>
  <c r="AD68" i="1"/>
  <c r="AE67" i="1"/>
  <c r="AD67" i="1"/>
  <c r="AE66" i="1"/>
  <c r="AD66" i="1"/>
  <c r="AE65" i="1"/>
  <c r="AD65" i="1"/>
  <c r="AE64" i="1"/>
  <c r="AD64" i="1"/>
  <c r="AE63" i="1"/>
  <c r="AD63" i="1"/>
  <c r="AE62" i="1"/>
  <c r="AD62" i="1"/>
  <c r="AE61" i="1"/>
  <c r="AD60" i="1"/>
  <c r="AE59" i="1"/>
  <c r="AD59" i="1"/>
  <c r="AE58" i="1"/>
  <c r="AD58" i="1"/>
  <c r="AD57" i="1"/>
  <c r="AE56" i="1"/>
  <c r="AD56" i="1"/>
  <c r="AE55" i="1"/>
  <c r="AD55" i="1"/>
  <c r="AD54" i="1"/>
  <c r="AD53" i="1"/>
  <c r="AE52" i="1"/>
  <c r="AD52" i="1"/>
  <c r="AE51" i="1"/>
  <c r="AD50" i="1"/>
  <c r="AE48" i="1"/>
  <c r="AD48" i="1"/>
  <c r="AE47" i="1"/>
  <c r="AD47" i="1"/>
  <c r="AE46" i="1"/>
  <c r="AE45" i="1"/>
  <c r="AE44" i="1"/>
  <c r="AD44" i="1"/>
  <c r="AE43" i="1"/>
  <c r="AD43" i="1"/>
  <c r="AE42" i="1"/>
  <c r="AD41" i="1"/>
  <c r="AE40" i="1"/>
  <c r="AD40" i="1"/>
  <c r="AD39" i="1"/>
  <c r="AE38" i="1"/>
  <c r="AD38" i="1"/>
  <c r="AE36" i="1"/>
  <c r="AD36" i="1"/>
  <c r="AD35" i="1"/>
  <c r="AE34" i="1"/>
  <c r="AD34" i="1"/>
  <c r="AE33" i="1"/>
  <c r="AE32" i="1"/>
  <c r="AE31" i="1"/>
  <c r="AE30" i="1"/>
  <c r="AD30" i="1"/>
  <c r="AE29" i="1"/>
  <c r="AD29" i="1"/>
  <c r="AE28" i="1"/>
  <c r="AD28" i="1"/>
  <c r="AE27" i="1"/>
  <c r="AD27" i="1"/>
  <c r="AE26" i="1"/>
  <c r="AD26" i="1"/>
  <c r="X247" i="4"/>
  <c r="S247" i="4"/>
  <c r="R247" i="4"/>
  <c r="U247" i="4" s="1"/>
  <c r="W247" i="4" s="1"/>
  <c r="G247" i="4"/>
  <c r="F247" i="4"/>
  <c r="L247" i="4" s="1"/>
  <c r="AF247" i="4" s="1"/>
  <c r="S246" i="4"/>
  <c r="V246" i="4" s="1"/>
  <c r="R246" i="4"/>
  <c r="U246" i="4" s="1"/>
  <c r="W246" i="4" s="1"/>
  <c r="G246" i="4"/>
  <c r="F246" i="4"/>
  <c r="L246" i="4" s="1"/>
  <c r="AF246" i="4" s="1"/>
  <c r="S241" i="4"/>
  <c r="V241" i="4" s="1"/>
  <c r="R241" i="4"/>
  <c r="U241" i="4" s="1"/>
  <c r="W241" i="4" s="1"/>
  <c r="G241" i="4"/>
  <c r="F241" i="4"/>
  <c r="L241" i="4" s="1"/>
  <c r="AF241" i="4" s="1"/>
  <c r="S235" i="4"/>
  <c r="V235" i="4" s="1"/>
  <c r="R235" i="4"/>
  <c r="U235" i="4" s="1"/>
  <c r="W235" i="4" s="1"/>
  <c r="G235" i="4"/>
  <c r="F235" i="4"/>
  <c r="L235" i="4" s="1"/>
  <c r="AF235" i="4" s="1"/>
  <c r="X231" i="4"/>
  <c r="S231" i="4"/>
  <c r="V231" i="4" s="1"/>
  <c r="R231" i="4"/>
  <c r="U231" i="4" s="1"/>
  <c r="W231" i="4" s="1"/>
  <c r="G231" i="4"/>
  <c r="F231" i="4"/>
  <c r="L231" i="4" s="1"/>
  <c r="AF231" i="4" s="1"/>
  <c r="X230" i="4"/>
  <c r="U230" i="4"/>
  <c r="W230" i="4" s="1"/>
  <c r="S230" i="4"/>
  <c r="V230" i="4" s="1"/>
  <c r="R230" i="4"/>
  <c r="G230" i="4"/>
  <c r="F230" i="4"/>
  <c r="L230" i="4" s="1"/>
  <c r="AF230" i="4" s="1"/>
  <c r="S225" i="4"/>
  <c r="V225" i="4" s="1"/>
  <c r="R225" i="4"/>
  <c r="U225" i="4" s="1"/>
  <c r="W225" i="4" s="1"/>
  <c r="G225" i="4"/>
  <c r="F225" i="4"/>
  <c r="L225" i="4" s="1"/>
  <c r="AF225" i="4" s="1"/>
  <c r="X222" i="4"/>
  <c r="S222" i="4"/>
  <c r="V222" i="4" s="1"/>
  <c r="R222" i="4"/>
  <c r="U222" i="4" s="1"/>
  <c r="W222" i="4" s="1"/>
  <c r="G222" i="4"/>
  <c r="F222" i="4"/>
  <c r="L222" i="4" s="1"/>
  <c r="X220" i="4"/>
  <c r="S220" i="4"/>
  <c r="R220" i="4"/>
  <c r="U220" i="4" s="1"/>
  <c r="W220" i="4" s="1"/>
  <c r="G220" i="4"/>
  <c r="F220" i="4"/>
  <c r="L220" i="4" s="1"/>
  <c r="AF220" i="4" s="1"/>
  <c r="X210" i="4"/>
  <c r="U210" i="4"/>
  <c r="W210" i="4" s="1"/>
  <c r="S210" i="4"/>
  <c r="V210" i="4" s="1"/>
  <c r="R210" i="4"/>
  <c r="G210" i="4"/>
  <c r="F210" i="4"/>
  <c r="L210" i="4" s="1"/>
  <c r="AF210" i="4" s="1"/>
  <c r="X208" i="4"/>
  <c r="S208" i="4"/>
  <c r="V208" i="4" s="1"/>
  <c r="R208" i="4"/>
  <c r="U208" i="4" s="1"/>
  <c r="W208" i="4" s="1"/>
  <c r="G208" i="4"/>
  <c r="F208" i="4"/>
  <c r="L208" i="4" s="1"/>
  <c r="X205" i="4"/>
  <c r="S205" i="4"/>
  <c r="V205" i="4" s="1"/>
  <c r="R205" i="4"/>
  <c r="U205" i="4" s="1"/>
  <c r="W205" i="4" s="1"/>
  <c r="G205" i="4"/>
  <c r="F205" i="4"/>
  <c r="L205" i="4" s="1"/>
  <c r="AF205" i="4" s="1"/>
  <c r="S201" i="4"/>
  <c r="V201" i="4" s="1"/>
  <c r="R201" i="4"/>
  <c r="U201" i="4" s="1"/>
  <c r="W201" i="4" s="1"/>
  <c r="G201" i="4"/>
  <c r="F201" i="4"/>
  <c r="L201" i="4" s="1"/>
  <c r="AF201" i="4" s="1"/>
  <c r="X197" i="4"/>
  <c r="S197" i="4"/>
  <c r="V197" i="4" s="1"/>
  <c r="R197" i="4"/>
  <c r="U197" i="4" s="1"/>
  <c r="W197" i="4" s="1"/>
  <c r="G197" i="4"/>
  <c r="F197" i="4"/>
  <c r="L197" i="4" s="1"/>
  <c r="AF197" i="4" s="1"/>
  <c r="S195" i="4"/>
  <c r="V195" i="4" s="1"/>
  <c r="R195" i="4"/>
  <c r="U195" i="4" s="1"/>
  <c r="W195" i="4" s="1"/>
  <c r="G195" i="4"/>
  <c r="F195" i="4"/>
  <c r="L195" i="4" s="1"/>
  <c r="X194" i="4"/>
  <c r="S194" i="4"/>
  <c r="V194" i="4" s="1"/>
  <c r="R194" i="4"/>
  <c r="U194" i="4" s="1"/>
  <c r="W194" i="4" s="1"/>
  <c r="G194" i="4"/>
  <c r="F194" i="4"/>
  <c r="L194" i="4" s="1"/>
  <c r="AF194" i="4" s="1"/>
  <c r="X193" i="4"/>
  <c r="S193" i="4"/>
  <c r="V193" i="4" s="1"/>
  <c r="R193" i="4"/>
  <c r="U193" i="4" s="1"/>
  <c r="W193" i="4" s="1"/>
  <c r="G193" i="4"/>
  <c r="F193" i="4"/>
  <c r="L193" i="4" s="1"/>
  <c r="S184" i="4"/>
  <c r="V184" i="4" s="1"/>
  <c r="R184" i="4"/>
  <c r="U184" i="4" s="1"/>
  <c r="W184" i="4" s="1"/>
  <c r="G184" i="4"/>
  <c r="F184" i="4"/>
  <c r="L184" i="4" s="1"/>
  <c r="AF184" i="4" s="1"/>
  <c r="S183" i="4"/>
  <c r="V183" i="4" s="1"/>
  <c r="R183" i="4"/>
  <c r="U183" i="4" s="1"/>
  <c r="W183" i="4" s="1"/>
  <c r="G183" i="4"/>
  <c r="F183" i="4"/>
  <c r="L183" i="4" s="1"/>
  <c r="AF183" i="4" s="1"/>
  <c r="S181" i="4"/>
  <c r="V181" i="4" s="1"/>
  <c r="R181" i="4"/>
  <c r="U181" i="4" s="1"/>
  <c r="W181" i="4" s="1"/>
  <c r="G181" i="4"/>
  <c r="F181" i="4"/>
  <c r="L181" i="4" s="1"/>
  <c r="AF181" i="4" s="1"/>
  <c r="X173" i="4"/>
  <c r="S173" i="4"/>
  <c r="R173" i="4"/>
  <c r="U173" i="4" s="1"/>
  <c r="W173" i="4" s="1"/>
  <c r="G173" i="4"/>
  <c r="F173" i="4"/>
  <c r="L173" i="4" s="1"/>
  <c r="AF173" i="4" s="1"/>
  <c r="S166" i="4"/>
  <c r="V166" i="4" s="1"/>
  <c r="R166" i="4"/>
  <c r="U166" i="4" s="1"/>
  <c r="W166" i="4" s="1"/>
  <c r="G166" i="4"/>
  <c r="F166" i="4"/>
  <c r="L166" i="4" s="1"/>
  <c r="AF166" i="4" s="1"/>
  <c r="S163" i="4"/>
  <c r="V163" i="4" s="1"/>
  <c r="R163" i="4"/>
  <c r="U163" i="4" s="1"/>
  <c r="W163" i="4" s="1"/>
  <c r="L163" i="4"/>
  <c r="AF163" i="4" s="1"/>
  <c r="G163" i="4"/>
  <c r="F163" i="4"/>
  <c r="S141" i="4"/>
  <c r="V141" i="4" s="1"/>
  <c r="R141" i="4"/>
  <c r="U141" i="4" s="1"/>
  <c r="W141" i="4" s="1"/>
  <c r="G141" i="4"/>
  <c r="F141" i="4"/>
  <c r="L141" i="4" s="1"/>
  <c r="AF141" i="4" s="1"/>
  <c r="X135" i="4"/>
  <c r="S135" i="4"/>
  <c r="V135" i="4" s="1"/>
  <c r="R135" i="4"/>
  <c r="U135" i="4" s="1"/>
  <c r="W135" i="4" s="1"/>
  <c r="G135" i="4"/>
  <c r="F135" i="4"/>
  <c r="L135" i="4" s="1"/>
  <c r="AF135" i="4" s="1"/>
  <c r="S131" i="4"/>
  <c r="R131" i="4"/>
  <c r="U131" i="4" s="1"/>
  <c r="W131" i="4" s="1"/>
  <c r="G131" i="4"/>
  <c r="F131" i="4"/>
  <c r="L131" i="4" s="1"/>
  <c r="AF131" i="4" s="1"/>
  <c r="S129" i="4"/>
  <c r="V129" i="4" s="1"/>
  <c r="R129" i="4"/>
  <c r="U129" i="4" s="1"/>
  <c r="W129" i="4" s="1"/>
  <c r="G129" i="4"/>
  <c r="F129" i="4"/>
  <c r="L129" i="4" s="1"/>
  <c r="AF129" i="4" s="1"/>
  <c r="S125" i="4"/>
  <c r="V125" i="4" s="1"/>
  <c r="R125" i="4"/>
  <c r="U125" i="4" s="1"/>
  <c r="W125" i="4" s="1"/>
  <c r="G125" i="4"/>
  <c r="F125" i="4"/>
  <c r="L125" i="4" s="1"/>
  <c r="AF125" i="4" s="1"/>
  <c r="S124" i="4"/>
  <c r="R124" i="4"/>
  <c r="U124" i="4" s="1"/>
  <c r="W124" i="4" s="1"/>
  <c r="G124" i="4"/>
  <c r="F124" i="4"/>
  <c r="L124" i="4" s="1"/>
  <c r="AF124" i="4" s="1"/>
  <c r="S119" i="4"/>
  <c r="V119" i="4" s="1"/>
  <c r="R119" i="4"/>
  <c r="U119" i="4" s="1"/>
  <c r="W119" i="4" s="1"/>
  <c r="G119" i="4"/>
  <c r="F119" i="4"/>
  <c r="L119" i="4" s="1"/>
  <c r="AF119" i="4" s="1"/>
  <c r="S106" i="4"/>
  <c r="V106" i="4" s="1"/>
  <c r="R106" i="4"/>
  <c r="U106" i="4" s="1"/>
  <c r="W106" i="4" s="1"/>
  <c r="G106" i="4"/>
  <c r="F106" i="4"/>
  <c r="L106" i="4" s="1"/>
  <c r="AF106" i="4" s="1"/>
  <c r="X100" i="4"/>
  <c r="S100" i="4"/>
  <c r="V100" i="4" s="1"/>
  <c r="R100" i="4"/>
  <c r="U100" i="4" s="1"/>
  <c r="W100" i="4" s="1"/>
  <c r="G100" i="4"/>
  <c r="F100" i="4"/>
  <c r="L100" i="4" s="1"/>
  <c r="AF100" i="4" s="1"/>
  <c r="S97" i="4"/>
  <c r="V97" i="4" s="1"/>
  <c r="R97" i="4"/>
  <c r="U97" i="4" s="1"/>
  <c r="W97" i="4" s="1"/>
  <c r="G97" i="4"/>
  <c r="F97" i="4"/>
  <c r="L97" i="4" s="1"/>
  <c r="AF97" i="4" s="1"/>
  <c r="S95" i="4"/>
  <c r="V95" i="4" s="1"/>
  <c r="R95" i="4"/>
  <c r="U95" i="4" s="1"/>
  <c r="W95" i="4" s="1"/>
  <c r="G95" i="4"/>
  <c r="F95" i="4"/>
  <c r="L95" i="4" s="1"/>
  <c r="AF95" i="4" s="1"/>
  <c r="X94" i="4"/>
  <c r="S94" i="4"/>
  <c r="V94" i="4" s="1"/>
  <c r="R94" i="4"/>
  <c r="U94" i="4" s="1"/>
  <c r="W94" i="4" s="1"/>
  <c r="G94" i="4"/>
  <c r="F94" i="4"/>
  <c r="L94" i="4" s="1"/>
  <c r="AF94" i="4" s="1"/>
  <c r="S93" i="4"/>
  <c r="V93" i="4" s="1"/>
  <c r="R93" i="4"/>
  <c r="U93" i="4" s="1"/>
  <c r="W93" i="4" s="1"/>
  <c r="G93" i="4"/>
  <c r="F93" i="4"/>
  <c r="L93" i="4" s="1"/>
  <c r="AF93" i="4" s="1"/>
  <c r="S92" i="4"/>
  <c r="V92" i="4" s="1"/>
  <c r="R92" i="4"/>
  <c r="U92" i="4" s="1"/>
  <c r="W92" i="4" s="1"/>
  <c r="G92" i="4"/>
  <c r="F92" i="4"/>
  <c r="L92" i="4" s="1"/>
  <c r="AF92" i="4" s="1"/>
  <c r="X91" i="4"/>
  <c r="S91" i="4"/>
  <c r="V91" i="4" s="1"/>
  <c r="R91" i="4"/>
  <c r="U91" i="4" s="1"/>
  <c r="W91" i="4" s="1"/>
  <c r="G91" i="4"/>
  <c r="F91" i="4"/>
  <c r="L91" i="4" s="1"/>
  <c r="AF91" i="4" s="1"/>
  <c r="S90" i="4"/>
  <c r="V90" i="4" s="1"/>
  <c r="R90" i="4"/>
  <c r="U90" i="4" s="1"/>
  <c r="W90" i="4" s="1"/>
  <c r="G90" i="4"/>
  <c r="F90" i="4"/>
  <c r="L90" i="4" s="1"/>
  <c r="AF90" i="4" s="1"/>
  <c r="X85" i="4"/>
  <c r="S85" i="4"/>
  <c r="V85" i="4" s="1"/>
  <c r="R85" i="4"/>
  <c r="U85" i="4" s="1"/>
  <c r="W85" i="4" s="1"/>
  <c r="G85" i="4"/>
  <c r="F85" i="4"/>
  <c r="L85" i="4" s="1"/>
  <c r="AF85" i="4" s="1"/>
  <c r="X84" i="4"/>
  <c r="S84" i="4"/>
  <c r="V84" i="4" s="1"/>
  <c r="R84" i="4"/>
  <c r="U84" i="4" s="1"/>
  <c r="W84" i="4" s="1"/>
  <c r="G84" i="4"/>
  <c r="F84" i="4"/>
  <c r="L84" i="4" s="1"/>
  <c r="AF84" i="4" s="1"/>
  <c r="X80" i="4"/>
  <c r="S80" i="4"/>
  <c r="R80" i="4"/>
  <c r="U80" i="4" s="1"/>
  <c r="W80" i="4" s="1"/>
  <c r="G80" i="4"/>
  <c r="F80" i="4"/>
  <c r="L80" i="4" s="1"/>
  <c r="S75" i="4"/>
  <c r="V75" i="4" s="1"/>
  <c r="R75" i="4"/>
  <c r="U75" i="4" s="1"/>
  <c r="W75" i="4" s="1"/>
  <c r="G75" i="4"/>
  <c r="F75" i="4"/>
  <c r="L75" i="4" s="1"/>
  <c r="AF75" i="4" s="1"/>
  <c r="X74" i="4"/>
  <c r="S74" i="4"/>
  <c r="R74" i="4"/>
  <c r="U74" i="4" s="1"/>
  <c r="W74" i="4" s="1"/>
  <c r="G74" i="4"/>
  <c r="F74" i="4"/>
  <c r="L74" i="4" s="1"/>
  <c r="S70" i="4"/>
  <c r="V70" i="4" s="1"/>
  <c r="R70" i="4"/>
  <c r="U70" i="4" s="1"/>
  <c r="W70" i="4" s="1"/>
  <c r="G70" i="4"/>
  <c r="F70" i="4"/>
  <c r="L70" i="4" s="1"/>
  <c r="AF70" i="4" s="1"/>
  <c r="S65" i="4"/>
  <c r="R65" i="4"/>
  <c r="U65" i="4" s="1"/>
  <c r="W65" i="4" s="1"/>
  <c r="G65" i="4"/>
  <c r="F65" i="4"/>
  <c r="L65" i="4" s="1"/>
  <c r="AF65" i="4" s="1"/>
  <c r="X45" i="4"/>
  <c r="S45" i="4"/>
  <c r="V45" i="4" s="1"/>
  <c r="R45" i="4"/>
  <c r="U45" i="4" s="1"/>
  <c r="W45" i="4" s="1"/>
  <c r="G45" i="4"/>
  <c r="F45" i="4"/>
  <c r="L45" i="4" s="1"/>
  <c r="AF45" i="4" s="1"/>
  <c r="X42" i="4"/>
  <c r="S42" i="4"/>
  <c r="R42" i="4"/>
  <c r="U42" i="4" s="1"/>
  <c r="W42" i="4" s="1"/>
  <c r="G42" i="4"/>
  <c r="F42" i="4"/>
  <c r="L42" i="4" s="1"/>
  <c r="AF42" i="4" s="1"/>
  <c r="X37" i="4"/>
  <c r="S37" i="4"/>
  <c r="V37" i="4" s="1"/>
  <c r="R37" i="4"/>
  <c r="U37" i="4" s="1"/>
  <c r="W37" i="4" s="1"/>
  <c r="G37" i="4"/>
  <c r="F37" i="4"/>
  <c r="L37" i="4" s="1"/>
  <c r="AF37" i="4" s="1"/>
  <c r="U28" i="4"/>
  <c r="W28" i="4" s="1"/>
  <c r="S28" i="4"/>
  <c r="R28" i="4"/>
  <c r="G28" i="4"/>
  <c r="F28" i="4"/>
  <c r="L28" i="4" s="1"/>
  <c r="S18" i="4"/>
  <c r="V18" i="4" s="1"/>
  <c r="R18" i="4"/>
  <c r="U18" i="4" s="1"/>
  <c r="W18" i="4" s="1"/>
  <c r="G18" i="4"/>
  <c r="F18" i="4"/>
  <c r="L18" i="4" s="1"/>
  <c r="AF18" i="4" s="1"/>
  <c r="S14" i="4"/>
  <c r="V14" i="4" s="1"/>
  <c r="R14" i="4"/>
  <c r="U14" i="4" s="1"/>
  <c r="W14" i="4" s="1"/>
  <c r="G14" i="4"/>
  <c r="F14" i="4"/>
  <c r="L14" i="4" s="1"/>
  <c r="AF14" i="4" s="1"/>
  <c r="X12" i="4"/>
  <c r="S12" i="4"/>
  <c r="V12" i="4" s="1"/>
  <c r="R12" i="4"/>
  <c r="U12" i="4" s="1"/>
  <c r="W12" i="4" s="1"/>
  <c r="G12" i="4"/>
  <c r="F12" i="4"/>
  <c r="L12" i="4" s="1"/>
  <c r="AF12" i="4" s="1"/>
  <c r="S9" i="4"/>
  <c r="V9" i="4" s="1"/>
  <c r="R9" i="4"/>
  <c r="U9" i="4" s="1"/>
  <c r="W9" i="4" s="1"/>
  <c r="L9" i="4"/>
  <c r="AF9" i="4" s="1"/>
  <c r="G9" i="4"/>
  <c r="F9" i="4"/>
  <c r="S6" i="4"/>
  <c r="R6" i="4"/>
  <c r="U6" i="4" s="1"/>
  <c r="W6" i="4" s="1"/>
  <c r="G6" i="4"/>
  <c r="F6" i="4"/>
  <c r="L6" i="4" s="1"/>
  <c r="AF6" i="4" s="1"/>
  <c r="S244" i="4"/>
  <c r="V244" i="4" s="1"/>
  <c r="R244" i="4"/>
  <c r="U244" i="4" s="1"/>
  <c r="W244" i="4" s="1"/>
  <c r="G244" i="4"/>
  <c r="F244" i="4"/>
  <c r="L244" i="4" s="1"/>
  <c r="AF244" i="4" s="1"/>
  <c r="S243" i="4"/>
  <c r="R243" i="4"/>
  <c r="U243" i="4" s="1"/>
  <c r="W243" i="4" s="1"/>
  <c r="G243" i="4"/>
  <c r="F243" i="4"/>
  <c r="L243" i="4" s="1"/>
  <c r="AF243" i="4" s="1"/>
  <c r="S240" i="4"/>
  <c r="V240" i="4" s="1"/>
  <c r="R240" i="4"/>
  <c r="U240" i="4" s="1"/>
  <c r="W240" i="4" s="1"/>
  <c r="G240" i="4"/>
  <c r="F240" i="4"/>
  <c r="L240" i="4" s="1"/>
  <c r="AF240" i="4" s="1"/>
  <c r="X239" i="4"/>
  <c r="S239" i="4"/>
  <c r="R239" i="4"/>
  <c r="U239" i="4" s="1"/>
  <c r="W239" i="4" s="1"/>
  <c r="G239" i="4"/>
  <c r="F239" i="4"/>
  <c r="L239" i="4" s="1"/>
  <c r="S233" i="4"/>
  <c r="V233" i="4" s="1"/>
  <c r="R233" i="4"/>
  <c r="U233" i="4" s="1"/>
  <c r="W233" i="4" s="1"/>
  <c r="G233" i="4"/>
  <c r="F233" i="4"/>
  <c r="L233" i="4" s="1"/>
  <c r="AF233" i="4" s="1"/>
  <c r="S227" i="4"/>
  <c r="V227" i="4" s="1"/>
  <c r="R227" i="4"/>
  <c r="U227" i="4" s="1"/>
  <c r="W227" i="4" s="1"/>
  <c r="G227" i="4"/>
  <c r="F227" i="4"/>
  <c r="L227" i="4" s="1"/>
  <c r="AF227" i="4" s="1"/>
  <c r="S226" i="4"/>
  <c r="V226" i="4" s="1"/>
  <c r="R226" i="4"/>
  <c r="U226" i="4" s="1"/>
  <c r="W226" i="4" s="1"/>
  <c r="G226" i="4"/>
  <c r="F226" i="4"/>
  <c r="L226" i="4" s="1"/>
  <c r="AF226" i="4" s="1"/>
  <c r="S224" i="4"/>
  <c r="V224" i="4" s="1"/>
  <c r="R224" i="4"/>
  <c r="U224" i="4" s="1"/>
  <c r="W224" i="4" s="1"/>
  <c r="G224" i="4"/>
  <c r="F224" i="4"/>
  <c r="L224" i="4" s="1"/>
  <c r="AF224" i="4" s="1"/>
  <c r="X219" i="4"/>
  <c r="S219" i="4"/>
  <c r="V219" i="4" s="1"/>
  <c r="R219" i="4"/>
  <c r="U219" i="4" s="1"/>
  <c r="W219" i="4" s="1"/>
  <c r="G219" i="4"/>
  <c r="F219" i="4"/>
  <c r="L219" i="4" s="1"/>
  <c r="AF219" i="4" s="1"/>
  <c r="X216" i="4"/>
  <c r="S216" i="4"/>
  <c r="R216" i="4"/>
  <c r="U216" i="4" s="1"/>
  <c r="W216" i="4" s="1"/>
  <c r="G216" i="4"/>
  <c r="F216" i="4"/>
  <c r="L216" i="4" s="1"/>
  <c r="S213" i="4"/>
  <c r="V213" i="4" s="1"/>
  <c r="R213" i="4"/>
  <c r="U213" i="4" s="1"/>
  <c r="W213" i="4" s="1"/>
  <c r="G213" i="4"/>
  <c r="F213" i="4"/>
  <c r="L213" i="4" s="1"/>
  <c r="AF213" i="4" s="1"/>
  <c r="S211" i="4"/>
  <c r="V211" i="4" s="1"/>
  <c r="R211" i="4"/>
  <c r="U211" i="4" s="1"/>
  <c r="W211" i="4" s="1"/>
  <c r="G211" i="4"/>
  <c r="F211" i="4"/>
  <c r="L211" i="4" s="1"/>
  <c r="AF211" i="4" s="1"/>
  <c r="X207" i="4"/>
  <c r="S207" i="4"/>
  <c r="V207" i="4" s="1"/>
  <c r="R207" i="4"/>
  <c r="U207" i="4" s="1"/>
  <c r="W207" i="4" s="1"/>
  <c r="G207" i="4"/>
  <c r="F207" i="4"/>
  <c r="L207" i="4" s="1"/>
  <c r="AF207" i="4" s="1"/>
  <c r="X206" i="4"/>
  <c r="S206" i="4"/>
  <c r="V206" i="4" s="1"/>
  <c r="R206" i="4"/>
  <c r="U206" i="4" s="1"/>
  <c r="W206" i="4" s="1"/>
  <c r="G206" i="4"/>
  <c r="F206" i="4"/>
  <c r="L206" i="4" s="1"/>
  <c r="AF206" i="4" s="1"/>
  <c r="U203" i="4"/>
  <c r="W203" i="4" s="1"/>
  <c r="S203" i="4"/>
  <c r="V203" i="4" s="1"/>
  <c r="R203" i="4"/>
  <c r="G203" i="4"/>
  <c r="F203" i="4"/>
  <c r="L203" i="4" s="1"/>
  <c r="X200" i="4"/>
  <c r="S200" i="4"/>
  <c r="V200" i="4" s="1"/>
  <c r="R200" i="4"/>
  <c r="U200" i="4" s="1"/>
  <c r="W200" i="4" s="1"/>
  <c r="G200" i="4"/>
  <c r="F200" i="4"/>
  <c r="L200" i="4" s="1"/>
  <c r="AF200" i="4" s="1"/>
  <c r="S198" i="4"/>
  <c r="V198" i="4" s="1"/>
  <c r="R198" i="4"/>
  <c r="U198" i="4" s="1"/>
  <c r="W198" i="4" s="1"/>
  <c r="G198" i="4"/>
  <c r="F198" i="4"/>
  <c r="L198" i="4" s="1"/>
  <c r="AF198" i="4" s="1"/>
  <c r="X192" i="4"/>
  <c r="S192" i="4"/>
  <c r="V192" i="4" s="1"/>
  <c r="R192" i="4"/>
  <c r="U192" i="4" s="1"/>
  <c r="W192" i="4" s="1"/>
  <c r="G192" i="4"/>
  <c r="F192" i="4"/>
  <c r="L192" i="4" s="1"/>
  <c r="X189" i="4"/>
  <c r="S189" i="4"/>
  <c r="V189" i="4" s="1"/>
  <c r="R189" i="4"/>
  <c r="U189" i="4" s="1"/>
  <c r="W189" i="4" s="1"/>
  <c r="G189" i="4"/>
  <c r="F189" i="4"/>
  <c r="L189" i="4" s="1"/>
  <c r="AF189" i="4" s="1"/>
  <c r="S188" i="4"/>
  <c r="V188" i="4" s="1"/>
  <c r="R188" i="4"/>
  <c r="U188" i="4" s="1"/>
  <c r="W188" i="4" s="1"/>
  <c r="G188" i="4"/>
  <c r="F188" i="4"/>
  <c r="L188" i="4" s="1"/>
  <c r="AF188" i="4" s="1"/>
  <c r="S187" i="4"/>
  <c r="V187" i="4" s="1"/>
  <c r="R187" i="4"/>
  <c r="U187" i="4" s="1"/>
  <c r="W187" i="4" s="1"/>
  <c r="G187" i="4"/>
  <c r="F187" i="4"/>
  <c r="L187" i="4" s="1"/>
  <c r="S186" i="4"/>
  <c r="V186" i="4" s="1"/>
  <c r="R186" i="4"/>
  <c r="U186" i="4" s="1"/>
  <c r="W186" i="4" s="1"/>
  <c r="G186" i="4"/>
  <c r="F186" i="4"/>
  <c r="L186" i="4" s="1"/>
  <c r="AF186" i="4" s="1"/>
  <c r="X182" i="4"/>
  <c r="S182" i="4"/>
  <c r="V182" i="4" s="1"/>
  <c r="R182" i="4"/>
  <c r="U182" i="4" s="1"/>
  <c r="W182" i="4" s="1"/>
  <c r="G182" i="4"/>
  <c r="F182" i="4"/>
  <c r="L182" i="4" s="1"/>
  <c r="X172" i="4"/>
  <c r="S172" i="4"/>
  <c r="V172" i="4" s="1"/>
  <c r="R172" i="4"/>
  <c r="U172" i="4" s="1"/>
  <c r="W172" i="4" s="1"/>
  <c r="G172" i="4"/>
  <c r="F172" i="4"/>
  <c r="L172" i="4" s="1"/>
  <c r="AF172" i="4" s="1"/>
  <c r="S169" i="4"/>
  <c r="V169" i="4" s="1"/>
  <c r="R169" i="4"/>
  <c r="U169" i="4" s="1"/>
  <c r="W169" i="4" s="1"/>
  <c r="G169" i="4"/>
  <c r="F169" i="4"/>
  <c r="L169" i="4" s="1"/>
  <c r="AF169" i="4" s="1"/>
  <c r="S168" i="4"/>
  <c r="V168" i="4" s="1"/>
  <c r="R168" i="4"/>
  <c r="U168" i="4" s="1"/>
  <c r="W168" i="4" s="1"/>
  <c r="L168" i="4"/>
  <c r="AF168" i="4" s="1"/>
  <c r="G168" i="4"/>
  <c r="F168" i="4"/>
  <c r="X162" i="4"/>
  <c r="S162" i="4"/>
  <c r="V162" i="4" s="1"/>
  <c r="R162" i="4"/>
  <c r="U162" i="4" s="1"/>
  <c r="W162" i="4" s="1"/>
  <c r="G162" i="4"/>
  <c r="F162" i="4"/>
  <c r="L162" i="4" s="1"/>
  <c r="AF162" i="4" s="1"/>
  <c r="X159" i="4"/>
  <c r="S159" i="4"/>
  <c r="V159" i="4" s="1"/>
  <c r="R159" i="4"/>
  <c r="U159" i="4" s="1"/>
  <c r="W159" i="4" s="1"/>
  <c r="G159" i="4"/>
  <c r="F159" i="4"/>
  <c r="L159" i="4" s="1"/>
  <c r="X156" i="4"/>
  <c r="S156" i="4"/>
  <c r="R156" i="4"/>
  <c r="U156" i="4" s="1"/>
  <c r="W156" i="4" s="1"/>
  <c r="G156" i="4"/>
  <c r="F156" i="4"/>
  <c r="L156" i="4" s="1"/>
  <c r="AF156" i="4" s="1"/>
  <c r="X155" i="4"/>
  <c r="S155" i="4"/>
  <c r="V155" i="4" s="1"/>
  <c r="R155" i="4"/>
  <c r="U155" i="4" s="1"/>
  <c r="W155" i="4" s="1"/>
  <c r="G155" i="4"/>
  <c r="F155" i="4"/>
  <c r="L155" i="4" s="1"/>
  <c r="AF155" i="4" s="1"/>
  <c r="S153" i="4"/>
  <c r="R153" i="4"/>
  <c r="U153" i="4" s="1"/>
  <c r="W153" i="4" s="1"/>
  <c r="L153" i="4"/>
  <c r="AF153" i="4" s="1"/>
  <c r="G153" i="4"/>
  <c r="F153" i="4"/>
  <c r="X152" i="4"/>
  <c r="S152" i="4"/>
  <c r="R152" i="4"/>
  <c r="U152" i="4" s="1"/>
  <c r="W152" i="4" s="1"/>
  <c r="G152" i="4"/>
  <c r="F152" i="4"/>
  <c r="L152" i="4" s="1"/>
  <c r="AF152" i="4" s="1"/>
  <c r="X150" i="4"/>
  <c r="S150" i="4"/>
  <c r="V150" i="4" s="1"/>
  <c r="G150" i="4"/>
  <c r="F150" i="4"/>
  <c r="L150" i="4" s="1"/>
  <c r="AF150" i="4" s="1"/>
  <c r="X149" i="4"/>
  <c r="S149" i="4"/>
  <c r="R149" i="4"/>
  <c r="U149" i="4" s="1"/>
  <c r="W149" i="4" s="1"/>
  <c r="G149" i="4"/>
  <c r="F149" i="4"/>
  <c r="L149" i="4" s="1"/>
  <c r="AF149" i="4" s="1"/>
  <c r="X148" i="4"/>
  <c r="S148" i="4"/>
  <c r="V148" i="4" s="1"/>
  <c r="R148" i="4"/>
  <c r="U148" i="4" s="1"/>
  <c r="W148" i="4" s="1"/>
  <c r="G148" i="4"/>
  <c r="F148" i="4"/>
  <c r="L148" i="4" s="1"/>
  <c r="AF148" i="4" s="1"/>
  <c r="U145" i="4"/>
  <c r="W145" i="4" s="1"/>
  <c r="S145" i="4"/>
  <c r="R145" i="4"/>
  <c r="G145" i="4"/>
  <c r="F145" i="4"/>
  <c r="L145" i="4" s="1"/>
  <c r="AF145" i="4" s="1"/>
  <c r="X143" i="4"/>
  <c r="S143" i="4"/>
  <c r="V143" i="4" s="1"/>
  <c r="R143" i="4"/>
  <c r="U143" i="4" s="1"/>
  <c r="W143" i="4" s="1"/>
  <c r="L143" i="4"/>
  <c r="G143" i="4"/>
  <c r="F143" i="4"/>
  <c r="S142" i="4"/>
  <c r="R142" i="4"/>
  <c r="U142" i="4" s="1"/>
  <c r="W142" i="4" s="1"/>
  <c r="G142" i="4"/>
  <c r="F142" i="4"/>
  <c r="L142" i="4" s="1"/>
  <c r="AF142" i="4" s="1"/>
  <c r="S140" i="4"/>
  <c r="V140" i="4" s="1"/>
  <c r="R140" i="4"/>
  <c r="U140" i="4" s="1"/>
  <c r="W140" i="4" s="1"/>
  <c r="G140" i="4"/>
  <c r="F140" i="4"/>
  <c r="L140" i="4" s="1"/>
  <c r="AF140" i="4" s="1"/>
  <c r="X139" i="4"/>
  <c r="S139" i="4"/>
  <c r="R139" i="4"/>
  <c r="U139" i="4" s="1"/>
  <c r="W139" i="4" s="1"/>
  <c r="G139" i="4"/>
  <c r="F139" i="4"/>
  <c r="L139" i="4" s="1"/>
  <c r="AF139" i="4" s="1"/>
  <c r="S137" i="4"/>
  <c r="V137" i="4" s="1"/>
  <c r="R137" i="4"/>
  <c r="U137" i="4" s="1"/>
  <c r="W137" i="4" s="1"/>
  <c r="G137" i="4"/>
  <c r="F137" i="4"/>
  <c r="L137" i="4" s="1"/>
  <c r="AF137" i="4" s="1"/>
  <c r="X133" i="4"/>
  <c r="S133" i="4"/>
  <c r="R133" i="4"/>
  <c r="U133" i="4" s="1"/>
  <c r="W133" i="4" s="1"/>
  <c r="G133" i="4"/>
  <c r="F133" i="4"/>
  <c r="L133" i="4" s="1"/>
  <c r="S132" i="4"/>
  <c r="V132" i="4" s="1"/>
  <c r="R132" i="4"/>
  <c r="U132" i="4" s="1"/>
  <c r="W132" i="4" s="1"/>
  <c r="G132" i="4"/>
  <c r="F132" i="4"/>
  <c r="L132" i="4" s="1"/>
  <c r="AF132" i="4" s="1"/>
  <c r="S128" i="4"/>
  <c r="R128" i="4"/>
  <c r="U128" i="4" s="1"/>
  <c r="W128" i="4" s="1"/>
  <c r="G128" i="4"/>
  <c r="F128" i="4"/>
  <c r="L128" i="4" s="1"/>
  <c r="AF128" i="4" s="1"/>
  <c r="X127" i="4"/>
  <c r="S127" i="4"/>
  <c r="V127" i="4" s="1"/>
  <c r="R127" i="4"/>
  <c r="U127" i="4" s="1"/>
  <c r="W127" i="4" s="1"/>
  <c r="G127" i="4"/>
  <c r="F127" i="4"/>
  <c r="L127" i="4" s="1"/>
  <c r="AF127" i="4" s="1"/>
  <c r="S121" i="4"/>
  <c r="R121" i="4"/>
  <c r="U121" i="4" s="1"/>
  <c r="W121" i="4" s="1"/>
  <c r="G121" i="4"/>
  <c r="F121" i="4"/>
  <c r="L121" i="4" s="1"/>
  <c r="AF121" i="4" s="1"/>
  <c r="S120" i="4"/>
  <c r="V120" i="4" s="1"/>
  <c r="R120" i="4"/>
  <c r="U120" i="4" s="1"/>
  <c r="W120" i="4" s="1"/>
  <c r="G120" i="4"/>
  <c r="F120" i="4"/>
  <c r="L120" i="4" s="1"/>
  <c r="AF120" i="4" s="1"/>
  <c r="S118" i="4"/>
  <c r="V118" i="4" s="1"/>
  <c r="R118" i="4"/>
  <c r="U118" i="4" s="1"/>
  <c r="W118" i="4" s="1"/>
  <c r="G118" i="4"/>
  <c r="F118" i="4"/>
  <c r="L118" i="4" s="1"/>
  <c r="AF118" i="4" s="1"/>
  <c r="X117" i="4"/>
  <c r="S117" i="4"/>
  <c r="V117" i="4" s="1"/>
  <c r="R117" i="4"/>
  <c r="U117" i="4" s="1"/>
  <c r="W117" i="4" s="1"/>
  <c r="G117" i="4"/>
  <c r="F117" i="4"/>
  <c r="L117" i="4" s="1"/>
  <c r="AF117" i="4" s="1"/>
  <c r="S104" i="4"/>
  <c r="V104" i="4" s="1"/>
  <c r="R104" i="4"/>
  <c r="U104" i="4" s="1"/>
  <c r="W104" i="4" s="1"/>
  <c r="G104" i="4"/>
  <c r="F104" i="4"/>
  <c r="L104" i="4" s="1"/>
  <c r="AF104" i="4" s="1"/>
  <c r="X99" i="4"/>
  <c r="S99" i="4"/>
  <c r="V99" i="4" s="1"/>
  <c r="R99" i="4"/>
  <c r="U99" i="4" s="1"/>
  <c r="W99" i="4" s="1"/>
  <c r="G99" i="4"/>
  <c r="F99" i="4"/>
  <c r="L99" i="4" s="1"/>
  <c r="AF99" i="4" s="1"/>
  <c r="S98" i="4"/>
  <c r="V98" i="4" s="1"/>
  <c r="R98" i="4"/>
  <c r="U98" i="4" s="1"/>
  <c r="W98" i="4" s="1"/>
  <c r="G98" i="4"/>
  <c r="F98" i="4"/>
  <c r="L98" i="4" s="1"/>
  <c r="AF98" i="4" s="1"/>
  <c r="S96" i="4"/>
  <c r="V96" i="4" s="1"/>
  <c r="R96" i="4"/>
  <c r="U96" i="4" s="1"/>
  <c r="W96" i="4" s="1"/>
  <c r="G96" i="4"/>
  <c r="F96" i="4"/>
  <c r="L96" i="4" s="1"/>
  <c r="AF96" i="4" s="1"/>
  <c r="S88" i="4"/>
  <c r="V88" i="4" s="1"/>
  <c r="R88" i="4"/>
  <c r="U88" i="4" s="1"/>
  <c r="W88" i="4" s="1"/>
  <c r="G88" i="4"/>
  <c r="F88" i="4"/>
  <c r="L88" i="4" s="1"/>
  <c r="AF88" i="4" s="1"/>
  <c r="X87" i="4"/>
  <c r="S87" i="4"/>
  <c r="V87" i="4" s="1"/>
  <c r="R87" i="4"/>
  <c r="U87" i="4" s="1"/>
  <c r="W87" i="4" s="1"/>
  <c r="G87" i="4"/>
  <c r="F87" i="4"/>
  <c r="L87" i="4" s="1"/>
  <c r="AF87" i="4" s="1"/>
  <c r="X83" i="4"/>
  <c r="S83" i="4"/>
  <c r="R83" i="4"/>
  <c r="U83" i="4" s="1"/>
  <c r="W83" i="4" s="1"/>
  <c r="L83" i="4"/>
  <c r="G83" i="4"/>
  <c r="F83" i="4"/>
  <c r="S79" i="4"/>
  <c r="V79" i="4" s="1"/>
  <c r="R79" i="4"/>
  <c r="U79" i="4" s="1"/>
  <c r="W79" i="4" s="1"/>
  <c r="G79" i="4"/>
  <c r="F79" i="4"/>
  <c r="L79" i="4" s="1"/>
  <c r="AF79" i="4" s="1"/>
  <c r="S77" i="4"/>
  <c r="R77" i="4"/>
  <c r="U77" i="4" s="1"/>
  <c r="W77" i="4" s="1"/>
  <c r="G77" i="4"/>
  <c r="F77" i="4"/>
  <c r="L77" i="4" s="1"/>
  <c r="AF77" i="4" s="1"/>
  <c r="S73" i="4"/>
  <c r="V73" i="4" s="1"/>
  <c r="R73" i="4"/>
  <c r="U73" i="4" s="1"/>
  <c r="W73" i="4" s="1"/>
  <c r="G73" i="4"/>
  <c r="F73" i="4"/>
  <c r="L73" i="4" s="1"/>
  <c r="AF73" i="4" s="1"/>
  <c r="S68" i="4"/>
  <c r="R68" i="4"/>
  <c r="U68" i="4" s="1"/>
  <c r="W68" i="4" s="1"/>
  <c r="G68" i="4"/>
  <c r="F68" i="4"/>
  <c r="L68" i="4" s="1"/>
  <c r="S67" i="4"/>
  <c r="V67" i="4" s="1"/>
  <c r="R67" i="4"/>
  <c r="U67" i="4" s="1"/>
  <c r="W67" i="4" s="1"/>
  <c r="G67" i="4"/>
  <c r="F67" i="4"/>
  <c r="L67" i="4" s="1"/>
  <c r="S62" i="4"/>
  <c r="R62" i="4"/>
  <c r="U62" i="4" s="1"/>
  <c r="W62" i="4" s="1"/>
  <c r="G62" i="4"/>
  <c r="F62" i="4"/>
  <c r="L62" i="4" s="1"/>
  <c r="AF62" i="4" s="1"/>
  <c r="X61" i="4"/>
  <c r="S61" i="4"/>
  <c r="V61" i="4" s="1"/>
  <c r="R61" i="4"/>
  <c r="U61" i="4" s="1"/>
  <c r="W61" i="4" s="1"/>
  <c r="G61" i="4"/>
  <c r="F61" i="4"/>
  <c r="L61" i="4" s="1"/>
  <c r="AF61" i="4" s="1"/>
  <c r="X49" i="4"/>
  <c r="S49" i="4"/>
  <c r="R49" i="4"/>
  <c r="U49" i="4" s="1"/>
  <c r="W49" i="4" s="1"/>
  <c r="G49" i="4"/>
  <c r="F49" i="4"/>
  <c r="L49" i="4" s="1"/>
  <c r="AF49" i="4" s="1"/>
  <c r="S38" i="4"/>
  <c r="R38" i="4"/>
  <c r="U38" i="4" s="1"/>
  <c r="W38" i="4" s="1"/>
  <c r="G38" i="4"/>
  <c r="F38" i="4"/>
  <c r="L38" i="4" s="1"/>
  <c r="S36" i="4"/>
  <c r="R36" i="4"/>
  <c r="U36" i="4" s="1"/>
  <c r="W36" i="4" s="1"/>
  <c r="G36" i="4"/>
  <c r="F36" i="4"/>
  <c r="L36" i="4" s="1"/>
  <c r="X35" i="4"/>
  <c r="S35" i="4"/>
  <c r="R35" i="4"/>
  <c r="U35" i="4" s="1"/>
  <c r="W35" i="4" s="1"/>
  <c r="G35" i="4"/>
  <c r="F35" i="4"/>
  <c r="L35" i="4" s="1"/>
  <c r="AF35" i="4" s="1"/>
  <c r="X33" i="4"/>
  <c r="S33" i="4"/>
  <c r="V33" i="4" s="1"/>
  <c r="R33" i="4"/>
  <c r="U33" i="4" s="1"/>
  <c r="W33" i="4" s="1"/>
  <c r="G33" i="4"/>
  <c r="F33" i="4"/>
  <c r="L33" i="4" s="1"/>
  <c r="AF33" i="4" s="1"/>
  <c r="X32" i="4"/>
  <c r="S32" i="4"/>
  <c r="R32" i="4"/>
  <c r="U32" i="4" s="1"/>
  <c r="W32" i="4" s="1"/>
  <c r="G32" i="4"/>
  <c r="F32" i="4"/>
  <c r="L32" i="4" s="1"/>
  <c r="AF32" i="4" s="1"/>
  <c r="S29" i="4"/>
  <c r="R29" i="4"/>
  <c r="U29" i="4" s="1"/>
  <c r="W29" i="4" s="1"/>
  <c r="G29" i="4"/>
  <c r="F29" i="4"/>
  <c r="L29" i="4" s="1"/>
  <c r="AF29" i="4" s="1"/>
  <c r="X25" i="4"/>
  <c r="S25" i="4"/>
  <c r="R25" i="4"/>
  <c r="U25" i="4" s="1"/>
  <c r="W25" i="4" s="1"/>
  <c r="G25" i="4"/>
  <c r="F25" i="4"/>
  <c r="L25" i="4" s="1"/>
  <c r="AF25" i="4" s="1"/>
  <c r="AE24" i="4"/>
  <c r="AD24" i="4"/>
  <c r="S24" i="4"/>
  <c r="V24" i="4" s="1"/>
  <c r="R24" i="4"/>
  <c r="U24" i="4" s="1"/>
  <c r="W24" i="4" s="1"/>
  <c r="G24" i="4"/>
  <c r="F24" i="4"/>
  <c r="L24" i="4" s="1"/>
  <c r="AF24" i="4" s="1"/>
  <c r="AE22" i="4"/>
  <c r="X22" i="4"/>
  <c r="S22" i="4"/>
  <c r="V22" i="4" s="1"/>
  <c r="R22" i="4"/>
  <c r="U22" i="4" s="1"/>
  <c r="W22" i="4" s="1"/>
  <c r="G22" i="4"/>
  <c r="F22" i="4"/>
  <c r="L22" i="4" s="1"/>
  <c r="AF22" i="4" s="1"/>
  <c r="AE20" i="4"/>
  <c r="AD20" i="4"/>
  <c r="S20" i="4"/>
  <c r="V20" i="4" s="1"/>
  <c r="R20" i="4"/>
  <c r="U20" i="4" s="1"/>
  <c r="W20" i="4" s="1"/>
  <c r="G20" i="4"/>
  <c r="F20" i="4"/>
  <c r="L20" i="4" s="1"/>
  <c r="AF20" i="4" s="1"/>
  <c r="AE16" i="4"/>
  <c r="AD16" i="4"/>
  <c r="S16" i="4"/>
  <c r="R16" i="4"/>
  <c r="U16" i="4" s="1"/>
  <c r="W16" i="4" s="1"/>
  <c r="L16" i="4"/>
  <c r="G16" i="4"/>
  <c r="F16" i="4"/>
  <c r="AE8" i="4"/>
  <c r="AD8" i="4"/>
  <c r="S8" i="4"/>
  <c r="V8" i="4" s="1"/>
  <c r="R8" i="4"/>
  <c r="U8" i="4" s="1"/>
  <c r="W8" i="4" s="1"/>
  <c r="G8" i="4"/>
  <c r="F8" i="4"/>
  <c r="L8" i="4" s="1"/>
  <c r="AF8" i="4" s="1"/>
  <c r="AE7" i="4"/>
  <c r="AD7" i="4"/>
  <c r="S7" i="4"/>
  <c r="R7" i="4"/>
  <c r="U7" i="4" s="1"/>
  <c r="W7" i="4" s="1"/>
  <c r="G7" i="4"/>
  <c r="F7" i="4"/>
  <c r="L7" i="4" s="1"/>
  <c r="AE5" i="4"/>
  <c r="AD5" i="4"/>
  <c r="S5" i="4"/>
  <c r="V5" i="4" s="1"/>
  <c r="R5" i="4"/>
  <c r="U5" i="4" s="1"/>
  <c r="W5" i="4" s="1"/>
  <c r="G5" i="4"/>
  <c r="F5" i="4"/>
  <c r="L5" i="4" s="1"/>
  <c r="AE248" i="4"/>
  <c r="AD248" i="4"/>
  <c r="S248" i="4"/>
  <c r="V248" i="4" s="1"/>
  <c r="R248" i="4"/>
  <c r="U248" i="4" s="1"/>
  <c r="W248" i="4" s="1"/>
  <c r="G248" i="4"/>
  <c r="F248" i="4"/>
  <c r="L248" i="4" s="1"/>
  <c r="AF248" i="4" s="1"/>
  <c r="AE245" i="4"/>
  <c r="X245" i="4"/>
  <c r="S245" i="4"/>
  <c r="R245" i="4"/>
  <c r="U245" i="4" s="1"/>
  <c r="W245" i="4" s="1"/>
  <c r="G245" i="4"/>
  <c r="F245" i="4"/>
  <c r="L245" i="4" s="1"/>
  <c r="AF245" i="4" s="1"/>
  <c r="AE238" i="4"/>
  <c r="X238" i="4"/>
  <c r="S238" i="4"/>
  <c r="R238" i="4"/>
  <c r="U238" i="4" s="1"/>
  <c r="W238" i="4" s="1"/>
  <c r="G238" i="4"/>
  <c r="F238" i="4"/>
  <c r="L238" i="4" s="1"/>
  <c r="AF238" i="4" s="1"/>
  <c r="AE236" i="4"/>
  <c r="X236" i="4"/>
  <c r="S236" i="4"/>
  <c r="R236" i="4"/>
  <c r="U236" i="4" s="1"/>
  <c r="W236" i="4" s="1"/>
  <c r="G236" i="4"/>
  <c r="F236" i="4"/>
  <c r="L236" i="4" s="1"/>
  <c r="AF236" i="4" s="1"/>
  <c r="AE229" i="4"/>
  <c r="AD229" i="4"/>
  <c r="S229" i="4"/>
  <c r="V229" i="4" s="1"/>
  <c r="R229" i="4"/>
  <c r="U229" i="4" s="1"/>
  <c r="W229" i="4" s="1"/>
  <c r="G229" i="4"/>
  <c r="F229" i="4"/>
  <c r="L229" i="4" s="1"/>
  <c r="AF229" i="4" s="1"/>
  <c r="AE228" i="4"/>
  <c r="AD228" i="4"/>
  <c r="S228" i="4"/>
  <c r="V228" i="4" s="1"/>
  <c r="R228" i="4"/>
  <c r="U228" i="4" s="1"/>
  <c r="W228" i="4" s="1"/>
  <c r="G228" i="4"/>
  <c r="F228" i="4"/>
  <c r="L228" i="4" s="1"/>
  <c r="X218" i="4"/>
  <c r="S218" i="4"/>
  <c r="V218" i="4" s="1"/>
  <c r="R218" i="4"/>
  <c r="U218" i="4" s="1"/>
  <c r="W218" i="4" s="1"/>
  <c r="G218" i="4"/>
  <c r="F218" i="4"/>
  <c r="L218" i="4" s="1"/>
  <c r="AF218" i="4" s="1"/>
  <c r="X217" i="4"/>
  <c r="S217" i="4"/>
  <c r="V217" i="4" s="1"/>
  <c r="R217" i="4"/>
  <c r="U217" i="4" s="1"/>
  <c r="W217" i="4" s="1"/>
  <c r="G217" i="4"/>
  <c r="F217" i="4"/>
  <c r="L217" i="4" s="1"/>
  <c r="AE215" i="4"/>
  <c r="X215" i="4"/>
  <c r="S215" i="4"/>
  <c r="V215" i="4" s="1"/>
  <c r="R215" i="4"/>
  <c r="U215" i="4" s="1"/>
  <c r="W215" i="4" s="1"/>
  <c r="G215" i="4"/>
  <c r="F215" i="4"/>
  <c r="L215" i="4" s="1"/>
  <c r="AF215" i="4" s="1"/>
  <c r="AE214" i="4"/>
  <c r="X214" i="4"/>
  <c r="S214" i="4"/>
  <c r="V214" i="4" s="1"/>
  <c r="R214" i="4"/>
  <c r="U214" i="4" s="1"/>
  <c r="W214" i="4" s="1"/>
  <c r="G214" i="4"/>
  <c r="F214" i="4"/>
  <c r="L214" i="4" s="1"/>
  <c r="AF214" i="4" s="1"/>
  <c r="AE212" i="4"/>
  <c r="X212" i="4"/>
  <c r="S212" i="4"/>
  <c r="V212" i="4" s="1"/>
  <c r="R212" i="4"/>
  <c r="U212" i="4" s="1"/>
  <c r="W212" i="4" s="1"/>
  <c r="G212" i="4"/>
  <c r="F212" i="4"/>
  <c r="L212" i="4" s="1"/>
  <c r="AF212" i="4" s="1"/>
  <c r="AD204" i="4"/>
  <c r="X204" i="4"/>
  <c r="S204" i="4"/>
  <c r="V204" i="4" s="1"/>
  <c r="R204" i="4"/>
  <c r="U204" i="4" s="1"/>
  <c r="W204" i="4" s="1"/>
  <c r="G204" i="4"/>
  <c r="F204" i="4"/>
  <c r="L204" i="4" s="1"/>
  <c r="AF204" i="4" s="1"/>
  <c r="AE199" i="4"/>
  <c r="AD199" i="4"/>
  <c r="S199" i="4"/>
  <c r="V199" i="4" s="1"/>
  <c r="R199" i="4"/>
  <c r="U199" i="4" s="1"/>
  <c r="W199" i="4" s="1"/>
  <c r="G199" i="4"/>
  <c r="F199" i="4"/>
  <c r="L199" i="4" s="1"/>
  <c r="AF199" i="4" s="1"/>
  <c r="AE196" i="4"/>
  <c r="AD196" i="4"/>
  <c r="S196" i="4"/>
  <c r="V196" i="4" s="1"/>
  <c r="R196" i="4"/>
  <c r="U196" i="4" s="1"/>
  <c r="W196" i="4" s="1"/>
  <c r="G196" i="4"/>
  <c r="F196" i="4"/>
  <c r="L196" i="4" s="1"/>
  <c r="AF196" i="4" s="1"/>
  <c r="AD180" i="4"/>
  <c r="X180" i="4"/>
  <c r="S180" i="4"/>
  <c r="V180" i="4" s="1"/>
  <c r="R180" i="4"/>
  <c r="U180" i="4" s="1"/>
  <c r="W180" i="4" s="1"/>
  <c r="G180" i="4"/>
  <c r="F180" i="4"/>
  <c r="L180" i="4" s="1"/>
  <c r="AF180" i="4" s="1"/>
  <c r="AD178" i="4"/>
  <c r="X178" i="4"/>
  <c r="S178" i="4"/>
  <c r="V178" i="4" s="1"/>
  <c r="R178" i="4"/>
  <c r="U178" i="4" s="1"/>
  <c r="W178" i="4" s="1"/>
  <c r="G178" i="4"/>
  <c r="F178" i="4"/>
  <c r="L178" i="4" s="1"/>
  <c r="AF178" i="4" s="1"/>
  <c r="AD177" i="4"/>
  <c r="X177" i="4"/>
  <c r="S177" i="4"/>
  <c r="V177" i="4" s="1"/>
  <c r="R177" i="4"/>
  <c r="U177" i="4" s="1"/>
  <c r="W177" i="4" s="1"/>
  <c r="G177" i="4"/>
  <c r="F177" i="4"/>
  <c r="L177" i="4" s="1"/>
  <c r="AF177" i="4" s="1"/>
  <c r="AD175" i="4"/>
  <c r="X175" i="4"/>
  <c r="S175" i="4"/>
  <c r="V175" i="4" s="1"/>
  <c r="R175" i="4"/>
  <c r="U175" i="4" s="1"/>
  <c r="W175" i="4" s="1"/>
  <c r="G175" i="4"/>
  <c r="F175" i="4"/>
  <c r="L175" i="4" s="1"/>
  <c r="AF175" i="4" s="1"/>
  <c r="AD171" i="4"/>
  <c r="X171" i="4"/>
  <c r="S171" i="4"/>
  <c r="V171" i="4" s="1"/>
  <c r="R171" i="4"/>
  <c r="U171" i="4" s="1"/>
  <c r="W171" i="4" s="1"/>
  <c r="G171" i="4"/>
  <c r="F171" i="4"/>
  <c r="L171" i="4" s="1"/>
  <c r="AF171" i="4" s="1"/>
  <c r="AD170" i="4"/>
  <c r="X170" i="4"/>
  <c r="S170" i="4"/>
  <c r="V170" i="4" s="1"/>
  <c r="R170" i="4"/>
  <c r="U170" i="4" s="1"/>
  <c r="W170" i="4" s="1"/>
  <c r="G170" i="4"/>
  <c r="F170" i="4"/>
  <c r="L170" i="4" s="1"/>
  <c r="AF170" i="4" s="1"/>
  <c r="AE164" i="4"/>
  <c r="X164" i="4"/>
  <c r="S164" i="4"/>
  <c r="V164" i="4" s="1"/>
  <c r="R164" i="4"/>
  <c r="U164" i="4" s="1"/>
  <c r="W164" i="4" s="1"/>
  <c r="G164" i="4"/>
  <c r="F164" i="4"/>
  <c r="L164" i="4" s="1"/>
  <c r="AF164" i="4" s="1"/>
  <c r="AE158" i="4"/>
  <c r="AD158" i="4"/>
  <c r="S158" i="4"/>
  <c r="V158" i="4" s="1"/>
  <c r="R158" i="4"/>
  <c r="U158" i="4" s="1"/>
  <c r="W158" i="4" s="1"/>
  <c r="G158" i="4"/>
  <c r="F158" i="4"/>
  <c r="L158" i="4" s="1"/>
  <c r="AD154" i="4"/>
  <c r="X154" i="4"/>
  <c r="S154" i="4"/>
  <c r="V154" i="4" s="1"/>
  <c r="R154" i="4"/>
  <c r="U154" i="4" s="1"/>
  <c r="W154" i="4" s="1"/>
  <c r="G154" i="4"/>
  <c r="F154" i="4"/>
  <c r="L154" i="4" s="1"/>
  <c r="AF154" i="4" s="1"/>
  <c r="AE146" i="4"/>
  <c r="AD146" i="4"/>
  <c r="S146" i="4"/>
  <c r="V146" i="4" s="1"/>
  <c r="R146" i="4"/>
  <c r="U146" i="4" s="1"/>
  <c r="W146" i="4" s="1"/>
  <c r="G146" i="4"/>
  <c r="F146" i="4"/>
  <c r="L146" i="4" s="1"/>
  <c r="AF146" i="4" s="1"/>
  <c r="AE138" i="4"/>
  <c r="AD138" i="4"/>
  <c r="S138" i="4"/>
  <c r="V138" i="4" s="1"/>
  <c r="R138" i="4"/>
  <c r="U138" i="4" s="1"/>
  <c r="W138" i="4" s="1"/>
  <c r="G138" i="4"/>
  <c r="F138" i="4"/>
  <c r="L138" i="4" s="1"/>
  <c r="AF138" i="4" s="1"/>
  <c r="AD126" i="4"/>
  <c r="X126" i="4"/>
  <c r="S126" i="4"/>
  <c r="V126" i="4" s="1"/>
  <c r="R126" i="4"/>
  <c r="U126" i="4" s="1"/>
  <c r="W126" i="4" s="1"/>
  <c r="G126" i="4"/>
  <c r="F126" i="4"/>
  <c r="L126" i="4" s="1"/>
  <c r="AE123" i="4"/>
  <c r="AD123" i="4"/>
  <c r="S123" i="4"/>
  <c r="V123" i="4" s="1"/>
  <c r="R123" i="4"/>
  <c r="U123" i="4" s="1"/>
  <c r="W123" i="4" s="1"/>
  <c r="G123" i="4"/>
  <c r="F123" i="4"/>
  <c r="L123" i="4" s="1"/>
  <c r="AF123" i="4" s="1"/>
  <c r="AE114" i="4"/>
  <c r="AD114" i="4"/>
  <c r="S114" i="4"/>
  <c r="V114" i="4" s="1"/>
  <c r="R114" i="4"/>
  <c r="U114" i="4" s="1"/>
  <c r="W114" i="4" s="1"/>
  <c r="G114" i="4"/>
  <c r="F114" i="4"/>
  <c r="L114" i="4" s="1"/>
  <c r="AF114" i="4" s="1"/>
  <c r="AE112" i="4"/>
  <c r="AD112" i="4"/>
  <c r="S112" i="4"/>
  <c r="V112" i="4" s="1"/>
  <c r="R112" i="4"/>
  <c r="U112" i="4" s="1"/>
  <c r="W112" i="4" s="1"/>
  <c r="G112" i="4"/>
  <c r="F112" i="4"/>
  <c r="L112" i="4" s="1"/>
  <c r="AE109" i="4"/>
  <c r="X109" i="4"/>
  <c r="S109" i="4"/>
  <c r="V109" i="4" s="1"/>
  <c r="R109" i="4"/>
  <c r="U109" i="4" s="1"/>
  <c r="W109" i="4" s="1"/>
  <c r="G109" i="4"/>
  <c r="F109" i="4"/>
  <c r="L109" i="4" s="1"/>
  <c r="AE107" i="4"/>
  <c r="AD107" i="4"/>
  <c r="S107" i="4"/>
  <c r="V107" i="4" s="1"/>
  <c r="R107" i="4"/>
  <c r="U107" i="4" s="1"/>
  <c r="W107" i="4" s="1"/>
  <c r="G107" i="4"/>
  <c r="F107" i="4"/>
  <c r="L107" i="4" s="1"/>
  <c r="AF107" i="4" s="1"/>
  <c r="AE105" i="4"/>
  <c r="AD105" i="4"/>
  <c r="S105" i="4"/>
  <c r="V105" i="4" s="1"/>
  <c r="R105" i="4"/>
  <c r="U105" i="4" s="1"/>
  <c r="W105" i="4" s="1"/>
  <c r="G105" i="4"/>
  <c r="F105" i="4"/>
  <c r="L105" i="4" s="1"/>
  <c r="AF105" i="4" s="1"/>
  <c r="AD103" i="4"/>
  <c r="X103" i="4"/>
  <c r="S103" i="4"/>
  <c r="V103" i="4" s="1"/>
  <c r="R103" i="4"/>
  <c r="U103" i="4" s="1"/>
  <c r="W103" i="4" s="1"/>
  <c r="G103" i="4"/>
  <c r="F103" i="4"/>
  <c r="L103" i="4" s="1"/>
  <c r="AF103" i="4" s="1"/>
  <c r="AE102" i="4"/>
  <c r="X102" i="4"/>
  <c r="S102" i="4"/>
  <c r="V102" i="4" s="1"/>
  <c r="R102" i="4"/>
  <c r="U102" i="4" s="1"/>
  <c r="W102" i="4" s="1"/>
  <c r="G102" i="4"/>
  <c r="F102" i="4"/>
  <c r="L102" i="4" s="1"/>
  <c r="AF102" i="4" s="1"/>
  <c r="AE101" i="4"/>
  <c r="AD101" i="4"/>
  <c r="S101" i="4"/>
  <c r="V101" i="4" s="1"/>
  <c r="R101" i="4"/>
  <c r="U101" i="4" s="1"/>
  <c r="W101" i="4" s="1"/>
  <c r="G101" i="4"/>
  <c r="F101" i="4"/>
  <c r="L101" i="4" s="1"/>
  <c r="AF101" i="4" s="1"/>
  <c r="AD72" i="4"/>
  <c r="X72" i="4"/>
  <c r="S72" i="4"/>
  <c r="V72" i="4" s="1"/>
  <c r="R72" i="4"/>
  <c r="U72" i="4" s="1"/>
  <c r="W72" i="4" s="1"/>
  <c r="G72" i="4"/>
  <c r="F72" i="4"/>
  <c r="L72" i="4" s="1"/>
  <c r="AE71" i="4"/>
  <c r="AD71" i="4"/>
  <c r="S71" i="4"/>
  <c r="V71" i="4" s="1"/>
  <c r="R71" i="4"/>
  <c r="U71" i="4" s="1"/>
  <c r="W71" i="4" s="1"/>
  <c r="G71" i="4"/>
  <c r="F71" i="4"/>
  <c r="L71" i="4" s="1"/>
  <c r="AE66" i="4"/>
  <c r="AD66" i="4"/>
  <c r="S66" i="4"/>
  <c r="V66" i="4" s="1"/>
  <c r="R66" i="4"/>
  <c r="U66" i="4" s="1"/>
  <c r="W66" i="4" s="1"/>
  <c r="G66" i="4"/>
  <c r="F66" i="4"/>
  <c r="L66" i="4" s="1"/>
  <c r="AE64" i="4"/>
  <c r="AD64" i="4"/>
  <c r="S64" i="4"/>
  <c r="V64" i="4" s="1"/>
  <c r="R64" i="4"/>
  <c r="U64" i="4" s="1"/>
  <c r="W64" i="4" s="1"/>
  <c r="G64" i="4"/>
  <c r="F64" i="4"/>
  <c r="L64" i="4" s="1"/>
  <c r="AF64" i="4" s="1"/>
  <c r="AE59" i="4"/>
  <c r="AD59" i="4"/>
  <c r="S59" i="4"/>
  <c r="V59" i="4" s="1"/>
  <c r="R59" i="4"/>
  <c r="U59" i="4" s="1"/>
  <c r="W59" i="4" s="1"/>
  <c r="G59" i="4"/>
  <c r="F59" i="4"/>
  <c r="L59" i="4" s="1"/>
  <c r="AF59" i="4" s="1"/>
  <c r="AE58" i="4"/>
  <c r="AD58" i="4"/>
  <c r="S58" i="4"/>
  <c r="V58" i="4" s="1"/>
  <c r="R58" i="4"/>
  <c r="U58" i="4" s="1"/>
  <c r="W58" i="4" s="1"/>
  <c r="G58" i="4"/>
  <c r="F58" i="4"/>
  <c r="L58" i="4" s="1"/>
  <c r="AF58" i="4" s="1"/>
  <c r="AE55" i="4"/>
  <c r="AD55" i="4"/>
  <c r="S55" i="4"/>
  <c r="V55" i="4" s="1"/>
  <c r="R55" i="4"/>
  <c r="U55" i="4" s="1"/>
  <c r="W55" i="4" s="1"/>
  <c r="G55" i="4"/>
  <c r="F55" i="4"/>
  <c r="L55" i="4" s="1"/>
  <c r="AF55" i="4" s="1"/>
  <c r="AD53" i="4"/>
  <c r="X53" i="4"/>
  <c r="S53" i="4"/>
  <c r="V53" i="4" s="1"/>
  <c r="R53" i="4"/>
  <c r="U53" i="4" s="1"/>
  <c r="W53" i="4" s="1"/>
  <c r="G53" i="4"/>
  <c r="F53" i="4"/>
  <c r="L53" i="4" s="1"/>
  <c r="AF53" i="4" s="1"/>
  <c r="AE51" i="4"/>
  <c r="X51" i="4"/>
  <c r="S51" i="4"/>
  <c r="V51" i="4" s="1"/>
  <c r="R51" i="4"/>
  <c r="U51" i="4" s="1"/>
  <c r="W51" i="4" s="1"/>
  <c r="G51" i="4"/>
  <c r="F51" i="4"/>
  <c r="L51" i="4" s="1"/>
  <c r="AF51" i="4" s="1"/>
  <c r="AE48" i="4"/>
  <c r="AD48" i="4"/>
  <c r="S48" i="4"/>
  <c r="V48" i="4" s="1"/>
  <c r="R48" i="4"/>
  <c r="U48" i="4" s="1"/>
  <c r="W48" i="4" s="1"/>
  <c r="G48" i="4"/>
  <c r="F48" i="4"/>
  <c r="L48" i="4" s="1"/>
  <c r="AF48" i="4" s="1"/>
  <c r="AE47" i="4"/>
  <c r="AD47" i="4"/>
  <c r="S47" i="4"/>
  <c r="V47" i="4" s="1"/>
  <c r="R47" i="4"/>
  <c r="U47" i="4" s="1"/>
  <c r="W47" i="4" s="1"/>
  <c r="G47" i="4"/>
  <c r="F47" i="4"/>
  <c r="L47" i="4" s="1"/>
  <c r="AF47" i="4" s="1"/>
  <c r="AE46" i="4"/>
  <c r="X46" i="4"/>
  <c r="S46" i="4"/>
  <c r="V46" i="4" s="1"/>
  <c r="R46" i="4"/>
  <c r="U46" i="4" s="1"/>
  <c r="W46" i="4" s="1"/>
  <c r="G46" i="4"/>
  <c r="F46" i="4"/>
  <c r="L46" i="4" s="1"/>
  <c r="AF46" i="4" s="1"/>
  <c r="AD41" i="4"/>
  <c r="X41" i="4"/>
  <c r="S41" i="4"/>
  <c r="V41" i="4" s="1"/>
  <c r="R41" i="4"/>
  <c r="U41" i="4" s="1"/>
  <c r="W41" i="4" s="1"/>
  <c r="G41" i="4"/>
  <c r="F41" i="4"/>
  <c r="L41" i="4" s="1"/>
  <c r="AF41" i="4" s="1"/>
  <c r="AD39" i="4"/>
  <c r="X39" i="4"/>
  <c r="S39" i="4"/>
  <c r="V39" i="4" s="1"/>
  <c r="R39" i="4"/>
  <c r="U39" i="4" s="1"/>
  <c r="W39" i="4" s="1"/>
  <c r="G39" i="4"/>
  <c r="F39" i="4"/>
  <c r="L39" i="4" s="1"/>
  <c r="AF39" i="4" s="1"/>
  <c r="AE34" i="4"/>
  <c r="AD34" i="4"/>
  <c r="S34" i="4"/>
  <c r="V34" i="4" s="1"/>
  <c r="R34" i="4"/>
  <c r="U34" i="4" s="1"/>
  <c r="W34" i="4" s="1"/>
  <c r="G34" i="4"/>
  <c r="F34" i="4"/>
  <c r="L34" i="4" s="1"/>
  <c r="AF34" i="4" s="1"/>
  <c r="AE31" i="4"/>
  <c r="X31" i="4"/>
  <c r="S31" i="4"/>
  <c r="V31" i="4" s="1"/>
  <c r="R31" i="4"/>
  <c r="U31" i="4" s="1"/>
  <c r="W31" i="4" s="1"/>
  <c r="G31" i="4"/>
  <c r="F31" i="4"/>
  <c r="L31" i="4" s="1"/>
  <c r="AF31" i="4" s="1"/>
  <c r="AE30" i="4"/>
  <c r="AD30" i="4"/>
  <c r="S30" i="4"/>
  <c r="V30" i="4" s="1"/>
  <c r="R30" i="4"/>
  <c r="U30" i="4" s="1"/>
  <c r="W30" i="4" s="1"/>
  <c r="G30" i="4"/>
  <c r="F30" i="4"/>
  <c r="L30" i="4" s="1"/>
  <c r="AF30" i="4" s="1"/>
  <c r="AE27" i="4"/>
  <c r="AD27" i="4"/>
  <c r="S27" i="4"/>
  <c r="V27" i="4" s="1"/>
  <c r="R27" i="4"/>
  <c r="U27" i="4" s="1"/>
  <c r="W27" i="4" s="1"/>
  <c r="G27" i="4"/>
  <c r="F27" i="4"/>
  <c r="L27" i="4" s="1"/>
  <c r="AF27" i="4" s="1"/>
  <c r="AE23" i="4"/>
  <c r="AD23" i="4"/>
  <c r="S23" i="4"/>
  <c r="V23" i="4" s="1"/>
  <c r="R23" i="4"/>
  <c r="U23" i="4" s="1"/>
  <c r="W23" i="4" s="1"/>
  <c r="G23" i="4"/>
  <c r="F23" i="4"/>
  <c r="L23" i="4" s="1"/>
  <c r="AE21" i="4"/>
  <c r="X21" i="4"/>
  <c r="S21" i="4"/>
  <c r="V21" i="4" s="1"/>
  <c r="R21" i="4"/>
  <c r="U21" i="4" s="1"/>
  <c r="W21" i="4" s="1"/>
  <c r="G21" i="4"/>
  <c r="F21" i="4"/>
  <c r="L21" i="4" s="1"/>
  <c r="AF21" i="4" s="1"/>
  <c r="AE13" i="4"/>
  <c r="AD13" i="4"/>
  <c r="S13" i="4"/>
  <c r="V13" i="4" s="1"/>
  <c r="R13" i="4"/>
  <c r="U13" i="4" s="1"/>
  <c r="W13" i="4" s="1"/>
  <c r="G13" i="4"/>
  <c r="F13" i="4"/>
  <c r="L13" i="4" s="1"/>
  <c r="AF13" i="4" s="1"/>
  <c r="AE11" i="4"/>
  <c r="AD11" i="4"/>
  <c r="S11" i="4"/>
  <c r="V11" i="4" s="1"/>
  <c r="R11" i="4"/>
  <c r="U11" i="4" s="1"/>
  <c r="W11" i="4" s="1"/>
  <c r="G11" i="4"/>
  <c r="F11" i="4"/>
  <c r="L11" i="4" s="1"/>
  <c r="AF11" i="4" s="1"/>
  <c r="AE10" i="4"/>
  <c r="AD10" i="4"/>
  <c r="S10" i="4"/>
  <c r="V10" i="4" s="1"/>
  <c r="R10" i="4"/>
  <c r="U10" i="4" s="1"/>
  <c r="W10" i="4" s="1"/>
  <c r="G10" i="4"/>
  <c r="F10" i="4"/>
  <c r="L10" i="4" s="1"/>
  <c r="AF10" i="4" s="1"/>
  <c r="AE249" i="4"/>
  <c r="AD249" i="4"/>
  <c r="S249" i="4"/>
  <c r="V249" i="4" s="1"/>
  <c r="R249" i="4"/>
  <c r="U249" i="4" s="1"/>
  <c r="W249" i="4" s="1"/>
  <c r="G249" i="4"/>
  <c r="F249" i="4"/>
  <c r="L249" i="4" s="1"/>
  <c r="AF249" i="4" s="1"/>
  <c r="AE242" i="4"/>
  <c r="AD242" i="4"/>
  <c r="S242" i="4"/>
  <c r="V242" i="4" s="1"/>
  <c r="R242" i="4"/>
  <c r="U242" i="4" s="1"/>
  <c r="W242" i="4" s="1"/>
  <c r="L242" i="4"/>
  <c r="G242" i="4"/>
  <c r="F242" i="4"/>
  <c r="AE237" i="4"/>
  <c r="AD237" i="4"/>
  <c r="S237" i="4"/>
  <c r="V237" i="4" s="1"/>
  <c r="R237" i="4"/>
  <c r="U237" i="4" s="1"/>
  <c r="W237" i="4" s="1"/>
  <c r="G237" i="4"/>
  <c r="F237" i="4"/>
  <c r="L237" i="4" s="1"/>
  <c r="AF237" i="4" s="1"/>
  <c r="AE234" i="4"/>
  <c r="AD234" i="4"/>
  <c r="S234" i="4"/>
  <c r="V234" i="4" s="1"/>
  <c r="R234" i="4"/>
  <c r="U234" i="4" s="1"/>
  <c r="W234" i="4" s="1"/>
  <c r="G234" i="4"/>
  <c r="F234" i="4"/>
  <c r="L234" i="4" s="1"/>
  <c r="AF234" i="4" s="1"/>
  <c r="AD232" i="4"/>
  <c r="X232" i="4"/>
  <c r="S232" i="4"/>
  <c r="V232" i="4" s="1"/>
  <c r="R232" i="4"/>
  <c r="U232" i="4" s="1"/>
  <c r="W232" i="4" s="1"/>
  <c r="G232" i="4"/>
  <c r="F232" i="4"/>
  <c r="L232" i="4" s="1"/>
  <c r="AF232" i="4" s="1"/>
  <c r="AE223" i="4"/>
  <c r="X223" i="4"/>
  <c r="S223" i="4"/>
  <c r="V223" i="4" s="1"/>
  <c r="R223" i="4"/>
  <c r="U223" i="4" s="1"/>
  <c r="W223" i="4" s="1"/>
  <c r="J223" i="4"/>
  <c r="G223" i="4"/>
  <c r="F223" i="4"/>
  <c r="L223" i="4" s="1"/>
  <c r="AF223" i="4" s="1"/>
  <c r="X221" i="4"/>
  <c r="S221" i="4"/>
  <c r="R221" i="4"/>
  <c r="U221" i="4" s="1"/>
  <c r="W221" i="4" s="1"/>
  <c r="G221" i="4"/>
  <c r="F221" i="4"/>
  <c r="L221" i="4" s="1"/>
  <c r="AF221" i="4" s="1"/>
  <c r="AE209" i="4"/>
  <c r="AD209" i="4"/>
  <c r="S209" i="4"/>
  <c r="V209" i="4" s="1"/>
  <c r="R209" i="4"/>
  <c r="U209" i="4" s="1"/>
  <c r="W209" i="4" s="1"/>
  <c r="G209" i="4"/>
  <c r="F209" i="4"/>
  <c r="L209" i="4" s="1"/>
  <c r="AE202" i="4"/>
  <c r="X202" i="4"/>
  <c r="S202" i="4"/>
  <c r="R202" i="4"/>
  <c r="U202" i="4" s="1"/>
  <c r="W202" i="4" s="1"/>
  <c r="G202" i="4"/>
  <c r="F202" i="4"/>
  <c r="L202" i="4" s="1"/>
  <c r="AF202" i="4" s="1"/>
  <c r="AE191" i="4"/>
  <c r="X191" i="4"/>
  <c r="S191" i="4"/>
  <c r="V191" i="4" s="1"/>
  <c r="R191" i="4"/>
  <c r="U191" i="4" s="1"/>
  <c r="W191" i="4" s="1"/>
  <c r="G191" i="4"/>
  <c r="F191" i="4"/>
  <c r="L191" i="4" s="1"/>
  <c r="AF191" i="4" s="1"/>
  <c r="AE190" i="4"/>
  <c r="AD190" i="4"/>
  <c r="S190" i="4"/>
  <c r="R190" i="4"/>
  <c r="U190" i="4" s="1"/>
  <c r="W190" i="4" s="1"/>
  <c r="G190" i="4"/>
  <c r="F190" i="4"/>
  <c r="L190" i="4" s="1"/>
  <c r="AE185" i="4"/>
  <c r="AD185" i="4"/>
  <c r="S185" i="4"/>
  <c r="V185" i="4" s="1"/>
  <c r="R185" i="4"/>
  <c r="U185" i="4" s="1"/>
  <c r="W185" i="4" s="1"/>
  <c r="G185" i="4"/>
  <c r="F185" i="4"/>
  <c r="L185" i="4" s="1"/>
  <c r="AE179" i="4"/>
  <c r="AD179" i="4"/>
  <c r="S179" i="4"/>
  <c r="V179" i="4" s="1"/>
  <c r="R179" i="4"/>
  <c r="U179" i="4" s="1"/>
  <c r="W179" i="4" s="1"/>
  <c r="G179" i="4"/>
  <c r="F179" i="4"/>
  <c r="L179" i="4" s="1"/>
  <c r="AD176" i="4"/>
  <c r="X176" i="4"/>
  <c r="S176" i="4"/>
  <c r="V176" i="4" s="1"/>
  <c r="R176" i="4"/>
  <c r="U176" i="4" s="1"/>
  <c r="W176" i="4" s="1"/>
  <c r="G176" i="4"/>
  <c r="F176" i="4"/>
  <c r="L176" i="4" s="1"/>
  <c r="AF176" i="4" s="1"/>
  <c r="AD174" i="4"/>
  <c r="X174" i="4"/>
  <c r="S174" i="4"/>
  <c r="V174" i="4" s="1"/>
  <c r="R174" i="4"/>
  <c r="U174" i="4" s="1"/>
  <c r="W174" i="4" s="1"/>
  <c r="G174" i="4"/>
  <c r="F174" i="4"/>
  <c r="L174" i="4" s="1"/>
  <c r="AF174" i="4" s="1"/>
  <c r="AE167" i="4"/>
  <c r="AD167" i="4"/>
  <c r="S167" i="4"/>
  <c r="V167" i="4" s="1"/>
  <c r="R167" i="4"/>
  <c r="U167" i="4" s="1"/>
  <c r="W167" i="4" s="1"/>
  <c r="G167" i="4"/>
  <c r="F167" i="4"/>
  <c r="L167" i="4" s="1"/>
  <c r="AE165" i="4"/>
  <c r="AD165" i="4"/>
  <c r="S165" i="4"/>
  <c r="V165" i="4" s="1"/>
  <c r="R165" i="4"/>
  <c r="U165" i="4" s="1"/>
  <c r="W165" i="4" s="1"/>
  <c r="G165" i="4"/>
  <c r="F165" i="4"/>
  <c r="L165" i="4" s="1"/>
  <c r="AE161" i="4"/>
  <c r="AD161" i="4"/>
  <c r="S161" i="4"/>
  <c r="V161" i="4" s="1"/>
  <c r="R161" i="4"/>
  <c r="U161" i="4" s="1"/>
  <c r="W161" i="4" s="1"/>
  <c r="G161" i="4"/>
  <c r="F161" i="4"/>
  <c r="L161" i="4" s="1"/>
  <c r="AE160" i="4"/>
  <c r="AD160" i="4"/>
  <c r="S160" i="4"/>
  <c r="V160" i="4" s="1"/>
  <c r="R160" i="4"/>
  <c r="U160" i="4" s="1"/>
  <c r="W160" i="4" s="1"/>
  <c r="G160" i="4"/>
  <c r="F160" i="4"/>
  <c r="L160" i="4" s="1"/>
  <c r="AD157" i="4"/>
  <c r="X157" i="4"/>
  <c r="S157" i="4"/>
  <c r="V157" i="4" s="1"/>
  <c r="R157" i="4"/>
  <c r="U157" i="4" s="1"/>
  <c r="W157" i="4" s="1"/>
  <c r="G157" i="4"/>
  <c r="F157" i="4"/>
  <c r="L157" i="4" s="1"/>
  <c r="AE151" i="4"/>
  <c r="AD151" i="4"/>
  <c r="S151" i="4"/>
  <c r="V151" i="4" s="1"/>
  <c r="R151" i="4"/>
  <c r="U151" i="4" s="1"/>
  <c r="W151" i="4" s="1"/>
  <c r="G151" i="4"/>
  <c r="F151" i="4"/>
  <c r="L151" i="4" s="1"/>
  <c r="AE147" i="4"/>
  <c r="AD147" i="4"/>
  <c r="S147" i="4"/>
  <c r="V147" i="4" s="1"/>
  <c r="R147" i="4"/>
  <c r="U147" i="4" s="1"/>
  <c r="W147" i="4" s="1"/>
  <c r="G147" i="4"/>
  <c r="F147" i="4"/>
  <c r="L147" i="4" s="1"/>
  <c r="AF147" i="4" s="1"/>
  <c r="AD144" i="4"/>
  <c r="X144" i="4"/>
  <c r="S144" i="4"/>
  <c r="V144" i="4" s="1"/>
  <c r="R144" i="4"/>
  <c r="U144" i="4" s="1"/>
  <c r="W144" i="4" s="1"/>
  <c r="G144" i="4"/>
  <c r="F144" i="4"/>
  <c r="L144" i="4" s="1"/>
  <c r="AE136" i="4"/>
  <c r="AD136" i="4"/>
  <c r="S136" i="4"/>
  <c r="V136" i="4" s="1"/>
  <c r="R136" i="4"/>
  <c r="U136" i="4" s="1"/>
  <c r="W136" i="4" s="1"/>
  <c r="G136" i="4"/>
  <c r="F136" i="4"/>
  <c r="L136" i="4" s="1"/>
  <c r="AF136" i="4" s="1"/>
  <c r="AE134" i="4"/>
  <c r="AD134" i="4"/>
  <c r="S134" i="4"/>
  <c r="V134" i="4" s="1"/>
  <c r="R134" i="4"/>
  <c r="U134" i="4" s="1"/>
  <c r="W134" i="4" s="1"/>
  <c r="G134" i="4"/>
  <c r="F134" i="4"/>
  <c r="L134" i="4" s="1"/>
  <c r="AE130" i="4"/>
  <c r="AD130" i="4"/>
  <c r="S130" i="4"/>
  <c r="V130" i="4" s="1"/>
  <c r="R130" i="4"/>
  <c r="U130" i="4" s="1"/>
  <c r="W130" i="4" s="1"/>
  <c r="G130" i="4"/>
  <c r="F130" i="4"/>
  <c r="L130" i="4" s="1"/>
  <c r="AE122" i="4"/>
  <c r="AD122" i="4"/>
  <c r="S122" i="4"/>
  <c r="V122" i="4" s="1"/>
  <c r="R122" i="4"/>
  <c r="U122" i="4" s="1"/>
  <c r="W122" i="4" s="1"/>
  <c r="G122" i="4"/>
  <c r="F122" i="4"/>
  <c r="L122" i="4" s="1"/>
  <c r="AE116" i="4"/>
  <c r="AD116" i="4"/>
  <c r="S116" i="4"/>
  <c r="V116" i="4" s="1"/>
  <c r="R116" i="4"/>
  <c r="U116" i="4" s="1"/>
  <c r="W116" i="4" s="1"/>
  <c r="G116" i="4"/>
  <c r="F116" i="4"/>
  <c r="L116" i="4" s="1"/>
  <c r="AE115" i="4"/>
  <c r="AD115" i="4"/>
  <c r="S115" i="4"/>
  <c r="V115" i="4" s="1"/>
  <c r="R115" i="4"/>
  <c r="U115" i="4" s="1"/>
  <c r="W115" i="4" s="1"/>
  <c r="G115" i="4"/>
  <c r="F115" i="4"/>
  <c r="L115" i="4" s="1"/>
  <c r="AE113" i="4"/>
  <c r="AD113" i="4"/>
  <c r="S113" i="4"/>
  <c r="V113" i="4" s="1"/>
  <c r="R113" i="4"/>
  <c r="U113" i="4" s="1"/>
  <c r="W113" i="4" s="1"/>
  <c r="G113" i="4"/>
  <c r="F113" i="4"/>
  <c r="L113" i="4" s="1"/>
  <c r="AE111" i="4"/>
  <c r="AD111" i="4"/>
  <c r="S111" i="4"/>
  <c r="V111" i="4" s="1"/>
  <c r="R111" i="4"/>
  <c r="U111" i="4" s="1"/>
  <c r="W111" i="4" s="1"/>
  <c r="G111" i="4"/>
  <c r="F111" i="4"/>
  <c r="L111" i="4" s="1"/>
  <c r="AE110" i="4"/>
  <c r="AD110" i="4"/>
  <c r="S110" i="4"/>
  <c r="V110" i="4" s="1"/>
  <c r="R110" i="4"/>
  <c r="U110" i="4" s="1"/>
  <c r="W110" i="4" s="1"/>
  <c r="G110" i="4"/>
  <c r="F110" i="4"/>
  <c r="L110" i="4" s="1"/>
  <c r="AE108" i="4"/>
  <c r="X108" i="4"/>
  <c r="S108" i="4"/>
  <c r="V108" i="4" s="1"/>
  <c r="R108" i="4"/>
  <c r="U108" i="4" s="1"/>
  <c r="W108" i="4" s="1"/>
  <c r="G108" i="4"/>
  <c r="F108" i="4"/>
  <c r="L108" i="4" s="1"/>
  <c r="AD89" i="4"/>
  <c r="X89" i="4"/>
  <c r="S89" i="4"/>
  <c r="V89" i="4" s="1"/>
  <c r="R89" i="4"/>
  <c r="U89" i="4" s="1"/>
  <c r="W89" i="4" s="1"/>
  <c r="G89" i="4"/>
  <c r="F89" i="4"/>
  <c r="L89" i="4" s="1"/>
  <c r="AF89" i="4" s="1"/>
  <c r="AE86" i="4"/>
  <c r="AD86" i="4"/>
  <c r="S86" i="4"/>
  <c r="V86" i="4" s="1"/>
  <c r="R86" i="4"/>
  <c r="U86" i="4" s="1"/>
  <c r="W86" i="4" s="1"/>
  <c r="G86" i="4"/>
  <c r="F86" i="4"/>
  <c r="L86" i="4" s="1"/>
  <c r="AE82" i="4"/>
  <c r="AD82" i="4"/>
  <c r="S82" i="4"/>
  <c r="V82" i="4" s="1"/>
  <c r="R82" i="4"/>
  <c r="U82" i="4" s="1"/>
  <c r="W82" i="4" s="1"/>
  <c r="G82" i="4"/>
  <c r="F82" i="4"/>
  <c r="L82" i="4" s="1"/>
  <c r="AF82" i="4" s="1"/>
  <c r="AE81" i="4"/>
  <c r="X81" i="4"/>
  <c r="S81" i="4"/>
  <c r="V81" i="4" s="1"/>
  <c r="R81" i="4"/>
  <c r="U81" i="4" s="1"/>
  <c r="W81" i="4" s="1"/>
  <c r="G81" i="4"/>
  <c r="F81" i="4"/>
  <c r="L81" i="4" s="1"/>
  <c r="AF81" i="4" s="1"/>
  <c r="AE78" i="4"/>
  <c r="AD78" i="4"/>
  <c r="S78" i="4"/>
  <c r="V78" i="4" s="1"/>
  <c r="R78" i="4"/>
  <c r="U78" i="4" s="1"/>
  <c r="W78" i="4" s="1"/>
  <c r="G78" i="4"/>
  <c r="F78" i="4"/>
  <c r="L78" i="4" s="1"/>
  <c r="AD76" i="4"/>
  <c r="X76" i="4"/>
  <c r="S76" i="4"/>
  <c r="V76" i="4" s="1"/>
  <c r="R76" i="4"/>
  <c r="U76" i="4" s="1"/>
  <c r="W76" i="4" s="1"/>
  <c r="G76" i="4"/>
  <c r="F76" i="4"/>
  <c r="L76" i="4" s="1"/>
  <c r="AF76" i="4" s="1"/>
  <c r="AE69" i="4"/>
  <c r="AD69" i="4"/>
  <c r="S69" i="4"/>
  <c r="V69" i="4" s="1"/>
  <c r="R69" i="4"/>
  <c r="U69" i="4" s="1"/>
  <c r="W69" i="4" s="1"/>
  <c r="G69" i="4"/>
  <c r="F69" i="4"/>
  <c r="L69" i="4" s="1"/>
  <c r="AE63" i="4"/>
  <c r="AD63" i="4"/>
  <c r="S63" i="4"/>
  <c r="V63" i="4" s="1"/>
  <c r="R63" i="4"/>
  <c r="U63" i="4" s="1"/>
  <c r="W63" i="4" s="1"/>
  <c r="G63" i="4"/>
  <c r="F63" i="4"/>
  <c r="L63" i="4" s="1"/>
  <c r="AD60" i="4"/>
  <c r="X60" i="4"/>
  <c r="S60" i="4"/>
  <c r="V60" i="4" s="1"/>
  <c r="R60" i="4"/>
  <c r="U60" i="4" s="1"/>
  <c r="W60" i="4" s="1"/>
  <c r="G60" i="4"/>
  <c r="F60" i="4"/>
  <c r="L60" i="4" s="1"/>
  <c r="AF60" i="4" s="1"/>
  <c r="AD57" i="4"/>
  <c r="X57" i="4"/>
  <c r="S57" i="4"/>
  <c r="V57" i="4" s="1"/>
  <c r="R57" i="4"/>
  <c r="U57" i="4" s="1"/>
  <c r="W57" i="4" s="1"/>
  <c r="G57" i="4"/>
  <c r="F57" i="4"/>
  <c r="L57" i="4" s="1"/>
  <c r="AF57" i="4" s="1"/>
  <c r="AE56" i="4"/>
  <c r="AD56" i="4"/>
  <c r="S56" i="4"/>
  <c r="V56" i="4" s="1"/>
  <c r="R56" i="4"/>
  <c r="U56" i="4" s="1"/>
  <c r="W56" i="4" s="1"/>
  <c r="G56" i="4"/>
  <c r="F56" i="4"/>
  <c r="L56" i="4" s="1"/>
  <c r="AD54" i="4"/>
  <c r="X54" i="4"/>
  <c r="S54" i="4"/>
  <c r="V54" i="4" s="1"/>
  <c r="R54" i="4"/>
  <c r="U54" i="4" s="1"/>
  <c r="W54" i="4" s="1"/>
  <c r="G54" i="4"/>
  <c r="F54" i="4"/>
  <c r="L54" i="4" s="1"/>
  <c r="AE52" i="4"/>
  <c r="AD52" i="4"/>
  <c r="S52" i="4"/>
  <c r="V52" i="4" s="1"/>
  <c r="R52" i="4"/>
  <c r="U52" i="4" s="1"/>
  <c r="W52" i="4" s="1"/>
  <c r="G52" i="4"/>
  <c r="F52" i="4"/>
  <c r="L52" i="4" s="1"/>
  <c r="AD50" i="4"/>
  <c r="X50" i="4"/>
  <c r="S50" i="4"/>
  <c r="V50" i="4" s="1"/>
  <c r="R50" i="4"/>
  <c r="U50" i="4" s="1"/>
  <c r="W50" i="4" s="1"/>
  <c r="G50" i="4"/>
  <c r="F50" i="4"/>
  <c r="L50" i="4" s="1"/>
  <c r="AF50" i="4" s="1"/>
  <c r="AE44" i="4"/>
  <c r="AD44" i="4"/>
  <c r="S44" i="4"/>
  <c r="R44" i="4"/>
  <c r="U44" i="4" s="1"/>
  <c r="W44" i="4" s="1"/>
  <c r="G44" i="4"/>
  <c r="F44" i="4"/>
  <c r="L44" i="4" s="1"/>
  <c r="AE43" i="4"/>
  <c r="AD43" i="4"/>
  <c r="S43" i="4"/>
  <c r="V43" i="4" s="1"/>
  <c r="R43" i="4"/>
  <c r="U43" i="4" s="1"/>
  <c r="W43" i="4" s="1"/>
  <c r="G43" i="4"/>
  <c r="F43" i="4"/>
  <c r="L43" i="4" s="1"/>
  <c r="AE40" i="4"/>
  <c r="AD40" i="4"/>
  <c r="S40" i="4"/>
  <c r="R40" i="4"/>
  <c r="U40" i="4" s="1"/>
  <c r="W40" i="4" s="1"/>
  <c r="G40" i="4"/>
  <c r="F40" i="4"/>
  <c r="L40" i="4" s="1"/>
  <c r="AE26" i="4"/>
  <c r="AD26" i="4"/>
  <c r="S26" i="4"/>
  <c r="V26" i="4" s="1"/>
  <c r="R26" i="4"/>
  <c r="U26" i="4" s="1"/>
  <c r="W26" i="4" s="1"/>
  <c r="G26" i="4"/>
  <c r="F26" i="4"/>
  <c r="L26" i="4" s="1"/>
  <c r="AE19" i="4"/>
  <c r="AD19" i="4"/>
  <c r="S19" i="4"/>
  <c r="R19" i="4"/>
  <c r="U19" i="4" s="1"/>
  <c r="W19" i="4" s="1"/>
  <c r="G19" i="4"/>
  <c r="F19" i="4"/>
  <c r="L19" i="4" s="1"/>
  <c r="AE17" i="4"/>
  <c r="AD17" i="4"/>
  <c r="S17" i="4"/>
  <c r="V17" i="4" s="1"/>
  <c r="R17" i="4"/>
  <c r="U17" i="4" s="1"/>
  <c r="W17" i="4" s="1"/>
  <c r="G17" i="4"/>
  <c r="F17" i="4"/>
  <c r="L17" i="4" s="1"/>
  <c r="AE15" i="4"/>
  <c r="X15" i="4"/>
  <c r="S15" i="4"/>
  <c r="R15" i="4"/>
  <c r="U15" i="4" s="1"/>
  <c r="W15" i="4" s="1"/>
  <c r="G15" i="4"/>
  <c r="F15" i="4"/>
  <c r="L15" i="4" s="1"/>
  <c r="AF15" i="4" s="1"/>
  <c r="AV4" i="4"/>
  <c r="AO4" i="4"/>
  <c r="AB3" i="4"/>
  <c r="Y3" i="4"/>
  <c r="F249" i="1"/>
  <c r="L249" i="1" s="1"/>
  <c r="AF249" i="1" s="1"/>
  <c r="G249" i="1"/>
  <c r="F248" i="1"/>
  <c r="L248" i="1" s="1"/>
  <c r="AF248" i="1" s="1"/>
  <c r="G248" i="1"/>
  <c r="F247" i="1"/>
  <c r="L247" i="1" s="1"/>
  <c r="AF247" i="1" s="1"/>
  <c r="G247" i="1"/>
  <c r="F246" i="1"/>
  <c r="L246" i="1" s="1"/>
  <c r="AF246" i="1" s="1"/>
  <c r="G246" i="1"/>
  <c r="R244" i="1"/>
  <c r="U244" i="1" s="1"/>
  <c r="W244" i="1" s="1"/>
  <c r="S244" i="1"/>
  <c r="V244" i="1" s="1"/>
  <c r="R245" i="1"/>
  <c r="U245" i="1" s="1"/>
  <c r="W245" i="1" s="1"/>
  <c r="S245" i="1"/>
  <c r="V245" i="1" s="1"/>
  <c r="X245" i="1"/>
  <c r="R246" i="1"/>
  <c r="U246" i="1" s="1"/>
  <c r="W246" i="1" s="1"/>
  <c r="S246" i="1"/>
  <c r="V246" i="1" s="1"/>
  <c r="R247" i="1"/>
  <c r="U247" i="1" s="1"/>
  <c r="W247" i="1" s="1"/>
  <c r="S247" i="1"/>
  <c r="V247" i="1" s="1"/>
  <c r="R248" i="1"/>
  <c r="U248" i="1" s="1"/>
  <c r="W248" i="1" s="1"/>
  <c r="S248" i="1"/>
  <c r="V248" i="1" s="1"/>
  <c r="R249" i="1"/>
  <c r="U249" i="1" s="1"/>
  <c r="W249" i="1" s="1"/>
  <c r="S249" i="1"/>
  <c r="V249" i="1" s="1"/>
  <c r="R243" i="1"/>
  <c r="U243" i="1" s="1"/>
  <c r="W243" i="1" s="1"/>
  <c r="F245" i="1"/>
  <c r="L245" i="1" s="1"/>
  <c r="AF245" i="1" s="1"/>
  <c r="G245" i="1"/>
  <c r="S243" i="1"/>
  <c r="V243" i="1" s="1"/>
  <c r="F244" i="1"/>
  <c r="L244" i="1" s="1"/>
  <c r="AF244" i="1" s="1"/>
  <c r="F243" i="1"/>
  <c r="L243" i="1" s="1"/>
  <c r="AF243" i="1" s="1"/>
  <c r="G244" i="1"/>
  <c r="G243" i="1"/>
  <c r="S242" i="1"/>
  <c r="V242" i="1" s="1"/>
  <c r="R242" i="1"/>
  <c r="U242" i="1" s="1"/>
  <c r="W242" i="1" s="1"/>
  <c r="X227" i="4" l="1"/>
  <c r="AF203" i="4"/>
  <c r="X203" i="4"/>
  <c r="V83" i="4"/>
  <c r="V29" i="4"/>
  <c r="X140" i="4"/>
  <c r="X138" i="4"/>
  <c r="V238" i="4"/>
  <c r="V68" i="4"/>
  <c r="X168" i="4"/>
  <c r="X9" i="4"/>
  <c r="X107" i="4"/>
  <c r="X70" i="4"/>
  <c r="V173" i="4"/>
  <c r="X169" i="4"/>
  <c r="V36" i="4"/>
  <c r="V77" i="4"/>
  <c r="X137" i="4"/>
  <c r="X187" i="4"/>
  <c r="X224" i="4"/>
  <c r="X226" i="4"/>
  <c r="V131" i="4"/>
  <c r="X78" i="4"/>
  <c r="X64" i="4"/>
  <c r="V245" i="4"/>
  <c r="V16" i="4"/>
  <c r="V25" i="4"/>
  <c r="V49" i="4"/>
  <c r="V62" i="4"/>
  <c r="X153" i="4"/>
  <c r="V153" i="4"/>
  <c r="X14" i="4"/>
  <c r="V236" i="4"/>
  <c r="Y44" i="4"/>
  <c r="X56" i="4"/>
  <c r="X82" i="4"/>
  <c r="V15" i="4"/>
  <c r="Y57" i="4"/>
  <c r="AA57" i="4" s="1"/>
  <c r="AB57" i="4" s="1"/>
  <c r="Y52" i="4"/>
  <c r="X52" i="4"/>
  <c r="X26" i="4"/>
  <c r="Y26" i="4"/>
  <c r="Y40" i="4"/>
  <c r="X40" i="4"/>
  <c r="AF44" i="4"/>
  <c r="AA44" i="4"/>
  <c r="Y19" i="4"/>
  <c r="X19" i="4"/>
  <c r="AF43" i="4"/>
  <c r="AF26" i="4"/>
  <c r="AF40" i="4"/>
  <c r="Y50" i="4"/>
  <c r="Y15" i="4"/>
  <c r="AF17" i="4"/>
  <c r="X17" i="4"/>
  <c r="AF19" i="4"/>
  <c r="Y43" i="4"/>
  <c r="AL3" i="4"/>
  <c r="V19" i="4"/>
  <c r="V40" i="4"/>
  <c r="V44" i="4"/>
  <c r="Y69" i="4"/>
  <c r="Y82" i="4"/>
  <c r="Y89" i="4"/>
  <c r="Y113" i="4"/>
  <c r="Y116" i="4"/>
  <c r="X116" i="4"/>
  <c r="X134" i="4"/>
  <c r="AF134" i="4"/>
  <c r="X151" i="4"/>
  <c r="AF151" i="4"/>
  <c r="X165" i="4"/>
  <c r="AF165" i="4"/>
  <c r="AF167" i="4"/>
  <c r="X179" i="4"/>
  <c r="AF185" i="4"/>
  <c r="Y223" i="4"/>
  <c r="AS3" i="4"/>
  <c r="Y17" i="4"/>
  <c r="AF52" i="4"/>
  <c r="Y60" i="4"/>
  <c r="AF78" i="4"/>
  <c r="X86" i="4"/>
  <c r="AF86" i="4"/>
  <c r="Y110" i="4"/>
  <c r="X110" i="4"/>
  <c r="X115" i="4"/>
  <c r="AF115" i="4"/>
  <c r="X122" i="4"/>
  <c r="AF122" i="4"/>
  <c r="AF130" i="4"/>
  <c r="Y147" i="4"/>
  <c r="X160" i="4"/>
  <c r="AF160" i="4"/>
  <c r="AF161" i="4"/>
  <c r="Y176" i="4"/>
  <c r="Y247" i="4"/>
  <c r="Y184" i="4"/>
  <c r="Y222" i="4"/>
  <c r="Y197" i="4"/>
  <c r="Y163" i="4"/>
  <c r="Y65" i="4"/>
  <c r="Y91" i="4"/>
  <c r="Y14" i="4"/>
  <c r="Y6" i="4"/>
  <c r="Y216" i="4"/>
  <c r="Y198" i="4"/>
  <c r="Y182" i="4"/>
  <c r="Y152" i="4"/>
  <c r="Y85" i="4"/>
  <c r="Y203" i="4"/>
  <c r="Y187" i="4"/>
  <c r="Y162" i="4"/>
  <c r="Y142" i="4"/>
  <c r="Y128" i="4"/>
  <c r="Y224" i="4"/>
  <c r="Y118" i="4"/>
  <c r="Y133" i="4"/>
  <c r="Y212" i="4"/>
  <c r="Y171" i="4"/>
  <c r="Y123" i="4"/>
  <c r="Y39" i="4"/>
  <c r="Y101" i="4"/>
  <c r="Y58" i="4"/>
  <c r="Y53" i="4"/>
  <c r="Y232" i="4"/>
  <c r="Y221" i="4"/>
  <c r="Y54" i="4"/>
  <c r="Y56" i="4"/>
  <c r="X63" i="4"/>
  <c r="AF63" i="4"/>
  <c r="X69" i="4"/>
  <c r="AF69" i="4"/>
  <c r="Y81" i="4"/>
  <c r="X111" i="4"/>
  <c r="AF111" i="4"/>
  <c r="X113" i="4"/>
  <c r="AF113" i="4"/>
  <c r="AF116" i="4"/>
  <c r="Y167" i="4"/>
  <c r="Y185" i="4"/>
  <c r="X209" i="4"/>
  <c r="AF209" i="4"/>
  <c r="Y63" i="4"/>
  <c r="Y76" i="4"/>
  <c r="Y78" i="4"/>
  <c r="AF110" i="4"/>
  <c r="Y130" i="4"/>
  <c r="Y136" i="4"/>
  <c r="X136" i="4"/>
  <c r="Y157" i="4"/>
  <c r="Y161" i="4"/>
  <c r="X190" i="4"/>
  <c r="AF190" i="4"/>
  <c r="Y86" i="4"/>
  <c r="Y108" i="4"/>
  <c r="Y111" i="4"/>
  <c r="Y115" i="4"/>
  <c r="Y122" i="4"/>
  <c r="Y134" i="4"/>
  <c r="Y144" i="4"/>
  <c r="Y151" i="4"/>
  <c r="Y160" i="4"/>
  <c r="Y165" i="4"/>
  <c r="Y174" i="4"/>
  <c r="Y179" i="4"/>
  <c r="Y190" i="4"/>
  <c r="Y191" i="4"/>
  <c r="X237" i="4"/>
  <c r="Y10" i="4"/>
  <c r="X13" i="4"/>
  <c r="Y21" i="4"/>
  <c r="X27" i="4"/>
  <c r="Y34" i="4"/>
  <c r="Y41" i="4"/>
  <c r="Y46" i="4"/>
  <c r="X48" i="4"/>
  <c r="AF71" i="4"/>
  <c r="X71" i="4"/>
  <c r="Y71" i="4"/>
  <c r="V190" i="4"/>
  <c r="Y202" i="4"/>
  <c r="X234" i="4"/>
  <c r="Y237" i="4"/>
  <c r="X249" i="4"/>
  <c r="Y13" i="4"/>
  <c r="X23" i="4"/>
  <c r="Y27" i="4"/>
  <c r="X47" i="4"/>
  <c r="Y48" i="4"/>
  <c r="X58" i="4"/>
  <c r="AF179" i="4"/>
  <c r="Y209" i="4"/>
  <c r="V221" i="4"/>
  <c r="Y234" i="4"/>
  <c r="X242" i="4"/>
  <c r="Y249" i="4"/>
  <c r="X11" i="4"/>
  <c r="Y23" i="4"/>
  <c r="AF23" i="4"/>
  <c r="X30" i="4"/>
  <c r="Y31" i="4"/>
  <c r="Y47" i="4"/>
  <c r="X55" i="4"/>
  <c r="Y114" i="4"/>
  <c r="X114" i="4"/>
  <c r="V202" i="4"/>
  <c r="Y242" i="4"/>
  <c r="AF242" i="4"/>
  <c r="Y11" i="4"/>
  <c r="Y30" i="4"/>
  <c r="Y51" i="4"/>
  <c r="Y55" i="4"/>
  <c r="Y72" i="4"/>
  <c r="AF112" i="4"/>
  <c r="X112" i="4"/>
  <c r="Y112" i="4"/>
  <c r="Y66" i="4"/>
  <c r="X101" i="4"/>
  <c r="Y109" i="4"/>
  <c r="Y146" i="4"/>
  <c r="Y158" i="4"/>
  <c r="Y196" i="4"/>
  <c r="Y228" i="4"/>
  <c r="AF5" i="4"/>
  <c r="V32" i="4"/>
  <c r="Y61" i="4"/>
  <c r="X96" i="4"/>
  <c r="Y96" i="4"/>
  <c r="Y132" i="4"/>
  <c r="Y170" i="4"/>
  <c r="Y204" i="4"/>
  <c r="Y217" i="4"/>
  <c r="Y236" i="4"/>
  <c r="Y22" i="4"/>
  <c r="V35" i="4"/>
  <c r="V38" i="4"/>
  <c r="X98" i="4"/>
  <c r="Y98" i="4"/>
  <c r="Y143" i="4"/>
  <c r="X59" i="4"/>
  <c r="Y64" i="4"/>
  <c r="Y103" i="4"/>
  <c r="X105" i="4"/>
  <c r="Y107" i="4"/>
  <c r="Y126" i="4"/>
  <c r="Y138" i="4"/>
  <c r="Y175" i="4"/>
  <c r="Y177" i="4"/>
  <c r="X199" i="4"/>
  <c r="Y215" i="4"/>
  <c r="X229" i="4"/>
  <c r="Y7" i="4"/>
  <c r="X7" i="4"/>
  <c r="Y67" i="4"/>
  <c r="Y87" i="4"/>
  <c r="Y59" i="4"/>
  <c r="X66" i="4"/>
  <c r="Y102" i="4"/>
  <c r="Y105" i="4"/>
  <c r="X123" i="4"/>
  <c r="X146" i="4"/>
  <c r="Y154" i="4"/>
  <c r="X158" i="4"/>
  <c r="Y164" i="4"/>
  <c r="Y178" i="4"/>
  <c r="Y180" i="4"/>
  <c r="Y199" i="4"/>
  <c r="Y214" i="4"/>
  <c r="X228" i="4"/>
  <c r="AF228" i="4"/>
  <c r="Y77" i="4"/>
  <c r="X211" i="4"/>
  <c r="Y211" i="4"/>
  <c r="Y218" i="4"/>
  <c r="Y229" i="4"/>
  <c r="X8" i="4"/>
  <c r="Y8" i="4"/>
  <c r="AF16" i="4"/>
  <c r="X20" i="4"/>
  <c r="Y20" i="4"/>
  <c r="Y25" i="4"/>
  <c r="Y29" i="4"/>
  <c r="Y33" i="4"/>
  <c r="Y36" i="4"/>
  <c r="X73" i="4"/>
  <c r="Y73" i="4"/>
  <c r="Y83" i="4"/>
  <c r="Y104" i="4"/>
  <c r="Y121" i="4"/>
  <c r="Y238" i="4"/>
  <c r="Y245" i="4"/>
  <c r="Y248" i="4"/>
  <c r="X248" i="4"/>
  <c r="V7" i="4"/>
  <c r="Y16" i="4"/>
  <c r="X16" i="4"/>
  <c r="Y24" i="4"/>
  <c r="Y49" i="4"/>
  <c r="Y62" i="4"/>
  <c r="X67" i="4"/>
  <c r="Y79" i="4"/>
  <c r="Y88" i="4"/>
  <c r="X5" i="4"/>
  <c r="Y5" i="4"/>
  <c r="Y32" i="4"/>
  <c r="Y35" i="4"/>
  <c r="X38" i="4"/>
  <c r="Y38" i="4"/>
  <c r="Y68" i="4"/>
  <c r="V216" i="4"/>
  <c r="X29" i="4"/>
  <c r="X36" i="4"/>
  <c r="X62" i="4"/>
  <c r="X68" i="4"/>
  <c r="X120" i="4"/>
  <c r="X128" i="4"/>
  <c r="Y137" i="4"/>
  <c r="Y139" i="4"/>
  <c r="X142" i="4"/>
  <c r="Y148" i="4"/>
  <c r="Y149" i="4"/>
  <c r="Y153" i="4"/>
  <c r="X186" i="4"/>
  <c r="Y219" i="4"/>
  <c r="Y244" i="4"/>
  <c r="X244" i="4"/>
  <c r="Y80" i="4"/>
  <c r="Y117" i="4"/>
  <c r="Y120" i="4"/>
  <c r="X145" i="4"/>
  <c r="Y99" i="4"/>
  <c r="X118" i="4"/>
  <c r="Y127" i="4"/>
  <c r="X132" i="4"/>
  <c r="Y140" i="4"/>
  <c r="Y145" i="4"/>
  <c r="Y150" i="4"/>
  <c r="Y156" i="4"/>
  <c r="Y159" i="4"/>
  <c r="Y213" i="4"/>
  <c r="X213" i="4"/>
  <c r="Y239" i="4"/>
  <c r="V121" i="4"/>
  <c r="V128" i="4"/>
  <c r="V133" i="4"/>
  <c r="V139" i="4"/>
  <c r="V142" i="4"/>
  <c r="V145" i="4"/>
  <c r="V149" i="4"/>
  <c r="V152" i="4"/>
  <c r="Y155" i="4"/>
  <c r="V156" i="4"/>
  <c r="Y169" i="4"/>
  <c r="Y186" i="4"/>
  <c r="X188" i="4"/>
  <c r="Y189" i="4"/>
  <c r="Y200" i="4"/>
  <c r="Y207" i="4"/>
  <c r="Y227" i="4"/>
  <c r="X243" i="4"/>
  <c r="Y9" i="4"/>
  <c r="X28" i="4"/>
  <c r="Y28" i="4"/>
  <c r="Y42" i="4"/>
  <c r="Y84" i="4"/>
  <c r="Y168" i="4"/>
  <c r="Y188" i="4"/>
  <c r="X198" i="4"/>
  <c r="Y206" i="4"/>
  <c r="Y226" i="4"/>
  <c r="X233" i="4"/>
  <c r="X240" i="4"/>
  <c r="Y243" i="4"/>
  <c r="X6" i="4"/>
  <c r="Y45" i="4"/>
  <c r="Y172" i="4"/>
  <c r="Y192" i="4"/>
  <c r="Y233" i="4"/>
  <c r="Y240" i="4"/>
  <c r="V124" i="4"/>
  <c r="V239" i="4"/>
  <c r="V243" i="4"/>
  <c r="V6" i="4"/>
  <c r="Y12" i="4"/>
  <c r="X18" i="4"/>
  <c r="Y70" i="4"/>
  <c r="Y74" i="4"/>
  <c r="X75" i="4"/>
  <c r="Y129" i="4"/>
  <c r="Y18" i="4"/>
  <c r="X65" i="4"/>
  <c r="Y75" i="4"/>
  <c r="X92" i="4"/>
  <c r="Y92" i="4"/>
  <c r="Y100" i="4"/>
  <c r="Y135" i="4"/>
  <c r="Y201" i="4"/>
  <c r="Y37" i="4"/>
  <c r="X90" i="4"/>
  <c r="V28" i="4"/>
  <c r="V42" i="4"/>
  <c r="V65" i="4"/>
  <c r="V74" i="4"/>
  <c r="V80" i="4"/>
  <c r="Y94" i="4"/>
  <c r="X97" i="4"/>
  <c r="Y97" i="4"/>
  <c r="Y119" i="4"/>
  <c r="Y90" i="4"/>
  <c r="Y106" i="4"/>
  <c r="Y125" i="4"/>
  <c r="X129" i="4"/>
  <c r="X141" i="4"/>
  <c r="V220" i="4"/>
  <c r="Y93" i="4"/>
  <c r="Y95" i="4"/>
  <c r="X124" i="4"/>
  <c r="Y124" i="4"/>
  <c r="Y131" i="4"/>
  <c r="Y166" i="4"/>
  <c r="Y181" i="4"/>
  <c r="X181" i="4"/>
  <c r="Y225" i="4"/>
  <c r="X119" i="4"/>
  <c r="X125" i="4"/>
  <c r="X131" i="4"/>
  <c r="X184" i="4"/>
  <c r="X195" i="4"/>
  <c r="V247" i="4"/>
  <c r="Y173" i="4"/>
  <c r="Y183" i="4"/>
  <c r="Y141" i="4"/>
  <c r="X163" i="4"/>
  <c r="Y210" i="4"/>
  <c r="Y193" i="4"/>
  <c r="Y235" i="4"/>
  <c r="Y194" i="4"/>
  <c r="Y195" i="4"/>
  <c r="Y205" i="4"/>
  <c r="Y208" i="4"/>
  <c r="Y230" i="4"/>
  <c r="Y220" i="4"/>
  <c r="Y231" i="4"/>
  <c r="Y241" i="4"/>
  <c r="X246" i="4"/>
  <c r="Y246" i="4"/>
  <c r="X247" i="1"/>
  <c r="X246" i="1"/>
  <c r="X248" i="1"/>
  <c r="X249" i="1"/>
  <c r="X244" i="1"/>
  <c r="X243" i="1"/>
  <c r="F242" i="1"/>
  <c r="L242" i="1" s="1"/>
  <c r="AF242" i="1" s="1"/>
  <c r="G242" i="1"/>
  <c r="AA52" i="4" l="1"/>
  <c r="AB52" i="4" s="1"/>
  <c r="AG52" i="4" s="1"/>
  <c r="AI52" i="4" s="1"/>
  <c r="X242" i="1"/>
  <c r="AB44" i="4"/>
  <c r="AE57" i="4"/>
  <c r="AG57" i="4"/>
  <c r="AA230" i="4"/>
  <c r="AB230" i="4" s="1"/>
  <c r="AA195" i="4"/>
  <c r="AB195" i="4" s="1"/>
  <c r="AF195" i="4" s="1"/>
  <c r="X235" i="4"/>
  <c r="AA193" i="4"/>
  <c r="AB193" i="4" s="1"/>
  <c r="X241" i="4"/>
  <c r="AA173" i="4"/>
  <c r="AB173" i="4" s="1"/>
  <c r="AB181" i="4"/>
  <c r="AG181" i="4" s="1"/>
  <c r="AI181" i="4" s="1"/>
  <c r="AA181" i="4"/>
  <c r="AB93" i="4"/>
  <c r="AA93" i="4"/>
  <c r="AA125" i="4"/>
  <c r="AB125" i="4" s="1"/>
  <c r="AG125" i="4" s="1"/>
  <c r="AI125" i="4" s="1"/>
  <c r="AA90" i="4"/>
  <c r="AB90" i="4"/>
  <c r="AG90" i="4" s="1"/>
  <c r="AI90" i="4" s="1"/>
  <c r="AB97" i="4"/>
  <c r="AG97" i="4" s="1"/>
  <c r="AI97" i="4" s="1"/>
  <c r="AA97" i="4"/>
  <c r="X201" i="4"/>
  <c r="AA92" i="4"/>
  <c r="AB92" i="4" s="1"/>
  <c r="AG92" i="4" s="1"/>
  <c r="AI92" i="4" s="1"/>
  <c r="AA240" i="4"/>
  <c r="AB240" i="4"/>
  <c r="AG240" i="4" s="1"/>
  <c r="AI240" i="4" s="1"/>
  <c r="AA172" i="4"/>
  <c r="AB172" i="4" s="1"/>
  <c r="AA243" i="4"/>
  <c r="AB243" i="4" s="1"/>
  <c r="AG243" i="4" s="1"/>
  <c r="AI243" i="4" s="1"/>
  <c r="X106" i="4"/>
  <c r="AA84" i="4"/>
  <c r="AB84" i="4" s="1"/>
  <c r="AB200" i="4"/>
  <c r="AA200" i="4"/>
  <c r="AB186" i="4"/>
  <c r="AG186" i="4" s="1"/>
  <c r="AI186" i="4" s="1"/>
  <c r="AA186" i="4"/>
  <c r="AB159" i="4"/>
  <c r="AA159" i="4"/>
  <c r="AA150" i="4"/>
  <c r="AB150" i="4" s="1"/>
  <c r="AA153" i="4"/>
  <c r="AB153" i="4"/>
  <c r="AG153" i="4" s="1"/>
  <c r="AI153" i="4" s="1"/>
  <c r="AA148" i="4"/>
  <c r="AB148" i="4" s="1"/>
  <c r="AA139" i="4"/>
  <c r="AB139" i="4" s="1"/>
  <c r="AA35" i="4"/>
  <c r="AB35" i="4" s="1"/>
  <c r="AA104" i="4"/>
  <c r="AB104" i="4" s="1"/>
  <c r="AB83" i="4"/>
  <c r="AA83" i="4"/>
  <c r="AB199" i="4"/>
  <c r="AG199" i="4" s="1"/>
  <c r="AA199" i="4"/>
  <c r="AA180" i="4"/>
  <c r="AB180" i="4" s="1"/>
  <c r="AB87" i="4"/>
  <c r="AA87" i="4"/>
  <c r="AB215" i="4"/>
  <c r="AA215" i="4"/>
  <c r="AB177" i="4"/>
  <c r="AA177" i="4"/>
  <c r="AA103" i="4"/>
  <c r="AB103" i="4" s="1"/>
  <c r="AA98" i="4"/>
  <c r="AB98" i="4" s="1"/>
  <c r="AG98" i="4" s="1"/>
  <c r="AI98" i="4" s="1"/>
  <c r="AA170" i="4"/>
  <c r="AB170" i="4" s="1"/>
  <c r="AA96" i="4"/>
  <c r="AB96" i="4" s="1"/>
  <c r="AG96" i="4" s="1"/>
  <c r="AI96" i="4" s="1"/>
  <c r="AA66" i="4"/>
  <c r="AB66" i="4" s="1"/>
  <c r="AA55" i="4"/>
  <c r="AB55" i="4" s="1"/>
  <c r="AG55" i="4" s="1"/>
  <c r="AB11" i="4"/>
  <c r="AG11" i="4" s="1"/>
  <c r="AA11" i="4"/>
  <c r="AA31" i="4"/>
  <c r="AB31" i="4" s="1"/>
  <c r="AA23" i="4"/>
  <c r="AB23" i="4" s="1"/>
  <c r="AG23" i="4" s="1"/>
  <c r="AA190" i="4"/>
  <c r="AB190" i="4" s="1"/>
  <c r="AA160" i="4"/>
  <c r="AB160" i="4" s="1"/>
  <c r="AG160" i="4" s="1"/>
  <c r="AB122" i="4"/>
  <c r="AG122" i="4" s="1"/>
  <c r="AA122" i="4"/>
  <c r="AB86" i="4"/>
  <c r="AG86" i="4" s="1"/>
  <c r="AA86" i="4"/>
  <c r="AA136" i="4"/>
  <c r="AB136" i="4"/>
  <c r="AA76" i="4"/>
  <c r="AB76" i="4" s="1"/>
  <c r="AA232" i="4"/>
  <c r="AB232" i="4" s="1"/>
  <c r="AA39" i="4"/>
  <c r="AB39" i="4" s="1"/>
  <c r="AB133" i="4"/>
  <c r="AA133" i="4"/>
  <c r="AA142" i="4"/>
  <c r="AB142" i="4" s="1"/>
  <c r="AG142" i="4" s="1"/>
  <c r="AI142" i="4" s="1"/>
  <c r="AA85" i="4"/>
  <c r="AB85" i="4" s="1"/>
  <c r="AA216" i="4"/>
  <c r="AB216" i="4" s="1"/>
  <c r="AB65" i="4"/>
  <c r="AG65" i="4" s="1"/>
  <c r="AI65" i="4" s="1"/>
  <c r="AA65" i="4"/>
  <c r="AA184" i="4"/>
  <c r="AB184" i="4" s="1"/>
  <c r="AG184" i="4" s="1"/>
  <c r="AI184" i="4" s="1"/>
  <c r="X161" i="4"/>
  <c r="AA89" i="4"/>
  <c r="AB89" i="4" s="1"/>
  <c r="X43" i="4"/>
  <c r="AA40" i="4"/>
  <c r="AB40" i="4" s="1"/>
  <c r="AG40" i="4" s="1"/>
  <c r="AA241" i="4"/>
  <c r="AB241" i="4" s="1"/>
  <c r="AA220" i="4"/>
  <c r="AB220" i="4" s="1"/>
  <c r="AA208" i="4"/>
  <c r="AB208" i="4"/>
  <c r="AA235" i="4"/>
  <c r="AB235" i="4" s="1"/>
  <c r="X183" i="4"/>
  <c r="X225" i="4"/>
  <c r="X166" i="4"/>
  <c r="AA95" i="4"/>
  <c r="AB95" i="4" s="1"/>
  <c r="AA37" i="4"/>
  <c r="AB37" i="4" s="1"/>
  <c r="AA201" i="4"/>
  <c r="AB201" i="4"/>
  <c r="AB100" i="4"/>
  <c r="AA100" i="4"/>
  <c r="AB129" i="4"/>
  <c r="AG129" i="4" s="1"/>
  <c r="AI129" i="4" s="1"/>
  <c r="AA129" i="4"/>
  <c r="AA74" i="4"/>
  <c r="AB74" i="4" s="1"/>
  <c r="AA233" i="4"/>
  <c r="AB233" i="4" s="1"/>
  <c r="AG233" i="4" s="1"/>
  <c r="AI233" i="4" s="1"/>
  <c r="AB226" i="4"/>
  <c r="AG226" i="4" s="1"/>
  <c r="AI226" i="4" s="1"/>
  <c r="AA226" i="4"/>
  <c r="AA9" i="4"/>
  <c r="AB9" i="4"/>
  <c r="AG9" i="4" s="1"/>
  <c r="AI9" i="4" s="1"/>
  <c r="AB207" i="4"/>
  <c r="AA207" i="4"/>
  <c r="AA189" i="4"/>
  <c r="AB189" i="4" s="1"/>
  <c r="AA239" i="4"/>
  <c r="AB239" i="4" s="1"/>
  <c r="AB213" i="4"/>
  <c r="AG213" i="4" s="1"/>
  <c r="AI213" i="4" s="1"/>
  <c r="AA213" i="4"/>
  <c r="AA156" i="4"/>
  <c r="AB156" i="4" s="1"/>
  <c r="AA219" i="4"/>
  <c r="AB219" i="4" s="1"/>
  <c r="AA137" i="4"/>
  <c r="AB137" i="4"/>
  <c r="AG137" i="4" s="1"/>
  <c r="AI137" i="4" s="1"/>
  <c r="AB33" i="4"/>
  <c r="AA33" i="4"/>
  <c r="AA25" i="4"/>
  <c r="AB25" i="4" s="1"/>
  <c r="AA229" i="4"/>
  <c r="AB229" i="4" s="1"/>
  <c r="X24" i="4"/>
  <c r="AA175" i="4"/>
  <c r="AB175" i="4" s="1"/>
  <c r="AA107" i="4"/>
  <c r="AB107" i="4" s="1"/>
  <c r="AB236" i="4"/>
  <c r="AA236" i="4"/>
  <c r="AB204" i="4"/>
  <c r="AA204" i="4"/>
  <c r="AB228" i="4"/>
  <c r="AG228" i="4" s="1"/>
  <c r="AA228" i="4"/>
  <c r="AA196" i="4"/>
  <c r="AB196" i="4" s="1"/>
  <c r="AB158" i="4"/>
  <c r="AG158" i="4" s="1"/>
  <c r="AA158" i="4"/>
  <c r="AA109" i="4"/>
  <c r="AB109" i="4" s="1"/>
  <c r="AA51" i="4"/>
  <c r="AB51" i="4" s="1"/>
  <c r="X34" i="4"/>
  <c r="AA242" i="4"/>
  <c r="AB242" i="4"/>
  <c r="AA114" i="4"/>
  <c r="AB114" i="4" s="1"/>
  <c r="AG114" i="4" s="1"/>
  <c r="AA234" i="4"/>
  <c r="AB234" i="4" s="1"/>
  <c r="AG234" i="4" s="1"/>
  <c r="AB13" i="4"/>
  <c r="AG13" i="4" s="1"/>
  <c r="AA13" i="4"/>
  <c r="AA41" i="4"/>
  <c r="AB41" i="4" s="1"/>
  <c r="AB179" i="4"/>
  <c r="AG179" i="4" s="1"/>
  <c r="AA179" i="4"/>
  <c r="AA151" i="4"/>
  <c r="AB151" i="4" s="1"/>
  <c r="AG151" i="4" s="1"/>
  <c r="AA115" i="4"/>
  <c r="AB115" i="4" s="1"/>
  <c r="AA157" i="4"/>
  <c r="AB157" i="4" s="1"/>
  <c r="AA63" i="4"/>
  <c r="AB63" i="4" s="1"/>
  <c r="AB53" i="4"/>
  <c r="AA53" i="4"/>
  <c r="AB123" i="4"/>
  <c r="AG123" i="4" s="1"/>
  <c r="AA123" i="4"/>
  <c r="AA118" i="4"/>
  <c r="AB118" i="4" s="1"/>
  <c r="AG118" i="4" s="1"/>
  <c r="AI118" i="4" s="1"/>
  <c r="AA162" i="4"/>
  <c r="AB162" i="4" s="1"/>
  <c r="AB152" i="4"/>
  <c r="AA152" i="4"/>
  <c r="AA6" i="4"/>
  <c r="AB6" i="4" s="1"/>
  <c r="AG6" i="4" s="1"/>
  <c r="AI6" i="4" s="1"/>
  <c r="AB163" i="4"/>
  <c r="AG163" i="4" s="1"/>
  <c r="AI163" i="4" s="1"/>
  <c r="AA163" i="4"/>
  <c r="AA247" i="4"/>
  <c r="AB247" i="4" s="1"/>
  <c r="AA147" i="4"/>
  <c r="AB147" i="4" s="1"/>
  <c r="X130" i="4"/>
  <c r="AA110" i="4"/>
  <c r="AB110" i="4"/>
  <c r="AA113" i="4"/>
  <c r="AB113" i="4"/>
  <c r="AG113" i="4" s="1"/>
  <c r="AA82" i="4"/>
  <c r="AB82" i="4"/>
  <c r="AA26" i="4"/>
  <c r="AB26" i="4" s="1"/>
  <c r="AG26" i="4" s="1"/>
  <c r="AA246" i="4"/>
  <c r="AB246" i="4"/>
  <c r="AG246" i="4" s="1"/>
  <c r="AI246" i="4" s="1"/>
  <c r="AA194" i="4"/>
  <c r="AB194" i="4" s="1"/>
  <c r="AA141" i="4"/>
  <c r="AB141" i="4"/>
  <c r="AG141" i="4" s="1"/>
  <c r="AI141" i="4" s="1"/>
  <c r="AA183" i="4"/>
  <c r="AB183" i="4"/>
  <c r="AA225" i="4"/>
  <c r="AB225" i="4"/>
  <c r="AA166" i="4"/>
  <c r="AB166" i="4"/>
  <c r="AA124" i="4"/>
  <c r="AB124" i="4" s="1"/>
  <c r="AG124" i="4" s="1"/>
  <c r="AI124" i="4" s="1"/>
  <c r="AB119" i="4"/>
  <c r="AG119" i="4" s="1"/>
  <c r="AI119" i="4" s="1"/>
  <c r="AA119" i="4"/>
  <c r="AA94" i="4"/>
  <c r="AB94" i="4" s="1"/>
  <c r="AA70" i="4"/>
  <c r="AB70" i="4"/>
  <c r="AG70" i="4" s="1"/>
  <c r="AI70" i="4" s="1"/>
  <c r="AA12" i="4"/>
  <c r="AB12" i="4" s="1"/>
  <c r="AA192" i="4"/>
  <c r="AB192" i="4" s="1"/>
  <c r="X93" i="4"/>
  <c r="AB28" i="4"/>
  <c r="AF28" i="4" s="1"/>
  <c r="AA28" i="4"/>
  <c r="AB227" i="4"/>
  <c r="AG227" i="4" s="1"/>
  <c r="AI227" i="4" s="1"/>
  <c r="AA227" i="4"/>
  <c r="AA169" i="4"/>
  <c r="AB169" i="4" s="1"/>
  <c r="AG169" i="4" s="1"/>
  <c r="AI169" i="4" s="1"/>
  <c r="AB155" i="4"/>
  <c r="AA155" i="4"/>
  <c r="AA145" i="4"/>
  <c r="AB145" i="4" s="1"/>
  <c r="AG145" i="4" s="1"/>
  <c r="AI145" i="4" s="1"/>
  <c r="AA120" i="4"/>
  <c r="AB120" i="4"/>
  <c r="AG120" i="4" s="1"/>
  <c r="AI120" i="4" s="1"/>
  <c r="AB149" i="4"/>
  <c r="AA149" i="4"/>
  <c r="AA68" i="4"/>
  <c r="AB68" i="4" s="1"/>
  <c r="AF68" i="4" s="1"/>
  <c r="AA38" i="4"/>
  <c r="AB38" i="4" s="1"/>
  <c r="AF38" i="4" s="1"/>
  <c r="AB5" i="4"/>
  <c r="AA5" i="4"/>
  <c r="AA49" i="4"/>
  <c r="AB49" i="4" s="1"/>
  <c r="AA248" i="4"/>
  <c r="AB248" i="4" s="1"/>
  <c r="AA238" i="4"/>
  <c r="AB238" i="4" s="1"/>
  <c r="X121" i="4"/>
  <c r="X77" i="4"/>
  <c r="AA20" i="4"/>
  <c r="AB20" i="4" s="1"/>
  <c r="AA8" i="4"/>
  <c r="AB8" i="4" s="1"/>
  <c r="AG8" i="4" s="1"/>
  <c r="AA218" i="4"/>
  <c r="AB218" i="4" s="1"/>
  <c r="AA77" i="4"/>
  <c r="AB77" i="4" s="1"/>
  <c r="X196" i="4"/>
  <c r="AA178" i="4"/>
  <c r="AB178" i="4" s="1"/>
  <c r="AA105" i="4"/>
  <c r="AB105" i="4"/>
  <c r="AA67" i="4"/>
  <c r="AB67" i="4" s="1"/>
  <c r="AF67" i="4" s="1"/>
  <c r="AA138" i="4"/>
  <c r="AB138" i="4" s="1"/>
  <c r="AB64" i="4"/>
  <c r="AA64" i="4"/>
  <c r="X79" i="4"/>
  <c r="AA61" i="4"/>
  <c r="AB61" i="4" s="1"/>
  <c r="AA146" i="4"/>
  <c r="AB146" i="4"/>
  <c r="AG146" i="4" s="1"/>
  <c r="AA112" i="4"/>
  <c r="AB112" i="4" s="1"/>
  <c r="X10" i="4"/>
  <c r="AA249" i="4"/>
  <c r="AB249" i="4" s="1"/>
  <c r="AB27" i="4"/>
  <c r="AA27" i="4"/>
  <c r="AB71" i="4"/>
  <c r="AA71" i="4"/>
  <c r="AA10" i="4"/>
  <c r="AB10" i="4" s="1"/>
  <c r="AA174" i="4"/>
  <c r="AB174" i="4" s="1"/>
  <c r="AB144" i="4"/>
  <c r="AA144" i="4"/>
  <c r="AA111" i="4"/>
  <c r="AB111" i="4" s="1"/>
  <c r="AA130" i="4"/>
  <c r="AB130" i="4"/>
  <c r="AA185" i="4"/>
  <c r="AB185" i="4" s="1"/>
  <c r="AA167" i="4"/>
  <c r="AB167" i="4"/>
  <c r="AA81" i="4"/>
  <c r="AB81" i="4" s="1"/>
  <c r="AA56" i="4"/>
  <c r="AB56" i="4" s="1"/>
  <c r="AA58" i="4"/>
  <c r="AB58" i="4" s="1"/>
  <c r="AB171" i="4"/>
  <c r="AA171" i="4"/>
  <c r="AA224" i="4"/>
  <c r="AB224" i="4" s="1"/>
  <c r="AG224" i="4" s="1"/>
  <c r="AI224" i="4" s="1"/>
  <c r="AA187" i="4"/>
  <c r="AB187" i="4" s="1"/>
  <c r="AF187" i="4" s="1"/>
  <c r="AB182" i="4"/>
  <c r="AA182" i="4"/>
  <c r="AB14" i="4"/>
  <c r="AG14" i="4" s="1"/>
  <c r="AI14" i="4" s="1"/>
  <c r="AA14" i="4"/>
  <c r="AA197" i="4"/>
  <c r="AB197" i="4" s="1"/>
  <c r="AA176" i="4"/>
  <c r="AB176" i="4"/>
  <c r="X147" i="4"/>
  <c r="W268" i="4"/>
  <c r="AB50" i="4"/>
  <c r="AA50" i="4"/>
  <c r="X44" i="4"/>
  <c r="AB231" i="4"/>
  <c r="AA231" i="4"/>
  <c r="AA205" i="4"/>
  <c r="AB205" i="4" s="1"/>
  <c r="AA210" i="4"/>
  <c r="AB210" i="4" s="1"/>
  <c r="AB131" i="4"/>
  <c r="AG131" i="4" s="1"/>
  <c r="AI131" i="4" s="1"/>
  <c r="AA131" i="4"/>
  <c r="AA106" i="4"/>
  <c r="AB106" i="4" s="1"/>
  <c r="AA135" i="4"/>
  <c r="AB135" i="4" s="1"/>
  <c r="X95" i="4"/>
  <c r="AA75" i="4"/>
  <c r="AB75" i="4" s="1"/>
  <c r="AG75" i="4" s="1"/>
  <c r="AI75" i="4" s="1"/>
  <c r="AA18" i="4"/>
  <c r="AB18" i="4"/>
  <c r="AG18" i="4" s="1"/>
  <c r="AI18" i="4" s="1"/>
  <c r="AA45" i="4"/>
  <c r="AB45" i="4" s="1"/>
  <c r="AA206" i="4"/>
  <c r="AB206" i="4"/>
  <c r="AB188" i="4"/>
  <c r="AG188" i="4" s="1"/>
  <c r="AI188" i="4" s="1"/>
  <c r="AA188" i="4"/>
  <c r="AB168" i="4"/>
  <c r="AG168" i="4" s="1"/>
  <c r="AI168" i="4" s="1"/>
  <c r="AA168" i="4"/>
  <c r="AA42" i="4"/>
  <c r="AB42" i="4" s="1"/>
  <c r="AA140" i="4"/>
  <c r="AB140" i="4" s="1"/>
  <c r="AG140" i="4" s="1"/>
  <c r="AI140" i="4" s="1"/>
  <c r="AA127" i="4"/>
  <c r="AB127" i="4"/>
  <c r="AA99" i="4"/>
  <c r="AB99" i="4"/>
  <c r="AA117" i="4"/>
  <c r="AB117" i="4"/>
  <c r="AA80" i="4"/>
  <c r="AB80" i="4" s="1"/>
  <c r="AA244" i="4"/>
  <c r="AB244" i="4" s="1"/>
  <c r="AG244" i="4" s="1"/>
  <c r="AI244" i="4" s="1"/>
  <c r="X88" i="4"/>
  <c r="AA32" i="4"/>
  <c r="AB32" i="4" s="1"/>
  <c r="AB88" i="4"/>
  <c r="AA88" i="4"/>
  <c r="AA79" i="4"/>
  <c r="AB79" i="4" s="1"/>
  <c r="AA62" i="4"/>
  <c r="AB62" i="4" s="1"/>
  <c r="AG62" i="4" s="1"/>
  <c r="AI62" i="4" s="1"/>
  <c r="AA24" i="4"/>
  <c r="AB24" i="4" s="1"/>
  <c r="AB16" i="4"/>
  <c r="AG16" i="4" s="1"/>
  <c r="AA16" i="4"/>
  <c r="AA245" i="4"/>
  <c r="AB245" i="4" s="1"/>
  <c r="AA121" i="4"/>
  <c r="AB121" i="4" s="1"/>
  <c r="X104" i="4"/>
  <c r="AB73" i="4"/>
  <c r="AG73" i="4" s="1"/>
  <c r="AI73" i="4" s="1"/>
  <c r="AA73" i="4"/>
  <c r="AA36" i="4"/>
  <c r="AB36" i="4" s="1"/>
  <c r="AF36" i="4" s="1"/>
  <c r="AB29" i="4"/>
  <c r="AG29" i="4" s="1"/>
  <c r="AI29" i="4" s="1"/>
  <c r="AA29" i="4"/>
  <c r="AA211" i="4"/>
  <c r="AB211" i="4" s="1"/>
  <c r="AG211" i="4" s="1"/>
  <c r="AI211" i="4" s="1"/>
  <c r="AA214" i="4"/>
  <c r="AB214" i="4" s="1"/>
  <c r="AA164" i="4"/>
  <c r="AB164" i="4" s="1"/>
  <c r="AB154" i="4"/>
  <c r="AA154" i="4"/>
  <c r="AA102" i="4"/>
  <c r="AB102" i="4"/>
  <c r="AA59" i="4"/>
  <c r="AB59" i="4" s="1"/>
  <c r="AA7" i="4"/>
  <c r="AB7" i="4" s="1"/>
  <c r="AG7" i="4" s="1"/>
  <c r="AA126" i="4"/>
  <c r="AB126" i="4"/>
  <c r="AA143" i="4"/>
  <c r="AB143" i="4"/>
  <c r="AA22" i="4"/>
  <c r="AB22" i="4" s="1"/>
  <c r="AA217" i="4"/>
  <c r="AB217" i="4" s="1"/>
  <c r="AA132" i="4"/>
  <c r="AB132" i="4" s="1"/>
  <c r="AG132" i="4" s="1"/>
  <c r="AI132" i="4" s="1"/>
  <c r="AA72" i="4"/>
  <c r="AB72" i="4" s="1"/>
  <c r="AA30" i="4"/>
  <c r="AB30" i="4"/>
  <c r="AB47" i="4"/>
  <c r="AA47" i="4"/>
  <c r="AA209" i="4"/>
  <c r="AB209" i="4" s="1"/>
  <c r="AG209" i="4" s="1"/>
  <c r="AA48" i="4"/>
  <c r="AB48" i="4" s="1"/>
  <c r="AA237" i="4"/>
  <c r="AB237" i="4" s="1"/>
  <c r="AA202" i="4"/>
  <c r="AB202" i="4" s="1"/>
  <c r="AA46" i="4"/>
  <c r="AB46" i="4" s="1"/>
  <c r="AA34" i="4"/>
  <c r="AB34" i="4" s="1"/>
  <c r="AA21" i="4"/>
  <c r="AB21" i="4" s="1"/>
  <c r="AB191" i="4"/>
  <c r="AA191" i="4"/>
  <c r="AB165" i="4"/>
  <c r="AA165" i="4"/>
  <c r="AB134" i="4"/>
  <c r="AA134" i="4"/>
  <c r="AB108" i="4"/>
  <c r="AA108" i="4"/>
  <c r="AA161" i="4"/>
  <c r="AB161" i="4"/>
  <c r="AA78" i="4"/>
  <c r="AB78" i="4" s="1"/>
  <c r="AB54" i="4"/>
  <c r="AA54" i="4"/>
  <c r="AB221" i="4"/>
  <c r="AA221" i="4"/>
  <c r="AA101" i="4"/>
  <c r="AB101" i="4" s="1"/>
  <c r="AG101" i="4" s="1"/>
  <c r="AA212" i="4"/>
  <c r="AB212" i="4" s="1"/>
  <c r="AB128" i="4"/>
  <c r="AG128" i="4" s="1"/>
  <c r="AI128" i="4" s="1"/>
  <c r="AA128" i="4"/>
  <c r="AA203" i="4"/>
  <c r="AB203" i="4" s="1"/>
  <c r="AG203" i="4" s="1"/>
  <c r="AI203" i="4" s="1"/>
  <c r="AB198" i="4"/>
  <c r="AG198" i="4" s="1"/>
  <c r="AI198" i="4" s="1"/>
  <c r="AA198" i="4"/>
  <c r="AA91" i="4"/>
  <c r="AB91" i="4" s="1"/>
  <c r="AA222" i="4"/>
  <c r="AB222" i="4" s="1"/>
  <c r="AA60" i="4"/>
  <c r="AB60" i="4" s="1"/>
  <c r="AB17" i="4"/>
  <c r="AA17" i="4"/>
  <c r="AA223" i="4"/>
  <c r="AB223" i="4" s="1"/>
  <c r="X185" i="4"/>
  <c r="X167" i="4"/>
  <c r="AA116" i="4"/>
  <c r="AB116" i="4"/>
  <c r="AG116" i="4" s="1"/>
  <c r="AA69" i="4"/>
  <c r="AB69" i="4"/>
  <c r="AG69" i="4" s="1"/>
  <c r="AA43" i="4"/>
  <c r="AB43" i="4" s="1"/>
  <c r="AB15" i="4"/>
  <c r="AA15" i="4"/>
  <c r="AA19" i="4"/>
  <c r="AB19" i="4" s="1"/>
  <c r="S241" i="1"/>
  <c r="V241" i="1" s="1"/>
  <c r="R241" i="1"/>
  <c r="U241" i="1" s="1"/>
  <c r="W241" i="1" s="1"/>
  <c r="F241" i="1"/>
  <c r="L241" i="1" s="1"/>
  <c r="AF241" i="1" s="1"/>
  <c r="G241" i="1"/>
  <c r="AG104" i="4" l="1"/>
  <c r="AI104" i="4" s="1"/>
  <c r="AG88" i="4"/>
  <c r="AI88" i="4" s="1"/>
  <c r="AG93" i="4"/>
  <c r="AI93" i="4" s="1"/>
  <c r="AG95" i="4"/>
  <c r="AI95" i="4" s="1"/>
  <c r="AD117" i="4"/>
  <c r="AG117" i="4"/>
  <c r="AI117" i="4" s="1"/>
  <c r="AE192" i="4"/>
  <c r="AF192" i="4"/>
  <c r="AG192" i="4"/>
  <c r="AI192" i="4" s="1"/>
  <c r="AE219" i="4"/>
  <c r="AG219" i="4"/>
  <c r="AI219" i="4" s="1"/>
  <c r="AG183" i="4"/>
  <c r="AI183" i="4" s="1"/>
  <c r="AD150" i="4"/>
  <c r="AG150" i="4"/>
  <c r="AI150" i="4" s="1"/>
  <c r="AD231" i="4"/>
  <c r="AG231" i="4"/>
  <c r="AI231" i="4" s="1"/>
  <c r="AD197" i="4"/>
  <c r="AG197" i="4"/>
  <c r="AI197" i="4" s="1"/>
  <c r="AD182" i="4"/>
  <c r="AF182" i="4"/>
  <c r="AG182" i="4"/>
  <c r="AI182" i="4" s="1"/>
  <c r="AD61" i="4"/>
  <c r="AG61" i="4"/>
  <c r="AI61" i="4" s="1"/>
  <c r="AD12" i="4"/>
  <c r="AG12" i="4"/>
  <c r="AI12" i="4" s="1"/>
  <c r="AD162" i="4"/>
  <c r="AG162" i="4"/>
  <c r="AI162" i="4" s="1"/>
  <c r="AD33" i="4"/>
  <c r="AG33" i="4"/>
  <c r="AI33" i="4" s="1"/>
  <c r="AD156" i="4"/>
  <c r="AE156" i="4"/>
  <c r="AG156" i="4"/>
  <c r="AI156" i="4" s="1"/>
  <c r="AD189" i="4"/>
  <c r="AG189" i="4"/>
  <c r="AI189" i="4" s="1"/>
  <c r="AE74" i="4"/>
  <c r="AD74" i="4"/>
  <c r="AG74" i="4"/>
  <c r="AI74" i="4" s="1"/>
  <c r="AF74" i="4"/>
  <c r="AD100" i="4"/>
  <c r="AE100" i="4"/>
  <c r="AG100" i="4"/>
  <c r="AI100" i="4" s="1"/>
  <c r="AE83" i="4"/>
  <c r="AF83" i="4"/>
  <c r="AG83" i="4"/>
  <c r="AI83" i="4" s="1"/>
  <c r="AD148" i="4"/>
  <c r="AG148" i="4"/>
  <c r="AI148" i="4" s="1"/>
  <c r="AG241" i="4"/>
  <c r="AI241" i="4" s="1"/>
  <c r="AD32" i="4"/>
  <c r="AG32" i="4"/>
  <c r="AI32" i="4" s="1"/>
  <c r="AD127" i="4"/>
  <c r="AG127" i="4"/>
  <c r="AI127" i="4" s="1"/>
  <c r="AD206" i="4"/>
  <c r="AG206" i="4"/>
  <c r="AI206" i="4" s="1"/>
  <c r="AD210" i="4"/>
  <c r="AG210" i="4"/>
  <c r="AI210" i="4" s="1"/>
  <c r="AE49" i="4"/>
  <c r="AD49" i="4"/>
  <c r="AG49" i="4"/>
  <c r="AI49" i="4" s="1"/>
  <c r="AE155" i="4"/>
  <c r="AG155" i="4"/>
  <c r="AI155" i="4" s="1"/>
  <c r="AD152" i="4"/>
  <c r="AG152" i="4"/>
  <c r="AI152" i="4" s="1"/>
  <c r="AE239" i="4"/>
  <c r="AF239" i="4"/>
  <c r="AG239" i="4"/>
  <c r="AI239" i="4" s="1"/>
  <c r="AD37" i="4"/>
  <c r="AE37" i="4"/>
  <c r="AG37" i="4"/>
  <c r="AI37" i="4" s="1"/>
  <c r="AE173" i="4"/>
  <c r="AG173" i="4"/>
  <c r="AI173" i="4" s="1"/>
  <c r="AE143" i="4"/>
  <c r="AF143" i="4"/>
  <c r="AG143" i="4"/>
  <c r="AI143" i="4" s="1"/>
  <c r="AG99" i="4"/>
  <c r="AI99" i="4" s="1"/>
  <c r="AD99" i="4"/>
  <c r="AD45" i="4"/>
  <c r="AG45" i="4"/>
  <c r="AI45" i="4" s="1"/>
  <c r="AG79" i="4"/>
  <c r="AI79" i="4" s="1"/>
  <c r="AG77" i="4"/>
  <c r="AI77" i="4" s="1"/>
  <c r="AD149" i="4"/>
  <c r="AG149" i="4"/>
  <c r="AI149" i="4" s="1"/>
  <c r="AG166" i="4"/>
  <c r="AI166" i="4" s="1"/>
  <c r="AE208" i="4"/>
  <c r="AF208" i="4"/>
  <c r="AG208" i="4"/>
  <c r="AI208" i="4" s="1"/>
  <c r="AE216" i="4"/>
  <c r="AG216" i="4"/>
  <c r="AI216" i="4" s="1"/>
  <c r="AF216" i="4"/>
  <c r="AE133" i="4"/>
  <c r="AF133" i="4"/>
  <c r="AG133" i="4"/>
  <c r="AI133" i="4" s="1"/>
  <c r="AE159" i="4"/>
  <c r="AG159" i="4"/>
  <c r="AI159" i="4" s="1"/>
  <c r="AF159" i="4"/>
  <c r="AD200" i="4"/>
  <c r="AG200" i="4"/>
  <c r="AI200" i="4" s="1"/>
  <c r="AE172" i="4"/>
  <c r="AG172" i="4"/>
  <c r="AI172" i="4" s="1"/>
  <c r="AG201" i="4"/>
  <c r="AI201" i="4" s="1"/>
  <c r="AE193" i="4"/>
  <c r="AG193" i="4"/>
  <c r="AI193" i="4" s="1"/>
  <c r="AF193" i="4"/>
  <c r="AD230" i="4"/>
  <c r="AG230" i="4"/>
  <c r="AI230" i="4" s="1"/>
  <c r="AG187" i="4"/>
  <c r="AI187" i="4" s="1"/>
  <c r="AG67" i="4"/>
  <c r="AI67" i="4" s="1"/>
  <c r="AG36" i="4"/>
  <c r="AI36" i="4" s="1"/>
  <c r="AG68" i="4"/>
  <c r="AI68" i="4" s="1"/>
  <c r="AG28" i="4"/>
  <c r="AI28" i="4" s="1"/>
  <c r="AD91" i="4"/>
  <c r="AG91" i="4"/>
  <c r="AI91" i="4" s="1"/>
  <c r="AD94" i="4"/>
  <c r="AG94" i="4"/>
  <c r="AI94" i="4" s="1"/>
  <c r="AD194" i="4"/>
  <c r="AG194" i="4"/>
  <c r="AI194" i="4" s="1"/>
  <c r="AE220" i="4"/>
  <c r="AG220" i="4"/>
  <c r="AI220" i="4" s="1"/>
  <c r="AD139" i="4"/>
  <c r="AG139" i="4"/>
  <c r="AI139" i="4" s="1"/>
  <c r="AG106" i="4"/>
  <c r="AI106" i="4" s="1"/>
  <c r="AE222" i="4"/>
  <c r="AD222" i="4"/>
  <c r="AG222" i="4"/>
  <c r="AI222" i="4" s="1"/>
  <c r="AF222" i="4"/>
  <c r="AD80" i="4"/>
  <c r="AF80" i="4"/>
  <c r="AG80" i="4"/>
  <c r="AI80" i="4" s="1"/>
  <c r="AD42" i="4"/>
  <c r="AG42" i="4"/>
  <c r="AI42" i="4" s="1"/>
  <c r="AD135" i="4"/>
  <c r="AG135" i="4"/>
  <c r="AI135" i="4" s="1"/>
  <c r="AE205" i="4"/>
  <c r="AG205" i="4"/>
  <c r="AI205" i="4" s="1"/>
  <c r="AG121" i="4"/>
  <c r="AI121" i="4" s="1"/>
  <c r="AE247" i="4"/>
  <c r="AG247" i="4"/>
  <c r="AI247" i="4" s="1"/>
  <c r="AD207" i="4"/>
  <c r="AG207" i="4"/>
  <c r="AI207" i="4" s="1"/>
  <c r="AG225" i="4"/>
  <c r="AI225" i="4" s="1"/>
  <c r="AE85" i="4"/>
  <c r="AG85" i="4"/>
  <c r="AI85" i="4" s="1"/>
  <c r="AD87" i="4"/>
  <c r="AG87" i="4"/>
  <c r="AI87" i="4" s="1"/>
  <c r="AE35" i="4"/>
  <c r="AG35" i="4"/>
  <c r="AI35" i="4" s="1"/>
  <c r="AE84" i="4"/>
  <c r="AG84" i="4"/>
  <c r="AI84" i="4" s="1"/>
  <c r="AG235" i="4"/>
  <c r="AI235" i="4" s="1"/>
  <c r="AG195" i="4"/>
  <c r="AI195" i="4" s="1"/>
  <c r="AG38" i="4"/>
  <c r="AI38" i="4" s="1"/>
  <c r="AD223" i="4"/>
  <c r="AG223" i="4"/>
  <c r="AD214" i="4"/>
  <c r="AG214" i="4"/>
  <c r="AI146" i="4"/>
  <c r="AE178" i="4"/>
  <c r="AG178" i="4"/>
  <c r="AI8" i="4"/>
  <c r="AG48" i="4"/>
  <c r="AI7" i="4"/>
  <c r="AI16" i="4"/>
  <c r="AI234" i="4"/>
  <c r="AG229" i="4"/>
  <c r="AD31" i="4"/>
  <c r="AG31" i="4"/>
  <c r="AF66" i="4"/>
  <c r="AG66" i="4"/>
  <c r="AE170" i="4"/>
  <c r="AG170" i="4"/>
  <c r="AG58" i="4"/>
  <c r="AD25" i="4"/>
  <c r="AE25" i="4"/>
  <c r="AG25" i="4"/>
  <c r="AI116" i="4"/>
  <c r="AG237" i="4"/>
  <c r="AD164" i="4"/>
  <c r="AG164" i="4"/>
  <c r="AD81" i="4"/>
  <c r="AG81" i="4"/>
  <c r="AE174" i="4"/>
  <c r="AG174" i="4"/>
  <c r="AE175" i="4"/>
  <c r="AG175" i="4"/>
  <c r="AG63" i="4"/>
  <c r="AI228" i="4"/>
  <c r="AG190" i="4"/>
  <c r="AG167" i="4"/>
  <c r="AI23" i="4"/>
  <c r="AD22" i="4"/>
  <c r="AG22" i="4"/>
  <c r="AD102" i="4"/>
  <c r="AG102" i="4"/>
  <c r="AD46" i="4"/>
  <c r="AG46" i="4"/>
  <c r="AD245" i="4"/>
  <c r="AG245" i="4"/>
  <c r="AI69" i="4"/>
  <c r="AI113" i="4"/>
  <c r="AI151" i="4"/>
  <c r="AE41" i="4"/>
  <c r="AG41" i="4"/>
  <c r="AD109" i="4"/>
  <c r="AF109" i="4"/>
  <c r="AG109" i="4"/>
  <c r="AI158" i="4"/>
  <c r="AE89" i="4"/>
  <c r="AG89" i="4"/>
  <c r="AI179" i="4"/>
  <c r="AG161" i="4"/>
  <c r="AI160" i="4"/>
  <c r="AE54" i="4"/>
  <c r="AF54" i="4"/>
  <c r="AG54" i="4"/>
  <c r="AI209" i="4"/>
  <c r="AG242" i="4"/>
  <c r="AG59" i="4"/>
  <c r="AE50" i="4"/>
  <c r="AG50" i="4"/>
  <c r="AG165" i="4"/>
  <c r="AG82" i="4"/>
  <c r="AG130" i="4"/>
  <c r="AG27" i="4"/>
  <c r="AI11" i="4"/>
  <c r="AD51" i="4"/>
  <c r="AG51" i="4"/>
  <c r="AE204" i="4"/>
  <c r="AG204" i="4"/>
  <c r="AG71" i="4"/>
  <c r="AG136" i="4"/>
  <c r="AG30" i="4"/>
  <c r="AF158" i="4"/>
  <c r="AG107" i="4"/>
  <c r="AG43" i="4"/>
  <c r="X268" i="4"/>
  <c r="AI122" i="4"/>
  <c r="AE232" i="4"/>
  <c r="AG232" i="4"/>
  <c r="AE76" i="4"/>
  <c r="AG76" i="4"/>
  <c r="AI55" i="4"/>
  <c r="AE103" i="4"/>
  <c r="AG103" i="4"/>
  <c r="AD215" i="4"/>
  <c r="AG215" i="4"/>
  <c r="AE180" i="4"/>
  <c r="AG180" i="4"/>
  <c r="AG248" i="4"/>
  <c r="AI57" i="4"/>
  <c r="AI114" i="4"/>
  <c r="AF7" i="4"/>
  <c r="AG44" i="4"/>
  <c r="AI26" i="4"/>
  <c r="AF56" i="4"/>
  <c r="AG56" i="4"/>
  <c r="AG10" i="4"/>
  <c r="AI101" i="4"/>
  <c r="AG64" i="4"/>
  <c r="AG138" i="4"/>
  <c r="AG196" i="4"/>
  <c r="AE218" i="4"/>
  <c r="AD218" i="4"/>
  <c r="AG218" i="4"/>
  <c r="AG134" i="4"/>
  <c r="AE53" i="4"/>
  <c r="AG53" i="4"/>
  <c r="AB268" i="4"/>
  <c r="AB269" i="4" s="1"/>
  <c r="AB270" i="4" s="1"/>
  <c r="AD15" i="4"/>
  <c r="AG15" i="4"/>
  <c r="AG185" i="4"/>
  <c r="AG115" i="4"/>
  <c r="AD212" i="4"/>
  <c r="AG212" i="4"/>
  <c r="AD221" i="4"/>
  <c r="AE221" i="4"/>
  <c r="AG221" i="4"/>
  <c r="AG78" i="4"/>
  <c r="AD202" i="4"/>
  <c r="AG202" i="4"/>
  <c r="AE126" i="4"/>
  <c r="AG126" i="4"/>
  <c r="AF126" i="4"/>
  <c r="AE154" i="4"/>
  <c r="AG154" i="4"/>
  <c r="AG147" i="4"/>
  <c r="AE171" i="4"/>
  <c r="AG171" i="4"/>
  <c r="AE144" i="4"/>
  <c r="AG144" i="4"/>
  <c r="AF144" i="4"/>
  <c r="AG249" i="4"/>
  <c r="AG105" i="4"/>
  <c r="AD238" i="4"/>
  <c r="AG238" i="4"/>
  <c r="AG111" i="4"/>
  <c r="AE157" i="4"/>
  <c r="AF157" i="4"/>
  <c r="AG157" i="4"/>
  <c r="AG34" i="4"/>
  <c r="AD236" i="4"/>
  <c r="AG236" i="4"/>
  <c r="AG24" i="4"/>
  <c r="AG17" i="4"/>
  <c r="AI86" i="4"/>
  <c r="AG110" i="4"/>
  <c r="AG20" i="4"/>
  <c r="AD108" i="4"/>
  <c r="AG108" i="4"/>
  <c r="AF108" i="4"/>
  <c r="AE60" i="4"/>
  <c r="AG60" i="4"/>
  <c r="AD191" i="4"/>
  <c r="AG191" i="4"/>
  <c r="AD21" i="4"/>
  <c r="AG21" i="4"/>
  <c r="AE72" i="4"/>
  <c r="AF72" i="4"/>
  <c r="AG72" i="4"/>
  <c r="AD217" i="4"/>
  <c r="AE217" i="4"/>
  <c r="AF217" i="4"/>
  <c r="AG217" i="4"/>
  <c r="AI123" i="4"/>
  <c r="AG19" i="4"/>
  <c r="AE176" i="4"/>
  <c r="AG176" i="4"/>
  <c r="AI199" i="4"/>
  <c r="AI40" i="4"/>
  <c r="AE39" i="4"/>
  <c r="AG39" i="4"/>
  <c r="AI13" i="4"/>
  <c r="AG47" i="4"/>
  <c r="AG112" i="4"/>
  <c r="AE177" i="4"/>
  <c r="AG177" i="4"/>
  <c r="AG5" i="4"/>
  <c r="X241" i="1"/>
  <c r="S240" i="1"/>
  <c r="V240" i="1" s="1"/>
  <c r="R240" i="1"/>
  <c r="U240" i="1" s="1"/>
  <c r="W240" i="1" s="1"/>
  <c r="X239" i="1"/>
  <c r="S239" i="1"/>
  <c r="V239" i="1" s="1"/>
  <c r="R239" i="1"/>
  <c r="U239" i="1" s="1"/>
  <c r="W239" i="1" s="1"/>
  <c r="X238" i="1"/>
  <c r="S238" i="1"/>
  <c r="V238" i="1" s="1"/>
  <c r="R238" i="1"/>
  <c r="U238" i="1" s="1"/>
  <c r="W238" i="1" s="1"/>
  <c r="S237" i="1"/>
  <c r="V237" i="1" s="1"/>
  <c r="R237" i="1"/>
  <c r="U237" i="1" s="1"/>
  <c r="W237" i="1" s="1"/>
  <c r="G240" i="1"/>
  <c r="F240" i="1"/>
  <c r="L240" i="1" s="1"/>
  <c r="AF240" i="1" s="1"/>
  <c r="G239" i="1"/>
  <c r="F239" i="1"/>
  <c r="L239" i="1" s="1"/>
  <c r="G238" i="1"/>
  <c r="F238" i="1"/>
  <c r="L238" i="1" s="1"/>
  <c r="AF238" i="1" s="1"/>
  <c r="G237" i="1"/>
  <c r="F237" i="1"/>
  <c r="L237" i="1" s="1"/>
  <c r="AF237" i="1" s="1"/>
  <c r="X236" i="1"/>
  <c r="S236" i="1"/>
  <c r="V236" i="1" s="1"/>
  <c r="R236" i="1"/>
  <c r="U236" i="1" s="1"/>
  <c r="W236" i="1" s="1"/>
  <c r="F236" i="1"/>
  <c r="L236" i="1" s="1"/>
  <c r="AF236" i="1" s="1"/>
  <c r="G236" i="1"/>
  <c r="X232" i="1"/>
  <c r="R235" i="1"/>
  <c r="U235" i="1" s="1"/>
  <c r="W235" i="1" s="1"/>
  <c r="S235" i="1"/>
  <c r="V235" i="1" s="1"/>
  <c r="F235" i="1"/>
  <c r="L235" i="1" s="1"/>
  <c r="AF235" i="1" s="1"/>
  <c r="G235" i="1"/>
  <c r="R234" i="1"/>
  <c r="U234" i="1" s="1"/>
  <c r="W234" i="1" s="1"/>
  <c r="S234" i="1"/>
  <c r="V234" i="1" s="1"/>
  <c r="F234" i="1"/>
  <c r="L234" i="1" s="1"/>
  <c r="AF234" i="1" s="1"/>
  <c r="G234" i="1"/>
  <c r="R233" i="1"/>
  <c r="U233" i="1" s="1"/>
  <c r="W233" i="1" s="1"/>
  <c r="S233" i="1"/>
  <c r="V233" i="1" s="1"/>
  <c r="F233" i="1"/>
  <c r="L233" i="1" s="1"/>
  <c r="AF233" i="1" s="1"/>
  <c r="G233" i="1"/>
  <c r="R232" i="1"/>
  <c r="U232" i="1" s="1"/>
  <c r="W232" i="1" s="1"/>
  <c r="S232" i="1"/>
  <c r="V232" i="1" s="1"/>
  <c r="F232" i="1"/>
  <c r="L232" i="1" s="1"/>
  <c r="AF232" i="1" s="1"/>
  <c r="G232" i="1"/>
  <c r="X231" i="1"/>
  <c r="S231" i="1"/>
  <c r="V231" i="1" s="1"/>
  <c r="R231" i="1"/>
  <c r="U231" i="1" s="1"/>
  <c r="W231" i="1" s="1"/>
  <c r="F231" i="1"/>
  <c r="L231" i="1" s="1"/>
  <c r="AF231" i="1" s="1"/>
  <c r="G231" i="1"/>
  <c r="X230" i="1"/>
  <c r="S230" i="1"/>
  <c r="V230" i="1" s="1"/>
  <c r="R230" i="1"/>
  <c r="U230" i="1" s="1"/>
  <c r="W230" i="1" s="1"/>
  <c r="F230" i="1"/>
  <c r="L230" i="1" s="1"/>
  <c r="AF230" i="1" s="1"/>
  <c r="G230" i="1"/>
  <c r="S229" i="1"/>
  <c r="V229" i="1" s="1"/>
  <c r="R229" i="1"/>
  <c r="U229" i="1" s="1"/>
  <c r="W229" i="1" s="1"/>
  <c r="F229" i="1"/>
  <c r="L229" i="1" s="1"/>
  <c r="AF229" i="1" s="1"/>
  <c r="G229" i="1"/>
  <c r="AV4" i="1"/>
  <c r="AO4" i="1"/>
  <c r="S228" i="1"/>
  <c r="V228" i="1" s="1"/>
  <c r="R228" i="1"/>
  <c r="U228" i="1" s="1"/>
  <c r="W228" i="1" s="1"/>
  <c r="F228" i="1"/>
  <c r="L228" i="1" s="1"/>
  <c r="AF228" i="1" s="1"/>
  <c r="G228" i="1"/>
  <c r="R26" i="1"/>
  <c r="X60" i="1"/>
  <c r="X175" i="1"/>
  <c r="X220" i="1"/>
  <c r="X219" i="1"/>
  <c r="X212" i="1"/>
  <c r="X174" i="1"/>
  <c r="X172" i="1"/>
  <c r="X171" i="1"/>
  <c r="X173" i="1"/>
  <c r="X170" i="1"/>
  <c r="X51" i="1"/>
  <c r="X85" i="1"/>
  <c r="X84" i="1"/>
  <c r="X46" i="1"/>
  <c r="X149" i="1"/>
  <c r="X148" i="1"/>
  <c r="X218" i="1"/>
  <c r="X103" i="1"/>
  <c r="X33" i="1"/>
  <c r="X197" i="1"/>
  <c r="X180" i="1"/>
  <c r="X25" i="1"/>
  <c r="X45" i="1"/>
  <c r="X42" i="1"/>
  <c r="X32" i="1"/>
  <c r="X135" i="1"/>
  <c r="X127" i="1"/>
  <c r="X204" i="1"/>
  <c r="X41" i="1"/>
  <c r="X202" i="1"/>
  <c r="X22" i="1"/>
  <c r="X39" i="1"/>
  <c r="X87" i="1"/>
  <c r="X81" i="1"/>
  <c r="X91" i="1"/>
  <c r="X189" i="1"/>
  <c r="X31" i="1"/>
  <c r="X178" i="1"/>
  <c r="X21" i="1"/>
  <c r="X100" i="1"/>
  <c r="X37" i="1"/>
  <c r="X193" i="1"/>
  <c r="X159" i="1"/>
  <c r="X74" i="1"/>
  <c r="X54" i="1"/>
  <c r="X157" i="1"/>
  <c r="X109" i="1"/>
  <c r="X108" i="1"/>
  <c r="X80" i="1"/>
  <c r="X222" i="1"/>
  <c r="X192" i="1"/>
  <c r="X144" i="1"/>
  <c r="X126" i="1"/>
  <c r="X83" i="1"/>
  <c r="X72" i="1"/>
  <c r="X208" i="1"/>
  <c r="X182" i="1"/>
  <c r="X133" i="1"/>
  <c r="X217" i="1"/>
  <c r="X216" i="1"/>
  <c r="X143" i="1"/>
  <c r="X50" i="1"/>
  <c r="X155" i="1"/>
  <c r="X156" i="1"/>
  <c r="X154" i="1"/>
  <c r="X150" i="1"/>
  <c r="X49" i="1"/>
  <c r="X35" i="1"/>
  <c r="X53" i="1"/>
  <c r="X162" i="1"/>
  <c r="X99" i="1"/>
  <c r="X15" i="1"/>
  <c r="X207" i="1"/>
  <c r="X191" i="1"/>
  <c r="X94" i="1"/>
  <c r="X139" i="1"/>
  <c r="X102" i="1"/>
  <c r="X215" i="1"/>
  <c r="X152" i="1"/>
  <c r="X214" i="1"/>
  <c r="X117" i="1"/>
  <c r="X12" i="1"/>
  <c r="X194" i="1"/>
  <c r="X89" i="1"/>
  <c r="X200" i="1"/>
  <c r="X206" i="1"/>
  <c r="X61" i="1"/>
  <c r="X210" i="1"/>
  <c r="X57" i="1"/>
  <c r="X76" i="1"/>
  <c r="X177" i="1"/>
  <c r="X205" i="1"/>
  <c r="X221" i="1"/>
  <c r="X176" i="1"/>
  <c r="S227" i="1"/>
  <c r="V227" i="1" s="1"/>
  <c r="S225" i="1"/>
  <c r="V225" i="1" s="1"/>
  <c r="S223" i="1"/>
  <c r="V223" i="1" s="1"/>
  <c r="S226" i="1"/>
  <c r="V226" i="1" s="1"/>
  <c r="S224" i="1"/>
  <c r="V224" i="1" s="1"/>
  <c r="R227" i="1"/>
  <c r="U227" i="1" s="1"/>
  <c r="W227" i="1" s="1"/>
  <c r="R225" i="1"/>
  <c r="U225" i="1" s="1"/>
  <c r="W225" i="1" s="1"/>
  <c r="R223" i="1"/>
  <c r="U223" i="1" s="1"/>
  <c r="W223" i="1" s="1"/>
  <c r="R226" i="1"/>
  <c r="U226" i="1" s="1"/>
  <c r="W226" i="1" s="1"/>
  <c r="R224" i="1"/>
  <c r="U224" i="1" s="1"/>
  <c r="W224" i="1" s="1"/>
  <c r="G227" i="1"/>
  <c r="F227" i="1"/>
  <c r="L227" i="1" s="1"/>
  <c r="AF227" i="1" s="1"/>
  <c r="G225" i="1"/>
  <c r="F225" i="1"/>
  <c r="L225" i="1" s="1"/>
  <c r="AF225" i="1" s="1"/>
  <c r="G223" i="1"/>
  <c r="F223" i="1"/>
  <c r="L223" i="1" s="1"/>
  <c r="AF223" i="1" s="1"/>
  <c r="G226" i="1"/>
  <c r="F226" i="1"/>
  <c r="L226" i="1" s="1"/>
  <c r="AF226" i="1" s="1"/>
  <c r="G224" i="1"/>
  <c r="F224" i="1"/>
  <c r="L224" i="1" s="1"/>
  <c r="AF224" i="1" s="1"/>
  <c r="S218" i="1"/>
  <c r="V218" i="1" s="1"/>
  <c r="R218" i="1"/>
  <c r="U218" i="1" s="1"/>
  <c r="W218" i="1" s="1"/>
  <c r="S217" i="1"/>
  <c r="V217" i="1" s="1"/>
  <c r="R217" i="1"/>
  <c r="U217" i="1" s="1"/>
  <c r="W217" i="1" s="1"/>
  <c r="S215" i="1"/>
  <c r="V215" i="1" s="1"/>
  <c r="R215" i="1"/>
  <c r="U215" i="1" s="1"/>
  <c r="W215" i="1" s="1"/>
  <c r="S214" i="1"/>
  <c r="V214" i="1" s="1"/>
  <c r="R214" i="1"/>
  <c r="U214" i="1" s="1"/>
  <c r="W214" i="1" s="1"/>
  <c r="S212" i="1"/>
  <c r="V212" i="1" s="1"/>
  <c r="R212" i="1"/>
  <c r="U212" i="1" s="1"/>
  <c r="W212" i="1" s="1"/>
  <c r="S204" i="1"/>
  <c r="V204" i="1" s="1"/>
  <c r="R204" i="1"/>
  <c r="U204" i="1" s="1"/>
  <c r="W204" i="1" s="1"/>
  <c r="S199" i="1"/>
  <c r="V199" i="1" s="1"/>
  <c r="R199" i="1"/>
  <c r="U199" i="1" s="1"/>
  <c r="W199" i="1" s="1"/>
  <c r="S196" i="1"/>
  <c r="V196" i="1" s="1"/>
  <c r="R196" i="1"/>
  <c r="U196" i="1" s="1"/>
  <c r="W196" i="1" s="1"/>
  <c r="S180" i="1"/>
  <c r="V180" i="1" s="1"/>
  <c r="R180" i="1"/>
  <c r="U180" i="1" s="1"/>
  <c r="W180" i="1" s="1"/>
  <c r="S178" i="1"/>
  <c r="V178" i="1" s="1"/>
  <c r="R178" i="1"/>
  <c r="U178" i="1" s="1"/>
  <c r="W178" i="1" s="1"/>
  <c r="S177" i="1"/>
  <c r="V177" i="1" s="1"/>
  <c r="R177" i="1"/>
  <c r="U177" i="1" s="1"/>
  <c r="W177" i="1" s="1"/>
  <c r="S175" i="1"/>
  <c r="V175" i="1" s="1"/>
  <c r="R175" i="1"/>
  <c r="U175" i="1" s="1"/>
  <c r="W175" i="1" s="1"/>
  <c r="S171" i="1"/>
  <c r="V171" i="1" s="1"/>
  <c r="R171" i="1"/>
  <c r="U171" i="1" s="1"/>
  <c r="W171" i="1" s="1"/>
  <c r="S170" i="1"/>
  <c r="V170" i="1" s="1"/>
  <c r="R170" i="1"/>
  <c r="U170" i="1" s="1"/>
  <c r="W170" i="1" s="1"/>
  <c r="S164" i="1"/>
  <c r="V164" i="1" s="1"/>
  <c r="R164" i="1"/>
  <c r="U164" i="1" s="1"/>
  <c r="W164" i="1" s="1"/>
  <c r="S158" i="1"/>
  <c r="V158" i="1" s="1"/>
  <c r="R158" i="1"/>
  <c r="U158" i="1" s="1"/>
  <c r="W158" i="1" s="1"/>
  <c r="S154" i="1"/>
  <c r="V154" i="1" s="1"/>
  <c r="R154" i="1"/>
  <c r="U154" i="1" s="1"/>
  <c r="W154" i="1" s="1"/>
  <c r="S146" i="1"/>
  <c r="V146" i="1" s="1"/>
  <c r="R146" i="1"/>
  <c r="U146" i="1" s="1"/>
  <c r="W146" i="1" s="1"/>
  <c r="S138" i="1"/>
  <c r="V138" i="1" s="1"/>
  <c r="R138" i="1"/>
  <c r="U138" i="1" s="1"/>
  <c r="W138" i="1" s="1"/>
  <c r="S126" i="1"/>
  <c r="V126" i="1" s="1"/>
  <c r="R126" i="1"/>
  <c r="U126" i="1" s="1"/>
  <c r="W126" i="1" s="1"/>
  <c r="S123" i="1"/>
  <c r="V123" i="1" s="1"/>
  <c r="R123" i="1"/>
  <c r="U123" i="1" s="1"/>
  <c r="W123" i="1" s="1"/>
  <c r="S114" i="1"/>
  <c r="V114" i="1" s="1"/>
  <c r="R114" i="1"/>
  <c r="U114" i="1" s="1"/>
  <c r="W114" i="1" s="1"/>
  <c r="S112" i="1"/>
  <c r="V112" i="1" s="1"/>
  <c r="R112" i="1"/>
  <c r="U112" i="1" s="1"/>
  <c r="W112" i="1" s="1"/>
  <c r="S109" i="1"/>
  <c r="V109" i="1" s="1"/>
  <c r="R109" i="1"/>
  <c r="U109" i="1" s="1"/>
  <c r="W109" i="1" s="1"/>
  <c r="S105" i="1"/>
  <c r="R105" i="1"/>
  <c r="U105" i="1" s="1"/>
  <c r="W105" i="1" s="1"/>
  <c r="S107" i="1"/>
  <c r="V107" i="1" s="1"/>
  <c r="R107" i="1"/>
  <c r="U107" i="1" s="1"/>
  <c r="W107" i="1" s="1"/>
  <c r="S103" i="1"/>
  <c r="V103" i="1" s="1"/>
  <c r="R103" i="1"/>
  <c r="U103" i="1" s="1"/>
  <c r="W103" i="1" s="1"/>
  <c r="S102" i="1"/>
  <c r="V102" i="1" s="1"/>
  <c r="R102" i="1"/>
  <c r="U102" i="1" s="1"/>
  <c r="W102" i="1" s="1"/>
  <c r="S101" i="1"/>
  <c r="V101" i="1" s="1"/>
  <c r="R101" i="1"/>
  <c r="U101" i="1" s="1"/>
  <c r="W101" i="1" s="1"/>
  <c r="S72" i="1"/>
  <c r="V72" i="1" s="1"/>
  <c r="R72" i="1"/>
  <c r="U72" i="1" s="1"/>
  <c r="W72" i="1" s="1"/>
  <c r="S71" i="1"/>
  <c r="V71" i="1" s="1"/>
  <c r="R71" i="1"/>
  <c r="U71" i="1" s="1"/>
  <c r="W71" i="1" s="1"/>
  <c r="S66" i="1"/>
  <c r="V66" i="1" s="1"/>
  <c r="R66" i="1"/>
  <c r="U66" i="1" s="1"/>
  <c r="W66" i="1" s="1"/>
  <c r="S64" i="1"/>
  <c r="V64" i="1" s="1"/>
  <c r="R64" i="1"/>
  <c r="U64" i="1" s="1"/>
  <c r="W64" i="1" s="1"/>
  <c r="S59" i="1"/>
  <c r="V59" i="1" s="1"/>
  <c r="R59" i="1"/>
  <c r="U59" i="1" s="1"/>
  <c r="W59" i="1" s="1"/>
  <c r="S58" i="1"/>
  <c r="V58" i="1" s="1"/>
  <c r="R58" i="1"/>
  <c r="U58" i="1" s="1"/>
  <c r="W58" i="1" s="1"/>
  <c r="S55" i="1"/>
  <c r="V55" i="1" s="1"/>
  <c r="R55" i="1"/>
  <c r="U55" i="1" s="1"/>
  <c r="W55" i="1" s="1"/>
  <c r="S53" i="1"/>
  <c r="R53" i="1"/>
  <c r="U53" i="1" s="1"/>
  <c r="W53" i="1" s="1"/>
  <c r="S51" i="1"/>
  <c r="V51" i="1" s="1"/>
  <c r="R51" i="1"/>
  <c r="U51" i="1" s="1"/>
  <c r="W51" i="1" s="1"/>
  <c r="S48" i="1"/>
  <c r="V48" i="1" s="1"/>
  <c r="R48" i="1"/>
  <c r="U48" i="1" s="1"/>
  <c r="W48" i="1" s="1"/>
  <c r="S47" i="1"/>
  <c r="V47" i="1" s="1"/>
  <c r="R47" i="1"/>
  <c r="U47" i="1" s="1"/>
  <c r="W47" i="1" s="1"/>
  <c r="S46" i="1"/>
  <c r="V46" i="1" s="1"/>
  <c r="R46" i="1"/>
  <c r="U46" i="1" s="1"/>
  <c r="W46" i="1" s="1"/>
  <c r="S41" i="1"/>
  <c r="V41" i="1" s="1"/>
  <c r="R41" i="1"/>
  <c r="U41" i="1" s="1"/>
  <c r="W41" i="1" s="1"/>
  <c r="S39" i="1"/>
  <c r="V39" i="1" s="1"/>
  <c r="R39" i="1"/>
  <c r="U39" i="1" s="1"/>
  <c r="W39" i="1" s="1"/>
  <c r="S34" i="1"/>
  <c r="V34" i="1" s="1"/>
  <c r="R34" i="1"/>
  <c r="U34" i="1" s="1"/>
  <c r="W34" i="1" s="1"/>
  <c r="S31" i="1"/>
  <c r="V31" i="1" s="1"/>
  <c r="R31" i="1"/>
  <c r="U31" i="1" s="1"/>
  <c r="W31" i="1" s="1"/>
  <c r="S30" i="1"/>
  <c r="V30" i="1" s="1"/>
  <c r="R30" i="1"/>
  <c r="U30" i="1" s="1"/>
  <c r="W30" i="1" s="1"/>
  <c r="S27" i="1"/>
  <c r="V27" i="1" s="1"/>
  <c r="R27" i="1"/>
  <c r="U27" i="1" s="1"/>
  <c r="W27" i="1" s="1"/>
  <c r="AE23" i="1"/>
  <c r="AD23" i="1"/>
  <c r="S23" i="1"/>
  <c r="V23" i="1" s="1"/>
  <c r="R23" i="1"/>
  <c r="U23" i="1" s="1"/>
  <c r="W23" i="1" s="1"/>
  <c r="AE21" i="1"/>
  <c r="S21" i="1"/>
  <c r="V21" i="1" s="1"/>
  <c r="R21" i="1"/>
  <c r="U21" i="1" s="1"/>
  <c r="W21" i="1" s="1"/>
  <c r="AE13" i="1"/>
  <c r="AD13" i="1"/>
  <c r="S13" i="1"/>
  <c r="V13" i="1" s="1"/>
  <c r="R13" i="1"/>
  <c r="U13" i="1" s="1"/>
  <c r="W13" i="1" s="1"/>
  <c r="AE11" i="1"/>
  <c r="AD11" i="1"/>
  <c r="S11" i="1"/>
  <c r="V11" i="1" s="1"/>
  <c r="R11" i="1"/>
  <c r="U11" i="1" s="1"/>
  <c r="W11" i="1" s="1"/>
  <c r="AE10" i="1"/>
  <c r="AD10" i="1"/>
  <c r="S10" i="1"/>
  <c r="V10" i="1" s="1"/>
  <c r="R10" i="1"/>
  <c r="U10" i="1" s="1"/>
  <c r="W10" i="1" s="1"/>
  <c r="F11" i="1"/>
  <c r="L11" i="1" s="1"/>
  <c r="AF11" i="1" s="1"/>
  <c r="F218" i="1"/>
  <c r="L218" i="1" s="1"/>
  <c r="AF218" i="1" s="1"/>
  <c r="F217" i="1"/>
  <c r="L217" i="1" s="1"/>
  <c r="F215" i="1"/>
  <c r="L215" i="1" s="1"/>
  <c r="AF215" i="1" s="1"/>
  <c r="F214" i="1"/>
  <c r="L214" i="1" s="1"/>
  <c r="AF214" i="1" s="1"/>
  <c r="F212" i="1"/>
  <c r="L212" i="1" s="1"/>
  <c r="AF212" i="1" s="1"/>
  <c r="F204" i="1"/>
  <c r="L204" i="1" s="1"/>
  <c r="AF204" i="1" s="1"/>
  <c r="F199" i="1"/>
  <c r="L199" i="1" s="1"/>
  <c r="AF199" i="1" s="1"/>
  <c r="F196" i="1"/>
  <c r="L196" i="1" s="1"/>
  <c r="AF196" i="1" s="1"/>
  <c r="F180" i="1"/>
  <c r="L180" i="1" s="1"/>
  <c r="AF180" i="1" s="1"/>
  <c r="F178" i="1"/>
  <c r="L178" i="1" s="1"/>
  <c r="AF178" i="1" s="1"/>
  <c r="F177" i="1"/>
  <c r="L177" i="1" s="1"/>
  <c r="AF177" i="1" s="1"/>
  <c r="F175" i="1"/>
  <c r="L175" i="1" s="1"/>
  <c r="AF175" i="1" s="1"/>
  <c r="F171" i="1"/>
  <c r="L171" i="1" s="1"/>
  <c r="AF171" i="1" s="1"/>
  <c r="F170" i="1"/>
  <c r="L170" i="1" s="1"/>
  <c r="AF170" i="1" s="1"/>
  <c r="F164" i="1"/>
  <c r="L164" i="1" s="1"/>
  <c r="AF164" i="1" s="1"/>
  <c r="F158" i="1"/>
  <c r="L158" i="1" s="1"/>
  <c r="F154" i="1"/>
  <c r="L154" i="1" s="1"/>
  <c r="AF154" i="1" s="1"/>
  <c r="F146" i="1"/>
  <c r="L146" i="1" s="1"/>
  <c r="AF146" i="1" s="1"/>
  <c r="F138" i="1"/>
  <c r="L138" i="1" s="1"/>
  <c r="AF138" i="1" s="1"/>
  <c r="F126" i="1"/>
  <c r="L126" i="1" s="1"/>
  <c r="F123" i="1"/>
  <c r="L123" i="1" s="1"/>
  <c r="AF123" i="1" s="1"/>
  <c r="F114" i="1"/>
  <c r="L114" i="1" s="1"/>
  <c r="AF114" i="1" s="1"/>
  <c r="F112" i="1"/>
  <c r="L112" i="1" s="1"/>
  <c r="AF112" i="1" s="1"/>
  <c r="F109" i="1"/>
  <c r="L109" i="1" s="1"/>
  <c r="F105" i="1"/>
  <c r="L105" i="1" s="1"/>
  <c r="AF105" i="1" s="1"/>
  <c r="F107" i="1"/>
  <c r="L107" i="1" s="1"/>
  <c r="AF107" i="1" s="1"/>
  <c r="F103" i="1"/>
  <c r="L103" i="1" s="1"/>
  <c r="AF103" i="1" s="1"/>
  <c r="F102" i="1"/>
  <c r="L102" i="1" s="1"/>
  <c r="AF102" i="1" s="1"/>
  <c r="F101" i="1"/>
  <c r="L101" i="1" s="1"/>
  <c r="AF101" i="1" s="1"/>
  <c r="F72" i="1"/>
  <c r="L72" i="1" s="1"/>
  <c r="F71" i="1"/>
  <c r="L71" i="1" s="1"/>
  <c r="AF71" i="1" s="1"/>
  <c r="F66" i="1"/>
  <c r="L66" i="1" s="1"/>
  <c r="F64" i="1"/>
  <c r="L64" i="1" s="1"/>
  <c r="AF64" i="1" s="1"/>
  <c r="F59" i="1"/>
  <c r="L59" i="1" s="1"/>
  <c r="AF59" i="1" s="1"/>
  <c r="F58" i="1"/>
  <c r="L58" i="1" s="1"/>
  <c r="AF58" i="1" s="1"/>
  <c r="F55" i="1"/>
  <c r="L55" i="1" s="1"/>
  <c r="AF55" i="1" s="1"/>
  <c r="F53" i="1"/>
  <c r="L53" i="1" s="1"/>
  <c r="AF53" i="1" s="1"/>
  <c r="F51" i="1"/>
  <c r="L51" i="1" s="1"/>
  <c r="AF51" i="1" s="1"/>
  <c r="F48" i="1"/>
  <c r="L48" i="1" s="1"/>
  <c r="AF48" i="1" s="1"/>
  <c r="F47" i="1"/>
  <c r="L47" i="1" s="1"/>
  <c r="AF47" i="1" s="1"/>
  <c r="F46" i="1"/>
  <c r="L46" i="1" s="1"/>
  <c r="AF46" i="1" s="1"/>
  <c r="F41" i="1"/>
  <c r="L41" i="1" s="1"/>
  <c r="AF41" i="1" s="1"/>
  <c r="F39" i="1"/>
  <c r="L39" i="1" s="1"/>
  <c r="AF39" i="1" s="1"/>
  <c r="F34" i="1"/>
  <c r="L34" i="1" s="1"/>
  <c r="AF34" i="1" s="1"/>
  <c r="F31" i="1"/>
  <c r="L31" i="1" s="1"/>
  <c r="AF31" i="1" s="1"/>
  <c r="F30" i="1"/>
  <c r="L30" i="1" s="1"/>
  <c r="AF30" i="1" s="1"/>
  <c r="F27" i="1"/>
  <c r="L27" i="1" s="1"/>
  <c r="AF27" i="1" s="1"/>
  <c r="F23" i="1"/>
  <c r="L23" i="1" s="1"/>
  <c r="AF23" i="1" s="1"/>
  <c r="F21" i="1"/>
  <c r="L21" i="1" s="1"/>
  <c r="AF21" i="1" s="1"/>
  <c r="F13" i="1"/>
  <c r="L13" i="1" s="1"/>
  <c r="AF13" i="1" s="1"/>
  <c r="F10" i="1"/>
  <c r="L10" i="1" s="1"/>
  <c r="AF10" i="1" s="1"/>
  <c r="G218" i="1"/>
  <c r="G217" i="1"/>
  <c r="G215" i="1"/>
  <c r="G214" i="1"/>
  <c r="G212" i="1"/>
  <c r="G204" i="1"/>
  <c r="G199" i="1"/>
  <c r="G196" i="1"/>
  <c r="G180" i="1"/>
  <c r="G178" i="1"/>
  <c r="G177" i="1"/>
  <c r="G175" i="1"/>
  <c r="G171" i="1"/>
  <c r="G170" i="1"/>
  <c r="G164" i="1"/>
  <c r="G158" i="1"/>
  <c r="G154" i="1"/>
  <c r="G146" i="1"/>
  <c r="G138" i="1"/>
  <c r="G126" i="1"/>
  <c r="G123" i="1"/>
  <c r="G114" i="1"/>
  <c r="G112" i="1"/>
  <c r="G109" i="1"/>
  <c r="G105" i="1"/>
  <c r="G107" i="1"/>
  <c r="G103" i="1"/>
  <c r="G102" i="1"/>
  <c r="G101" i="1"/>
  <c r="G72" i="1"/>
  <c r="G71" i="1"/>
  <c r="G66" i="1"/>
  <c r="G64" i="1"/>
  <c r="G59" i="1"/>
  <c r="G58" i="1"/>
  <c r="G55" i="1"/>
  <c r="G53" i="1"/>
  <c r="G51" i="1"/>
  <c r="G48" i="1"/>
  <c r="G47" i="1"/>
  <c r="G46" i="1"/>
  <c r="G41" i="1"/>
  <c r="G39" i="1"/>
  <c r="G34" i="1"/>
  <c r="G31" i="1"/>
  <c r="G30" i="1"/>
  <c r="G27" i="1"/>
  <c r="G23" i="1"/>
  <c r="G21" i="1"/>
  <c r="G13" i="1"/>
  <c r="G11" i="1"/>
  <c r="G10" i="1"/>
  <c r="AI58" i="4" l="1"/>
  <c r="AI170" i="4"/>
  <c r="AI177" i="4"/>
  <c r="AI47" i="4"/>
  <c r="AI21" i="4"/>
  <c r="AI24" i="4"/>
  <c r="AI238" i="4"/>
  <c r="AI171" i="4"/>
  <c r="AI147" i="4"/>
  <c r="AI212" i="4"/>
  <c r="AI115" i="4"/>
  <c r="AG268" i="4"/>
  <c r="AG269" i="4" s="1"/>
  <c r="AG270" i="4" s="1"/>
  <c r="AI15" i="4"/>
  <c r="AI134" i="4"/>
  <c r="AI130" i="4"/>
  <c r="AI59" i="4"/>
  <c r="AI41" i="4"/>
  <c r="AI245" i="4"/>
  <c r="AI46" i="4"/>
  <c r="AI144" i="4"/>
  <c r="AI78" i="4"/>
  <c r="AI185" i="4"/>
  <c r="AI138" i="4"/>
  <c r="AI56" i="4"/>
  <c r="AI248" i="4"/>
  <c r="AI103" i="4"/>
  <c r="AI71" i="4"/>
  <c r="AI27" i="4"/>
  <c r="AI165" i="4"/>
  <c r="AI161" i="4"/>
  <c r="AI89" i="4"/>
  <c r="AI109" i="4"/>
  <c r="AI22" i="4"/>
  <c r="AI48" i="4"/>
  <c r="AI223" i="4"/>
  <c r="AI176" i="4"/>
  <c r="AI217" i="4"/>
  <c r="AI60" i="4"/>
  <c r="AI108" i="4"/>
  <c r="AI110" i="4"/>
  <c r="AI157" i="4"/>
  <c r="AI111" i="4"/>
  <c r="AI154" i="4"/>
  <c r="AI126" i="4"/>
  <c r="AI202" i="4"/>
  <c r="AD268" i="4"/>
  <c r="AI44" i="4"/>
  <c r="AI215" i="4"/>
  <c r="AI76" i="4"/>
  <c r="AI107" i="4"/>
  <c r="AI136" i="4"/>
  <c r="AI51" i="4"/>
  <c r="AE268" i="4"/>
  <c r="AI54" i="4"/>
  <c r="AI102" i="4"/>
  <c r="AI63" i="4"/>
  <c r="AI237" i="4"/>
  <c r="AI31" i="4"/>
  <c r="AI229" i="4"/>
  <c r="AI214" i="4"/>
  <c r="AI236" i="4"/>
  <c r="AI82" i="4"/>
  <c r="AI50" i="4"/>
  <c r="AI174" i="4"/>
  <c r="AI5" i="4"/>
  <c r="AI39" i="4"/>
  <c r="AI19" i="4"/>
  <c r="AI232" i="4"/>
  <c r="AI112" i="4"/>
  <c r="AI72" i="4"/>
  <c r="AI191" i="4"/>
  <c r="AI20" i="4"/>
  <c r="AI17" i="4"/>
  <c r="AI34" i="4"/>
  <c r="AI105" i="4"/>
  <c r="AI249" i="4"/>
  <c r="AI221" i="4"/>
  <c r="AI53" i="4"/>
  <c r="AI218" i="4"/>
  <c r="AI196" i="4"/>
  <c r="AI64" i="4"/>
  <c r="AI10" i="4"/>
  <c r="AI180" i="4"/>
  <c r="AI43" i="4"/>
  <c r="AI30" i="4"/>
  <c r="AI204" i="4"/>
  <c r="AI242" i="4"/>
  <c r="AF268" i="4"/>
  <c r="AI167" i="4"/>
  <c r="AI190" i="4"/>
  <c r="AI175" i="4"/>
  <c r="AI81" i="4"/>
  <c r="AI164" i="4"/>
  <c r="AI25" i="4"/>
  <c r="AI66" i="4"/>
  <c r="AI178" i="4"/>
  <c r="X237" i="1"/>
  <c r="X240" i="1"/>
  <c r="X235" i="1"/>
  <c r="X234" i="1"/>
  <c r="X233" i="1"/>
  <c r="X229" i="1"/>
  <c r="X228" i="1"/>
  <c r="V53" i="1"/>
  <c r="V105" i="1"/>
  <c r="X48" i="1"/>
  <c r="X11" i="1"/>
  <c r="X146" i="1"/>
  <c r="X226" i="1"/>
  <c r="X58" i="1"/>
  <c r="X71" i="1"/>
  <c r="X196" i="1"/>
  <c r="X223" i="1"/>
  <c r="X225" i="1"/>
  <c r="X224" i="1"/>
  <c r="X227" i="1"/>
  <c r="X23" i="1"/>
  <c r="X30" i="1"/>
  <c r="X34" i="1"/>
  <c r="X47" i="1"/>
  <c r="X55" i="1"/>
  <c r="X64" i="1"/>
  <c r="X66" i="1"/>
  <c r="X59" i="1"/>
  <c r="X10" i="1"/>
  <c r="X13" i="1"/>
  <c r="X105" i="1"/>
  <c r="X123" i="1"/>
  <c r="X164" i="1"/>
  <c r="X101" i="1"/>
  <c r="X138" i="1"/>
  <c r="X107" i="1"/>
  <c r="X112" i="1"/>
  <c r="X114" i="1"/>
  <c r="X158" i="1"/>
  <c r="X199" i="1"/>
  <c r="R119" i="1"/>
  <c r="U119" i="1" s="1"/>
  <c r="W119" i="1" s="1"/>
  <c r="G222" i="1"/>
  <c r="G220" i="1"/>
  <c r="G210" i="1"/>
  <c r="G208" i="1"/>
  <c r="G205" i="1"/>
  <c r="G201" i="1"/>
  <c r="G197" i="1"/>
  <c r="G195" i="1"/>
  <c r="G194" i="1"/>
  <c r="G193" i="1"/>
  <c r="G184" i="1"/>
  <c r="G183" i="1"/>
  <c r="G181" i="1"/>
  <c r="G173" i="1"/>
  <c r="G166" i="1"/>
  <c r="G163" i="1"/>
  <c r="G141" i="1"/>
  <c r="G135" i="1"/>
  <c r="G131" i="1"/>
  <c r="G129" i="1"/>
  <c r="G125" i="1"/>
  <c r="G124" i="1"/>
  <c r="G119" i="1"/>
  <c r="G106" i="1"/>
  <c r="G100" i="1"/>
  <c r="G97" i="1"/>
  <c r="G95" i="1"/>
  <c r="G94" i="1"/>
  <c r="G93" i="1"/>
  <c r="G92" i="1"/>
  <c r="G91" i="1"/>
  <c r="G90" i="1"/>
  <c r="G85" i="1"/>
  <c r="G84" i="1"/>
  <c r="G80" i="1"/>
  <c r="G75" i="1"/>
  <c r="G74" i="1"/>
  <c r="G70" i="1"/>
  <c r="G65" i="1"/>
  <c r="G45" i="1"/>
  <c r="G42" i="1"/>
  <c r="G37" i="1"/>
  <c r="G28" i="1"/>
  <c r="G18" i="1"/>
  <c r="G14" i="1"/>
  <c r="G12" i="1"/>
  <c r="G9" i="1"/>
  <c r="G6" i="1"/>
  <c r="G169" i="1"/>
  <c r="G60" i="1"/>
  <c r="G128" i="1"/>
  <c r="G88" i="1"/>
  <c r="G219" i="1"/>
  <c r="G174" i="1"/>
  <c r="G172" i="1"/>
  <c r="G149" i="1"/>
  <c r="G148" i="1"/>
  <c r="G26" i="1"/>
  <c r="G17" i="1"/>
  <c r="G8" i="1"/>
  <c r="G185" i="1"/>
  <c r="G33" i="1"/>
  <c r="G16" i="1"/>
  <c r="G25" i="1"/>
  <c r="G137" i="1"/>
  <c r="G168" i="1"/>
  <c r="G32" i="1"/>
  <c r="G147" i="1"/>
  <c r="G136" i="1"/>
  <c r="G127" i="1"/>
  <c r="G69" i="1"/>
  <c r="G160" i="1"/>
  <c r="G153" i="1"/>
  <c r="G179" i="1"/>
  <c r="G203" i="1"/>
  <c r="G202" i="1"/>
  <c r="G78" i="1"/>
  <c r="G29" i="1"/>
  <c r="G22" i="1"/>
  <c r="G40" i="1"/>
  <c r="G167" i="1"/>
  <c r="G81" i="1"/>
  <c r="G87" i="1"/>
  <c r="G96" i="1"/>
  <c r="G134" i="1"/>
  <c r="G189" i="1"/>
  <c r="G209" i="1"/>
  <c r="G118" i="1"/>
  <c r="G111" i="1"/>
  <c r="G187" i="1"/>
  <c r="G56" i="1"/>
  <c r="G159" i="1"/>
  <c r="G54" i="1"/>
  <c r="G157" i="1"/>
  <c r="G108" i="1"/>
  <c r="G68" i="1"/>
  <c r="G67" i="1"/>
  <c r="G38" i="1"/>
  <c r="G144" i="1"/>
  <c r="G192" i="1"/>
  <c r="G83" i="1"/>
  <c r="G36" i="1"/>
  <c r="G182" i="1"/>
  <c r="G133" i="1"/>
  <c r="G7" i="1"/>
  <c r="G216" i="1"/>
  <c r="G143" i="1"/>
  <c r="G20" i="1"/>
  <c r="G50" i="1"/>
  <c r="G122" i="1"/>
  <c r="G155" i="1"/>
  <c r="G156" i="1"/>
  <c r="G150" i="1"/>
  <c r="G49" i="1"/>
  <c r="G35" i="1"/>
  <c r="G162" i="1"/>
  <c r="G73" i="1"/>
  <c r="G198" i="1"/>
  <c r="G15" i="1"/>
  <c r="G99" i="1"/>
  <c r="G121" i="1"/>
  <c r="G145" i="1"/>
  <c r="G161" i="1"/>
  <c r="G207" i="1"/>
  <c r="G191" i="1"/>
  <c r="G104" i="1"/>
  <c r="G188" i="1"/>
  <c r="G186" i="1"/>
  <c r="G77" i="1"/>
  <c r="G113" i="1"/>
  <c r="G142" i="1"/>
  <c r="G139" i="1"/>
  <c r="G110" i="1"/>
  <c r="G63" i="1"/>
  <c r="G165" i="1"/>
  <c r="G79" i="1"/>
  <c r="G211" i="1"/>
  <c r="G62" i="1"/>
  <c r="G98" i="1"/>
  <c r="G5" i="1"/>
  <c r="G152" i="1"/>
  <c r="G19" i="1"/>
  <c r="G82" i="1"/>
  <c r="G24" i="1"/>
  <c r="G117" i="1"/>
  <c r="G116" i="1"/>
  <c r="G132" i="1"/>
  <c r="G213" i="1"/>
  <c r="G86" i="1"/>
  <c r="G44" i="1"/>
  <c r="G43" i="1"/>
  <c r="G52" i="1"/>
  <c r="G89" i="1"/>
  <c r="G130" i="1"/>
  <c r="G200" i="1"/>
  <c r="G206" i="1"/>
  <c r="G61" i="1"/>
  <c r="G120" i="1"/>
  <c r="G57" i="1"/>
  <c r="G115" i="1"/>
  <c r="G76" i="1"/>
  <c r="G140" i="1"/>
  <c r="G221" i="1"/>
  <c r="G176" i="1"/>
  <c r="G190" i="1"/>
  <c r="G151" i="1"/>
  <c r="S222" i="1"/>
  <c r="R222" i="1"/>
  <c r="U222" i="1" s="1"/>
  <c r="W222" i="1" s="1"/>
  <c r="S220" i="1"/>
  <c r="R220" i="1"/>
  <c r="U220" i="1" s="1"/>
  <c r="W220" i="1" s="1"/>
  <c r="S210" i="1"/>
  <c r="R210" i="1"/>
  <c r="U210" i="1" s="1"/>
  <c r="W210" i="1" s="1"/>
  <c r="S208" i="1"/>
  <c r="R208" i="1"/>
  <c r="U208" i="1" s="1"/>
  <c r="W208" i="1" s="1"/>
  <c r="S205" i="1"/>
  <c r="R205" i="1"/>
  <c r="U205" i="1" s="1"/>
  <c r="W205" i="1" s="1"/>
  <c r="S201" i="1"/>
  <c r="R201" i="1"/>
  <c r="U201" i="1" s="1"/>
  <c r="W201" i="1" s="1"/>
  <c r="S197" i="1"/>
  <c r="R197" i="1"/>
  <c r="U197" i="1" s="1"/>
  <c r="W197" i="1" s="1"/>
  <c r="S195" i="1"/>
  <c r="R195" i="1"/>
  <c r="U195" i="1" s="1"/>
  <c r="W195" i="1" s="1"/>
  <c r="S194" i="1"/>
  <c r="R194" i="1"/>
  <c r="U194" i="1" s="1"/>
  <c r="W194" i="1" s="1"/>
  <c r="S193" i="1"/>
  <c r="R193" i="1"/>
  <c r="U193" i="1" s="1"/>
  <c r="W193" i="1" s="1"/>
  <c r="S184" i="1"/>
  <c r="R184" i="1"/>
  <c r="U184" i="1" s="1"/>
  <c r="W184" i="1" s="1"/>
  <c r="S183" i="1"/>
  <c r="R183" i="1"/>
  <c r="U183" i="1" s="1"/>
  <c r="W183" i="1" s="1"/>
  <c r="S181" i="1"/>
  <c r="R181" i="1"/>
  <c r="U181" i="1" s="1"/>
  <c r="W181" i="1" s="1"/>
  <c r="S173" i="1"/>
  <c r="R173" i="1"/>
  <c r="U173" i="1" s="1"/>
  <c r="W173" i="1" s="1"/>
  <c r="S166" i="1"/>
  <c r="R166" i="1"/>
  <c r="U166" i="1" s="1"/>
  <c r="W166" i="1" s="1"/>
  <c r="S163" i="1"/>
  <c r="R163" i="1"/>
  <c r="U163" i="1" s="1"/>
  <c r="W163" i="1" s="1"/>
  <c r="S141" i="1"/>
  <c r="R141" i="1"/>
  <c r="U141" i="1" s="1"/>
  <c r="W141" i="1" s="1"/>
  <c r="S135" i="1"/>
  <c r="R135" i="1"/>
  <c r="U135" i="1" s="1"/>
  <c r="W135" i="1" s="1"/>
  <c r="S131" i="1"/>
  <c r="R131" i="1"/>
  <c r="U131" i="1" s="1"/>
  <c r="W131" i="1" s="1"/>
  <c r="S129" i="1"/>
  <c r="R129" i="1"/>
  <c r="U129" i="1" s="1"/>
  <c r="W129" i="1" s="1"/>
  <c r="S125" i="1"/>
  <c r="R125" i="1"/>
  <c r="U125" i="1" s="1"/>
  <c r="W125" i="1" s="1"/>
  <c r="S124" i="1"/>
  <c r="R124" i="1"/>
  <c r="U124" i="1" s="1"/>
  <c r="W124" i="1" s="1"/>
  <c r="S119" i="1"/>
  <c r="S106" i="1"/>
  <c r="R106" i="1"/>
  <c r="U106" i="1" s="1"/>
  <c r="W106" i="1" s="1"/>
  <c r="S100" i="1"/>
  <c r="R100" i="1"/>
  <c r="U100" i="1" s="1"/>
  <c r="W100" i="1" s="1"/>
  <c r="S97" i="1"/>
  <c r="R97" i="1"/>
  <c r="U97" i="1" s="1"/>
  <c r="W97" i="1" s="1"/>
  <c r="S95" i="1"/>
  <c r="R95" i="1"/>
  <c r="U95" i="1" s="1"/>
  <c r="W95" i="1" s="1"/>
  <c r="S94" i="1"/>
  <c r="R94" i="1"/>
  <c r="U94" i="1" s="1"/>
  <c r="W94" i="1" s="1"/>
  <c r="S93" i="1"/>
  <c r="R93" i="1"/>
  <c r="U93" i="1" s="1"/>
  <c r="W93" i="1" s="1"/>
  <c r="S92" i="1"/>
  <c r="R92" i="1"/>
  <c r="U92" i="1" s="1"/>
  <c r="W92" i="1" s="1"/>
  <c r="S91" i="1"/>
  <c r="R91" i="1"/>
  <c r="U91" i="1" s="1"/>
  <c r="W91" i="1" s="1"/>
  <c r="S90" i="1"/>
  <c r="R90" i="1"/>
  <c r="U90" i="1" s="1"/>
  <c r="W90" i="1" s="1"/>
  <c r="S85" i="1"/>
  <c r="R85" i="1"/>
  <c r="U85" i="1" s="1"/>
  <c r="W85" i="1" s="1"/>
  <c r="S84" i="1"/>
  <c r="R84" i="1"/>
  <c r="U84" i="1" s="1"/>
  <c r="W84" i="1" s="1"/>
  <c r="S80" i="1"/>
  <c r="R80" i="1"/>
  <c r="U80" i="1" s="1"/>
  <c r="W80" i="1" s="1"/>
  <c r="S75" i="1"/>
  <c r="R75" i="1"/>
  <c r="U75" i="1" s="1"/>
  <c r="W75" i="1" s="1"/>
  <c r="S74" i="1"/>
  <c r="R74" i="1"/>
  <c r="U74" i="1" s="1"/>
  <c r="W74" i="1" s="1"/>
  <c r="S70" i="1"/>
  <c r="R70" i="1"/>
  <c r="U70" i="1" s="1"/>
  <c r="W70" i="1" s="1"/>
  <c r="S65" i="1"/>
  <c r="R65" i="1"/>
  <c r="U65" i="1" s="1"/>
  <c r="W65" i="1" s="1"/>
  <c r="S45" i="1"/>
  <c r="R45" i="1"/>
  <c r="U45" i="1" s="1"/>
  <c r="W45" i="1" s="1"/>
  <c r="S42" i="1"/>
  <c r="R42" i="1"/>
  <c r="U42" i="1" s="1"/>
  <c r="W42" i="1" s="1"/>
  <c r="S37" i="1"/>
  <c r="R37" i="1"/>
  <c r="U37" i="1" s="1"/>
  <c r="W37" i="1" s="1"/>
  <c r="S28" i="1"/>
  <c r="R28" i="1"/>
  <c r="U28" i="1" s="1"/>
  <c r="W28" i="1" s="1"/>
  <c r="AE18" i="1"/>
  <c r="AD18" i="1"/>
  <c r="S18" i="1"/>
  <c r="R18" i="1"/>
  <c r="U18" i="1" s="1"/>
  <c r="W18" i="1" s="1"/>
  <c r="AE14" i="1"/>
  <c r="AD14" i="1"/>
  <c r="S14" i="1"/>
  <c r="R14" i="1"/>
  <c r="U14" i="1" s="1"/>
  <c r="W14" i="1" s="1"/>
  <c r="AE12" i="1"/>
  <c r="S12" i="1"/>
  <c r="R12" i="1"/>
  <c r="U12" i="1" s="1"/>
  <c r="W12" i="1" s="1"/>
  <c r="AE9" i="1"/>
  <c r="AD9" i="1"/>
  <c r="S9" i="1"/>
  <c r="R9" i="1"/>
  <c r="U9" i="1" s="1"/>
  <c r="W9" i="1" s="1"/>
  <c r="AE6" i="1"/>
  <c r="AD6" i="1"/>
  <c r="S6" i="1"/>
  <c r="R6" i="1"/>
  <c r="U6" i="1" s="1"/>
  <c r="W6" i="1" s="1"/>
  <c r="S169" i="1"/>
  <c r="R169" i="1"/>
  <c r="U169" i="1" s="1"/>
  <c r="W169" i="1" s="1"/>
  <c r="F222" i="1"/>
  <c r="L222" i="1" s="1"/>
  <c r="F220" i="1"/>
  <c r="L220" i="1" s="1"/>
  <c r="AF220" i="1" s="1"/>
  <c r="F210" i="1"/>
  <c r="L210" i="1" s="1"/>
  <c r="AF210" i="1" s="1"/>
  <c r="F208" i="1"/>
  <c r="L208" i="1" s="1"/>
  <c r="F205" i="1"/>
  <c r="L205" i="1" s="1"/>
  <c r="AF205" i="1" s="1"/>
  <c r="F201" i="1"/>
  <c r="L201" i="1" s="1"/>
  <c r="AF201" i="1" s="1"/>
  <c r="F197" i="1"/>
  <c r="L197" i="1" s="1"/>
  <c r="AF197" i="1" s="1"/>
  <c r="F195" i="1"/>
  <c r="L195" i="1" s="1"/>
  <c r="F194" i="1"/>
  <c r="L194" i="1" s="1"/>
  <c r="AF194" i="1" s="1"/>
  <c r="F193" i="1"/>
  <c r="L193" i="1" s="1"/>
  <c r="F184" i="1"/>
  <c r="L184" i="1" s="1"/>
  <c r="AF184" i="1" s="1"/>
  <c r="F183" i="1"/>
  <c r="L183" i="1" s="1"/>
  <c r="AF183" i="1" s="1"/>
  <c r="F181" i="1"/>
  <c r="L181" i="1" s="1"/>
  <c r="AF181" i="1" s="1"/>
  <c r="F173" i="1"/>
  <c r="L173" i="1" s="1"/>
  <c r="AF173" i="1" s="1"/>
  <c r="F166" i="1"/>
  <c r="L166" i="1" s="1"/>
  <c r="AF166" i="1" s="1"/>
  <c r="F163" i="1"/>
  <c r="L163" i="1" s="1"/>
  <c r="AF163" i="1" s="1"/>
  <c r="F141" i="1"/>
  <c r="L141" i="1" s="1"/>
  <c r="AF141" i="1" s="1"/>
  <c r="F135" i="1"/>
  <c r="L135" i="1" s="1"/>
  <c r="AF135" i="1" s="1"/>
  <c r="F131" i="1"/>
  <c r="L131" i="1" s="1"/>
  <c r="AF131" i="1" s="1"/>
  <c r="F129" i="1"/>
  <c r="L129" i="1" s="1"/>
  <c r="AF129" i="1" s="1"/>
  <c r="F125" i="1"/>
  <c r="L125" i="1" s="1"/>
  <c r="AF125" i="1" s="1"/>
  <c r="F124" i="1"/>
  <c r="L124" i="1" s="1"/>
  <c r="AF124" i="1" s="1"/>
  <c r="F119" i="1"/>
  <c r="L119" i="1" s="1"/>
  <c r="AF119" i="1" s="1"/>
  <c r="F106" i="1"/>
  <c r="L106" i="1" s="1"/>
  <c r="AF106" i="1" s="1"/>
  <c r="F100" i="1"/>
  <c r="L100" i="1" s="1"/>
  <c r="AF100" i="1" s="1"/>
  <c r="F97" i="1"/>
  <c r="L97" i="1" s="1"/>
  <c r="AF97" i="1" s="1"/>
  <c r="F95" i="1"/>
  <c r="L95" i="1" s="1"/>
  <c r="AF95" i="1" s="1"/>
  <c r="F94" i="1"/>
  <c r="L94" i="1" s="1"/>
  <c r="AF94" i="1" s="1"/>
  <c r="F93" i="1"/>
  <c r="L93" i="1" s="1"/>
  <c r="AF93" i="1" s="1"/>
  <c r="F92" i="1"/>
  <c r="L92" i="1" s="1"/>
  <c r="AF92" i="1" s="1"/>
  <c r="F91" i="1"/>
  <c r="L91" i="1" s="1"/>
  <c r="AF91" i="1" s="1"/>
  <c r="F90" i="1"/>
  <c r="L90" i="1" s="1"/>
  <c r="AF90" i="1" s="1"/>
  <c r="F85" i="1"/>
  <c r="L85" i="1" s="1"/>
  <c r="AF85" i="1" s="1"/>
  <c r="F84" i="1"/>
  <c r="L84" i="1" s="1"/>
  <c r="AF84" i="1" s="1"/>
  <c r="F80" i="1"/>
  <c r="L80" i="1" s="1"/>
  <c r="F75" i="1"/>
  <c r="L75" i="1" s="1"/>
  <c r="AF75" i="1" s="1"/>
  <c r="F74" i="1"/>
  <c r="L74" i="1" s="1"/>
  <c r="F70" i="1"/>
  <c r="L70" i="1" s="1"/>
  <c r="AF70" i="1" s="1"/>
  <c r="F65" i="1"/>
  <c r="L65" i="1" s="1"/>
  <c r="AF65" i="1" s="1"/>
  <c r="F45" i="1"/>
  <c r="L45" i="1" s="1"/>
  <c r="AF45" i="1" s="1"/>
  <c r="F42" i="1"/>
  <c r="L42" i="1" s="1"/>
  <c r="AF42" i="1" s="1"/>
  <c r="F37" i="1"/>
  <c r="L37" i="1" s="1"/>
  <c r="AF37" i="1" s="1"/>
  <c r="F28" i="1"/>
  <c r="L28" i="1" s="1"/>
  <c r="F18" i="1"/>
  <c r="L18" i="1" s="1"/>
  <c r="AF18" i="1" s="1"/>
  <c r="F14" i="1"/>
  <c r="L14" i="1" s="1"/>
  <c r="AF14" i="1" s="1"/>
  <c r="F12" i="1"/>
  <c r="L12" i="1" s="1"/>
  <c r="AF12" i="1" s="1"/>
  <c r="F9" i="1"/>
  <c r="L9" i="1" s="1"/>
  <c r="AF9" i="1" s="1"/>
  <c r="F6" i="1"/>
  <c r="L6" i="1" s="1"/>
  <c r="AF6" i="1" s="1"/>
  <c r="X27" i="1" l="1"/>
  <c r="AI268" i="4"/>
  <c r="AI269" i="4" s="1"/>
  <c r="X181" i="1"/>
  <c r="X97" i="1"/>
  <c r="X141" i="1"/>
  <c r="X201" i="1"/>
  <c r="X92" i="1"/>
  <c r="X124" i="1"/>
  <c r="V18" i="1"/>
  <c r="V65" i="1"/>
  <c r="V183" i="1"/>
  <c r="V169" i="1"/>
  <c r="V6" i="1"/>
  <c r="V9" i="1"/>
  <c r="V12" i="1"/>
  <c r="V45" i="1"/>
  <c r="V84" i="1"/>
  <c r="V95" i="1"/>
  <c r="V97" i="1"/>
  <c r="V100" i="1"/>
  <c r="V141" i="1"/>
  <c r="V163" i="1"/>
  <c r="V166" i="1"/>
  <c r="V173" i="1"/>
  <c r="V201" i="1"/>
  <c r="V205" i="1"/>
  <c r="V222" i="1"/>
  <c r="V14" i="1"/>
  <c r="V74" i="1"/>
  <c r="V85" i="1"/>
  <c r="V184" i="1"/>
  <c r="V208" i="1"/>
  <c r="V42" i="1"/>
  <c r="V75" i="1"/>
  <c r="V80" i="1"/>
  <c r="V92" i="1"/>
  <c r="V93" i="1"/>
  <c r="V94" i="1"/>
  <c r="V119" i="1"/>
  <c r="V124" i="1"/>
  <c r="V125" i="1"/>
  <c r="V129" i="1"/>
  <c r="V131" i="1"/>
  <c r="V135" i="1"/>
  <c r="V195" i="1"/>
  <c r="V197" i="1"/>
  <c r="V220" i="1"/>
  <c r="V28" i="1"/>
  <c r="V37" i="1"/>
  <c r="V70" i="1"/>
  <c r="V181" i="1"/>
  <c r="V193" i="1"/>
  <c r="V90" i="1"/>
  <c r="V91" i="1"/>
  <c r="V106" i="1"/>
  <c r="V194" i="1"/>
  <c r="V210" i="1"/>
  <c r="X65" i="1"/>
  <c r="X9" i="1"/>
  <c r="X70" i="1"/>
  <c r="X95" i="1"/>
  <c r="X14" i="1"/>
  <c r="X131" i="1"/>
  <c r="X184" i="1"/>
  <c r="X195" i="1"/>
  <c r="X6" i="1"/>
  <c r="X18" i="1"/>
  <c r="X75" i="1"/>
  <c r="X119" i="1"/>
  <c r="X93" i="1"/>
  <c r="X125" i="1"/>
  <c r="X166" i="1"/>
  <c r="X90" i="1"/>
  <c r="X106" i="1"/>
  <c r="X129" i="1"/>
  <c r="X163" i="1"/>
  <c r="X183" i="1"/>
  <c r="X28" i="1" l="1"/>
  <c r="AE19" i="1"/>
  <c r="AD19" i="1"/>
  <c r="AE17" i="1"/>
  <c r="AD17" i="1"/>
  <c r="AE15" i="1"/>
  <c r="S221" i="1"/>
  <c r="S209" i="1"/>
  <c r="S202" i="1"/>
  <c r="S191" i="1"/>
  <c r="S190" i="1"/>
  <c r="S185" i="1"/>
  <c r="S179" i="1"/>
  <c r="S176" i="1"/>
  <c r="S174" i="1"/>
  <c r="S167" i="1"/>
  <c r="S165" i="1"/>
  <c r="S161" i="1"/>
  <c r="S160" i="1"/>
  <c r="S157" i="1"/>
  <c r="S151" i="1"/>
  <c r="S147" i="1"/>
  <c r="S144" i="1"/>
  <c r="S136" i="1"/>
  <c r="S134" i="1"/>
  <c r="S130" i="1"/>
  <c r="S122" i="1"/>
  <c r="S116" i="1"/>
  <c r="S115" i="1"/>
  <c r="S113" i="1"/>
  <c r="S111" i="1"/>
  <c r="S110" i="1"/>
  <c r="S108" i="1"/>
  <c r="S89" i="1"/>
  <c r="S86" i="1"/>
  <c r="S82" i="1"/>
  <c r="S81" i="1"/>
  <c r="S78" i="1"/>
  <c r="S76" i="1"/>
  <c r="S69" i="1"/>
  <c r="S63" i="1"/>
  <c r="S57" i="1"/>
  <c r="S60" i="1"/>
  <c r="S56" i="1"/>
  <c r="S54" i="1"/>
  <c r="S52" i="1"/>
  <c r="S50" i="1"/>
  <c r="S44" i="1"/>
  <c r="S43" i="1"/>
  <c r="S40" i="1"/>
  <c r="S26" i="1"/>
  <c r="S19" i="1"/>
  <c r="S17" i="1"/>
  <c r="S15" i="1"/>
  <c r="R221" i="1"/>
  <c r="U221" i="1" s="1"/>
  <c r="W221" i="1" s="1"/>
  <c r="R209" i="1"/>
  <c r="U209" i="1" s="1"/>
  <c r="W209" i="1" s="1"/>
  <c r="R202" i="1"/>
  <c r="U202" i="1" s="1"/>
  <c r="W202" i="1" s="1"/>
  <c r="R191" i="1"/>
  <c r="U191" i="1" s="1"/>
  <c r="W191" i="1" s="1"/>
  <c r="R190" i="1"/>
  <c r="U190" i="1" s="1"/>
  <c r="W190" i="1" s="1"/>
  <c r="R185" i="1"/>
  <c r="U185" i="1" s="1"/>
  <c r="W185" i="1" s="1"/>
  <c r="R179" i="1"/>
  <c r="U179" i="1" s="1"/>
  <c r="W179" i="1" s="1"/>
  <c r="R176" i="1"/>
  <c r="U176" i="1" s="1"/>
  <c r="W176" i="1" s="1"/>
  <c r="R174" i="1"/>
  <c r="U174" i="1" s="1"/>
  <c r="W174" i="1" s="1"/>
  <c r="R167" i="1"/>
  <c r="U167" i="1" s="1"/>
  <c r="W167" i="1" s="1"/>
  <c r="R165" i="1"/>
  <c r="U165" i="1" s="1"/>
  <c r="W165" i="1" s="1"/>
  <c r="R161" i="1"/>
  <c r="U161" i="1" s="1"/>
  <c r="W161" i="1" s="1"/>
  <c r="R160" i="1"/>
  <c r="U160" i="1" s="1"/>
  <c r="W160" i="1" s="1"/>
  <c r="R157" i="1"/>
  <c r="U157" i="1" s="1"/>
  <c r="W157" i="1" s="1"/>
  <c r="R151" i="1"/>
  <c r="U151" i="1" s="1"/>
  <c r="W151" i="1" s="1"/>
  <c r="R147" i="1"/>
  <c r="U147" i="1" s="1"/>
  <c r="W147" i="1" s="1"/>
  <c r="R144" i="1"/>
  <c r="U144" i="1" s="1"/>
  <c r="W144" i="1" s="1"/>
  <c r="R136" i="1"/>
  <c r="U136" i="1" s="1"/>
  <c r="W136" i="1" s="1"/>
  <c r="R134" i="1"/>
  <c r="U134" i="1" s="1"/>
  <c r="W134" i="1" s="1"/>
  <c r="R130" i="1"/>
  <c r="U130" i="1" s="1"/>
  <c r="W130" i="1" s="1"/>
  <c r="R122" i="1"/>
  <c r="U122" i="1" s="1"/>
  <c r="W122" i="1" s="1"/>
  <c r="R116" i="1"/>
  <c r="U116" i="1" s="1"/>
  <c r="W116" i="1" s="1"/>
  <c r="R115" i="1"/>
  <c r="U115" i="1" s="1"/>
  <c r="W115" i="1" s="1"/>
  <c r="R113" i="1"/>
  <c r="U113" i="1" s="1"/>
  <c r="W113" i="1" s="1"/>
  <c r="R111" i="1"/>
  <c r="U111" i="1" s="1"/>
  <c r="W111" i="1" s="1"/>
  <c r="R110" i="1"/>
  <c r="U110" i="1" s="1"/>
  <c r="W110" i="1" s="1"/>
  <c r="R108" i="1"/>
  <c r="U108" i="1" s="1"/>
  <c r="W108" i="1" s="1"/>
  <c r="R89" i="1"/>
  <c r="U89" i="1" s="1"/>
  <c r="W89" i="1" s="1"/>
  <c r="R86" i="1"/>
  <c r="U86" i="1" s="1"/>
  <c r="W86" i="1" s="1"/>
  <c r="R82" i="1"/>
  <c r="U82" i="1" s="1"/>
  <c r="W82" i="1" s="1"/>
  <c r="R81" i="1"/>
  <c r="U81" i="1" s="1"/>
  <c r="W81" i="1" s="1"/>
  <c r="R78" i="1"/>
  <c r="U78" i="1" s="1"/>
  <c r="W78" i="1" s="1"/>
  <c r="R76" i="1"/>
  <c r="U76" i="1" s="1"/>
  <c r="W76" i="1" s="1"/>
  <c r="R69" i="1"/>
  <c r="U69" i="1" s="1"/>
  <c r="W69" i="1" s="1"/>
  <c r="R63" i="1"/>
  <c r="U63" i="1" s="1"/>
  <c r="W63" i="1" s="1"/>
  <c r="R57" i="1"/>
  <c r="U57" i="1" s="1"/>
  <c r="W57" i="1" s="1"/>
  <c r="R60" i="1"/>
  <c r="U60" i="1" s="1"/>
  <c r="W60" i="1" s="1"/>
  <c r="R56" i="1"/>
  <c r="U56" i="1" s="1"/>
  <c r="W56" i="1" s="1"/>
  <c r="R54" i="1"/>
  <c r="U54" i="1" s="1"/>
  <c r="W54" i="1" s="1"/>
  <c r="R52" i="1"/>
  <c r="U52" i="1" s="1"/>
  <c r="W52" i="1" s="1"/>
  <c r="R50" i="1"/>
  <c r="U50" i="1" s="1"/>
  <c r="W50" i="1" s="1"/>
  <c r="R44" i="1"/>
  <c r="U44" i="1" s="1"/>
  <c r="W44" i="1" s="1"/>
  <c r="R43" i="1"/>
  <c r="U43" i="1" s="1"/>
  <c r="W43" i="1" s="1"/>
  <c r="R40" i="1"/>
  <c r="U40" i="1" s="1"/>
  <c r="W40" i="1" s="1"/>
  <c r="U26" i="1"/>
  <c r="W26" i="1" s="1"/>
  <c r="R19" i="1"/>
  <c r="U19" i="1" s="1"/>
  <c r="W19" i="1" s="1"/>
  <c r="R17" i="1"/>
  <c r="U17" i="1" s="1"/>
  <c r="W17" i="1" s="1"/>
  <c r="R15" i="1"/>
  <c r="U15" i="1" s="1"/>
  <c r="W15" i="1" s="1"/>
  <c r="F221" i="1"/>
  <c r="L221" i="1" s="1"/>
  <c r="AF221" i="1" s="1"/>
  <c r="F209" i="1"/>
  <c r="L209" i="1" s="1"/>
  <c r="AF209" i="1" s="1"/>
  <c r="F202" i="1"/>
  <c r="L202" i="1" s="1"/>
  <c r="AF202" i="1" s="1"/>
  <c r="F191" i="1"/>
  <c r="L191" i="1" s="1"/>
  <c r="AF191" i="1" s="1"/>
  <c r="F190" i="1"/>
  <c r="L190" i="1" s="1"/>
  <c r="AF190" i="1" s="1"/>
  <c r="F185" i="1"/>
  <c r="L185" i="1" s="1"/>
  <c r="AF185" i="1" s="1"/>
  <c r="F179" i="1"/>
  <c r="L179" i="1" s="1"/>
  <c r="AF179" i="1" s="1"/>
  <c r="F176" i="1"/>
  <c r="L176" i="1" s="1"/>
  <c r="AF176" i="1" s="1"/>
  <c r="F174" i="1"/>
  <c r="L174" i="1" s="1"/>
  <c r="AF174" i="1" s="1"/>
  <c r="F167" i="1"/>
  <c r="L167" i="1" s="1"/>
  <c r="AF167" i="1" s="1"/>
  <c r="F165" i="1"/>
  <c r="L165" i="1" s="1"/>
  <c r="AF165" i="1" s="1"/>
  <c r="F161" i="1"/>
  <c r="L161" i="1" s="1"/>
  <c r="AF161" i="1" s="1"/>
  <c r="F160" i="1"/>
  <c r="L160" i="1" s="1"/>
  <c r="AF160" i="1" s="1"/>
  <c r="F157" i="1"/>
  <c r="L157" i="1" s="1"/>
  <c r="F151" i="1"/>
  <c r="L151" i="1" s="1"/>
  <c r="AF151" i="1" s="1"/>
  <c r="F147" i="1"/>
  <c r="L147" i="1" s="1"/>
  <c r="AF147" i="1" s="1"/>
  <c r="F144" i="1"/>
  <c r="L144" i="1" s="1"/>
  <c r="F136" i="1"/>
  <c r="L136" i="1" s="1"/>
  <c r="AF136" i="1" s="1"/>
  <c r="F134" i="1"/>
  <c r="L134" i="1" s="1"/>
  <c r="AF134" i="1" s="1"/>
  <c r="F130" i="1"/>
  <c r="L130" i="1" s="1"/>
  <c r="AF130" i="1" s="1"/>
  <c r="F122" i="1"/>
  <c r="L122" i="1" s="1"/>
  <c r="AF122" i="1" s="1"/>
  <c r="F116" i="1"/>
  <c r="L116" i="1" s="1"/>
  <c r="AF116" i="1" s="1"/>
  <c r="F115" i="1"/>
  <c r="L115" i="1" s="1"/>
  <c r="AF115" i="1" s="1"/>
  <c r="F113" i="1"/>
  <c r="L113" i="1" s="1"/>
  <c r="AF113" i="1" s="1"/>
  <c r="F111" i="1"/>
  <c r="L111" i="1" s="1"/>
  <c r="AF111" i="1" s="1"/>
  <c r="F110" i="1"/>
  <c r="L110" i="1" s="1"/>
  <c r="AF110" i="1" s="1"/>
  <c r="F108" i="1"/>
  <c r="L108" i="1" s="1"/>
  <c r="F89" i="1"/>
  <c r="L89" i="1" s="1"/>
  <c r="AF89" i="1" s="1"/>
  <c r="F86" i="1"/>
  <c r="L86" i="1" s="1"/>
  <c r="AF86" i="1" s="1"/>
  <c r="F82" i="1"/>
  <c r="L82" i="1" s="1"/>
  <c r="AF82" i="1" s="1"/>
  <c r="F81" i="1"/>
  <c r="L81" i="1" s="1"/>
  <c r="AF81" i="1" s="1"/>
  <c r="F78" i="1"/>
  <c r="L78" i="1" s="1"/>
  <c r="AF78" i="1" s="1"/>
  <c r="F76" i="1"/>
  <c r="L76" i="1" s="1"/>
  <c r="AF76" i="1" s="1"/>
  <c r="F69" i="1"/>
  <c r="L69" i="1" s="1"/>
  <c r="AF69" i="1" s="1"/>
  <c r="F63" i="1"/>
  <c r="L63" i="1" s="1"/>
  <c r="AF63" i="1" s="1"/>
  <c r="F57" i="1"/>
  <c r="L57" i="1" s="1"/>
  <c r="AF57" i="1" s="1"/>
  <c r="F60" i="1"/>
  <c r="L60" i="1" s="1"/>
  <c r="AF60" i="1" s="1"/>
  <c r="F56" i="1"/>
  <c r="L56" i="1" s="1"/>
  <c r="F54" i="1"/>
  <c r="L54" i="1" s="1"/>
  <c r="F52" i="1"/>
  <c r="L52" i="1" s="1"/>
  <c r="AF52" i="1" s="1"/>
  <c r="F50" i="1"/>
  <c r="L50" i="1" s="1"/>
  <c r="AF50" i="1" s="1"/>
  <c r="F44" i="1"/>
  <c r="L44" i="1" s="1"/>
  <c r="AF44" i="1" s="1"/>
  <c r="F43" i="1"/>
  <c r="L43" i="1" s="1"/>
  <c r="AF43" i="1" s="1"/>
  <c r="F40" i="1"/>
  <c r="L40" i="1" s="1"/>
  <c r="AF40" i="1" s="1"/>
  <c r="F26" i="1"/>
  <c r="L26" i="1" s="1"/>
  <c r="AF26" i="1" s="1"/>
  <c r="F19" i="1"/>
  <c r="L19" i="1" s="1"/>
  <c r="AF19" i="1" s="1"/>
  <c r="F17" i="1"/>
  <c r="L17" i="1" s="1"/>
  <c r="AF17" i="1" s="1"/>
  <c r="F15" i="1"/>
  <c r="L15" i="1" s="1"/>
  <c r="AF15" i="1" s="1"/>
  <c r="S219" i="1"/>
  <c r="S216" i="1"/>
  <c r="S213" i="1"/>
  <c r="S211" i="1"/>
  <c r="R219" i="1"/>
  <c r="U219" i="1" s="1"/>
  <c r="W219" i="1" s="1"/>
  <c r="R216" i="1"/>
  <c r="U216" i="1" s="1"/>
  <c r="W216" i="1" s="1"/>
  <c r="R213" i="1"/>
  <c r="U213" i="1" s="1"/>
  <c r="W213" i="1" s="1"/>
  <c r="R211" i="1"/>
  <c r="U211" i="1" s="1"/>
  <c r="W211" i="1" s="1"/>
  <c r="F213" i="1"/>
  <c r="L213" i="1" s="1"/>
  <c r="AF213" i="1" s="1"/>
  <c r="F216" i="1"/>
  <c r="L216" i="1" s="1"/>
  <c r="F219" i="1"/>
  <c r="L219" i="1" s="1"/>
  <c r="AF219" i="1" s="1"/>
  <c r="F211" i="1"/>
  <c r="L211" i="1" s="1"/>
  <c r="AF211" i="1" s="1"/>
  <c r="V44" i="1" l="1"/>
  <c r="V82" i="1"/>
  <c r="V136" i="1"/>
  <c r="V185" i="1"/>
  <c r="V26" i="1"/>
  <c r="V50" i="1"/>
  <c r="V60" i="1"/>
  <c r="V76" i="1"/>
  <c r="V86" i="1"/>
  <c r="V111" i="1"/>
  <c r="V122" i="1"/>
  <c r="V144" i="1"/>
  <c r="V160" i="1"/>
  <c r="V174" i="1"/>
  <c r="V190" i="1"/>
  <c r="V221" i="1"/>
  <c r="V211" i="1"/>
  <c r="V19" i="1"/>
  <c r="V69" i="1"/>
  <c r="V116" i="1"/>
  <c r="V167" i="1"/>
  <c r="V216" i="1"/>
  <c r="V15" i="1"/>
  <c r="V40" i="1"/>
  <c r="V52" i="1"/>
  <c r="V57" i="1"/>
  <c r="V78" i="1"/>
  <c r="V89" i="1"/>
  <c r="V113" i="1"/>
  <c r="V130" i="1"/>
  <c r="V147" i="1"/>
  <c r="V161" i="1"/>
  <c r="V176" i="1"/>
  <c r="V191" i="1"/>
  <c r="V56" i="1"/>
  <c r="V110" i="1"/>
  <c r="V157" i="1"/>
  <c r="V209" i="1"/>
  <c r="V213" i="1"/>
  <c r="V219" i="1"/>
  <c r="V17" i="1"/>
  <c r="V43" i="1"/>
  <c r="V54" i="1"/>
  <c r="V63" i="1"/>
  <c r="V81" i="1"/>
  <c r="V108" i="1"/>
  <c r="V115" i="1"/>
  <c r="V134" i="1"/>
  <c r="V151" i="1"/>
  <c r="V165" i="1"/>
  <c r="V179" i="1"/>
  <c r="V202" i="1"/>
  <c r="X209" i="1"/>
  <c r="X190" i="1"/>
  <c r="X185" i="1"/>
  <c r="X179" i="1"/>
  <c r="X167" i="1"/>
  <c r="X165" i="1"/>
  <c r="X161" i="1"/>
  <c r="X160" i="1"/>
  <c r="X147" i="1"/>
  <c r="X136" i="1"/>
  <c r="X134" i="1"/>
  <c r="X130" i="1"/>
  <c r="X122" i="1"/>
  <c r="X116" i="1"/>
  <c r="X115" i="1"/>
  <c r="X113" i="1"/>
  <c r="X111" i="1"/>
  <c r="X110" i="1"/>
  <c r="X86" i="1"/>
  <c r="X82" i="1"/>
  <c r="X78" i="1"/>
  <c r="X69" i="1"/>
  <c r="X63" i="1"/>
  <c r="X56" i="1"/>
  <c r="X52" i="1"/>
  <c r="X44" i="1"/>
  <c r="X43" i="1"/>
  <c r="X40" i="1"/>
  <c r="X19" i="1"/>
  <c r="X17" i="1"/>
  <c r="X213" i="1"/>
  <c r="X211" i="1"/>
  <c r="AE24" i="1"/>
  <c r="AE22" i="1"/>
  <c r="AE20" i="1"/>
  <c r="AE16" i="1"/>
  <c r="AE8" i="1"/>
  <c r="AE7" i="1"/>
  <c r="AE5" i="1"/>
  <c r="AD24" i="1"/>
  <c r="AD20" i="1"/>
  <c r="AD16" i="1"/>
  <c r="AD8" i="1"/>
  <c r="AD7" i="1"/>
  <c r="AD5" i="1"/>
  <c r="J223" i="1"/>
  <c r="S207" i="1"/>
  <c r="S206" i="1"/>
  <c r="S203" i="1"/>
  <c r="S200" i="1"/>
  <c r="S198" i="1"/>
  <c r="S192" i="1"/>
  <c r="R189" i="1"/>
  <c r="U189" i="1" s="1"/>
  <c r="W189" i="1" s="1"/>
  <c r="S188" i="1"/>
  <c r="S187" i="1"/>
  <c r="S186" i="1"/>
  <c r="S182" i="1"/>
  <c r="S172" i="1"/>
  <c r="S168" i="1"/>
  <c r="R162" i="1"/>
  <c r="U162" i="1" s="1"/>
  <c r="W162" i="1" s="1"/>
  <c r="S156" i="1"/>
  <c r="S153" i="1"/>
  <c r="S152" i="1"/>
  <c r="R150" i="1"/>
  <c r="U150" i="1" s="1"/>
  <c r="W150" i="1" s="1"/>
  <c r="S149" i="1"/>
  <c r="R148" i="1"/>
  <c r="U148" i="1" s="1"/>
  <c r="W148" i="1" s="1"/>
  <c r="S145" i="1"/>
  <c r="S143" i="1"/>
  <c r="S142" i="1"/>
  <c r="S140" i="1"/>
  <c r="S137" i="1"/>
  <c r="R133" i="1"/>
  <c r="U133" i="1" s="1"/>
  <c r="W133" i="1" s="1"/>
  <c r="S132" i="1"/>
  <c r="S128" i="1"/>
  <c r="S127" i="1"/>
  <c r="S121" i="1"/>
  <c r="S120" i="1"/>
  <c r="S118" i="1"/>
  <c r="S117" i="1"/>
  <c r="R104" i="1"/>
  <c r="U104" i="1" s="1"/>
  <c r="W104" i="1" s="1"/>
  <c r="R99" i="1"/>
  <c r="U99" i="1" s="1"/>
  <c r="W99" i="1" s="1"/>
  <c r="S98" i="1"/>
  <c r="S96" i="1"/>
  <c r="S88" i="1"/>
  <c r="S87" i="1"/>
  <c r="S79" i="1"/>
  <c r="R77" i="1"/>
  <c r="U77" i="1" s="1"/>
  <c r="W77" i="1" s="1"/>
  <c r="R68" i="1"/>
  <c r="U68" i="1" s="1"/>
  <c r="W68" i="1" s="1"/>
  <c r="S67" i="1"/>
  <c r="S62" i="1"/>
  <c r="S61" i="1"/>
  <c r="S49" i="1"/>
  <c r="S36" i="1"/>
  <c r="S35" i="1"/>
  <c r="S32" i="1"/>
  <c r="S25" i="1"/>
  <c r="R24" i="1"/>
  <c r="U24" i="1" s="1"/>
  <c r="W24" i="1" s="1"/>
  <c r="R22" i="1"/>
  <c r="U22" i="1" s="1"/>
  <c r="W22" i="1" s="1"/>
  <c r="R20" i="1"/>
  <c r="U20" i="1" s="1"/>
  <c r="W20" i="1" s="1"/>
  <c r="S16" i="1"/>
  <c r="S8" i="1"/>
  <c r="S7" i="1"/>
  <c r="S5" i="1"/>
  <c r="AB3" i="1"/>
  <c r="Y3" i="1"/>
  <c r="S150" i="1"/>
  <c r="S77" i="1"/>
  <c r="S155" i="1"/>
  <c r="S159" i="1"/>
  <c r="S139" i="1"/>
  <c r="S83" i="1"/>
  <c r="R73" i="1"/>
  <c r="U73" i="1" s="1"/>
  <c r="W73" i="1" s="1"/>
  <c r="S38" i="1"/>
  <c r="S33" i="1"/>
  <c r="R29" i="1"/>
  <c r="U29" i="1" s="1"/>
  <c r="W29" i="1" s="1"/>
  <c r="F207" i="1"/>
  <c r="L207" i="1" s="1"/>
  <c r="AF207" i="1" s="1"/>
  <c r="F206" i="1"/>
  <c r="L206" i="1" s="1"/>
  <c r="AF206" i="1" s="1"/>
  <c r="F203" i="1"/>
  <c r="L203" i="1" s="1"/>
  <c r="AF203" i="1" s="1"/>
  <c r="F200" i="1"/>
  <c r="L200" i="1" s="1"/>
  <c r="AF200" i="1" s="1"/>
  <c r="F198" i="1"/>
  <c r="L198" i="1" s="1"/>
  <c r="AF198" i="1" s="1"/>
  <c r="F192" i="1"/>
  <c r="L192" i="1" s="1"/>
  <c r="F189" i="1"/>
  <c r="L189" i="1" s="1"/>
  <c r="AF189" i="1" s="1"/>
  <c r="F188" i="1"/>
  <c r="L188" i="1" s="1"/>
  <c r="AF188" i="1" s="1"/>
  <c r="F187" i="1"/>
  <c r="L187" i="1" s="1"/>
  <c r="F186" i="1"/>
  <c r="L186" i="1" s="1"/>
  <c r="AF186" i="1" s="1"/>
  <c r="F182" i="1"/>
  <c r="L182" i="1" s="1"/>
  <c r="F172" i="1"/>
  <c r="L172" i="1" s="1"/>
  <c r="AF172" i="1" s="1"/>
  <c r="F169" i="1"/>
  <c r="L169" i="1" s="1"/>
  <c r="AF169" i="1" s="1"/>
  <c r="F168" i="1"/>
  <c r="L168" i="1" s="1"/>
  <c r="AF168" i="1" s="1"/>
  <c r="F162" i="1"/>
  <c r="L162" i="1" s="1"/>
  <c r="AF162" i="1" s="1"/>
  <c r="F155" i="1"/>
  <c r="L155" i="1" s="1"/>
  <c r="AF155" i="1" s="1"/>
  <c r="F156" i="1"/>
  <c r="L156" i="1" s="1"/>
  <c r="AF156" i="1" s="1"/>
  <c r="F159" i="1"/>
  <c r="L159" i="1" s="1"/>
  <c r="F153" i="1"/>
  <c r="L153" i="1" s="1"/>
  <c r="AF153" i="1" s="1"/>
  <c r="F152" i="1"/>
  <c r="L152" i="1" s="1"/>
  <c r="AF152" i="1" s="1"/>
  <c r="F150" i="1"/>
  <c r="L150" i="1" s="1"/>
  <c r="AF150" i="1" s="1"/>
  <c r="F149" i="1"/>
  <c r="L149" i="1" s="1"/>
  <c r="AF149" i="1" s="1"/>
  <c r="F148" i="1"/>
  <c r="L148" i="1" s="1"/>
  <c r="AF148" i="1" s="1"/>
  <c r="F145" i="1"/>
  <c r="L145" i="1" s="1"/>
  <c r="AF145" i="1" s="1"/>
  <c r="F143" i="1"/>
  <c r="L143" i="1" s="1"/>
  <c r="F142" i="1"/>
  <c r="L142" i="1" s="1"/>
  <c r="AF142" i="1" s="1"/>
  <c r="F140" i="1"/>
  <c r="L140" i="1" s="1"/>
  <c r="AF140" i="1" s="1"/>
  <c r="F139" i="1"/>
  <c r="L139" i="1" s="1"/>
  <c r="AF139" i="1" s="1"/>
  <c r="F137" i="1"/>
  <c r="L137" i="1" s="1"/>
  <c r="AF137" i="1" s="1"/>
  <c r="F133" i="1"/>
  <c r="L133" i="1" s="1"/>
  <c r="F132" i="1"/>
  <c r="L132" i="1" s="1"/>
  <c r="AF132" i="1" s="1"/>
  <c r="F128" i="1"/>
  <c r="L128" i="1" s="1"/>
  <c r="AF128" i="1" s="1"/>
  <c r="F127" i="1"/>
  <c r="L127" i="1" s="1"/>
  <c r="AF127" i="1" s="1"/>
  <c r="F121" i="1"/>
  <c r="L121" i="1" s="1"/>
  <c r="AF121" i="1" s="1"/>
  <c r="F120" i="1"/>
  <c r="L120" i="1" s="1"/>
  <c r="AF120" i="1" s="1"/>
  <c r="F118" i="1"/>
  <c r="L118" i="1" s="1"/>
  <c r="AF118" i="1" s="1"/>
  <c r="F117" i="1"/>
  <c r="L117" i="1" s="1"/>
  <c r="AF117" i="1" s="1"/>
  <c r="F104" i="1"/>
  <c r="L104" i="1" s="1"/>
  <c r="AF104" i="1" s="1"/>
  <c r="F99" i="1"/>
  <c r="L99" i="1" s="1"/>
  <c r="AF99" i="1" s="1"/>
  <c r="F98" i="1"/>
  <c r="L98" i="1" s="1"/>
  <c r="AF98" i="1" s="1"/>
  <c r="F96" i="1"/>
  <c r="L96" i="1" s="1"/>
  <c r="AF96" i="1" s="1"/>
  <c r="F88" i="1"/>
  <c r="L88" i="1" s="1"/>
  <c r="AF88" i="1" s="1"/>
  <c r="F87" i="1"/>
  <c r="L87" i="1" s="1"/>
  <c r="AF87" i="1" s="1"/>
  <c r="F83" i="1"/>
  <c r="L83" i="1" s="1"/>
  <c r="F79" i="1"/>
  <c r="L79" i="1" s="1"/>
  <c r="AF79" i="1" s="1"/>
  <c r="F77" i="1"/>
  <c r="L77" i="1" s="1"/>
  <c r="AF77" i="1" s="1"/>
  <c r="F73" i="1"/>
  <c r="L73" i="1" s="1"/>
  <c r="AF73" i="1" s="1"/>
  <c r="F68" i="1"/>
  <c r="L68" i="1" s="1"/>
  <c r="F67" i="1"/>
  <c r="L67" i="1" s="1"/>
  <c r="F62" i="1"/>
  <c r="L62" i="1" s="1"/>
  <c r="AF62" i="1" s="1"/>
  <c r="F61" i="1"/>
  <c r="L61" i="1" s="1"/>
  <c r="AF61" i="1" s="1"/>
  <c r="F49" i="1"/>
  <c r="L49" i="1" s="1"/>
  <c r="AF49" i="1" s="1"/>
  <c r="F38" i="1"/>
  <c r="L38" i="1" s="1"/>
  <c r="F36" i="1"/>
  <c r="L36" i="1" s="1"/>
  <c r="F35" i="1"/>
  <c r="L35" i="1" s="1"/>
  <c r="AF35" i="1" s="1"/>
  <c r="F33" i="1"/>
  <c r="L33" i="1" s="1"/>
  <c r="AF33" i="1" s="1"/>
  <c r="F32" i="1"/>
  <c r="L32" i="1" s="1"/>
  <c r="AF32" i="1" s="1"/>
  <c r="F29" i="1"/>
  <c r="L29" i="1" s="1"/>
  <c r="AF29" i="1" s="1"/>
  <c r="F25" i="1"/>
  <c r="L25" i="1" s="1"/>
  <c r="AF25" i="1" s="1"/>
  <c r="F24" i="1"/>
  <c r="L24" i="1" s="1"/>
  <c r="AF24" i="1" s="1"/>
  <c r="F22" i="1"/>
  <c r="L22" i="1" s="1"/>
  <c r="AF22" i="1" s="1"/>
  <c r="F20" i="1"/>
  <c r="L20" i="1" s="1"/>
  <c r="AF20" i="1" s="1"/>
  <c r="F16" i="1"/>
  <c r="L16" i="1" s="1"/>
  <c r="AF16" i="1" s="1"/>
  <c r="F8" i="1"/>
  <c r="L8" i="1" s="1"/>
  <c r="AF8" i="1" s="1"/>
  <c r="F7" i="1"/>
  <c r="L7" i="1" s="1"/>
  <c r="F5" i="1"/>
  <c r="L5" i="1" s="1"/>
  <c r="AF5" i="1" s="1"/>
  <c r="X26" i="1" l="1"/>
  <c r="Y247" i="1"/>
  <c r="AA247" i="1" s="1"/>
  <c r="AB247" i="1" s="1"/>
  <c r="Y242" i="1"/>
  <c r="AA242" i="1" s="1"/>
  <c r="AB242" i="1" s="1"/>
  <c r="AG242" i="1" s="1"/>
  <c r="AI242" i="1" s="1"/>
  <c r="Y244" i="1"/>
  <c r="AA244" i="1" s="1"/>
  <c r="AB244" i="1" s="1"/>
  <c r="AG244" i="1" s="1"/>
  <c r="AI244" i="1" s="1"/>
  <c r="Y246" i="1"/>
  <c r="AA246" i="1" s="1"/>
  <c r="AB246" i="1" s="1"/>
  <c r="AG246" i="1" s="1"/>
  <c r="AI246" i="1" s="1"/>
  <c r="Y248" i="1"/>
  <c r="AA248" i="1" s="1"/>
  <c r="Y243" i="1"/>
  <c r="AA243" i="1" s="1"/>
  <c r="AB243" i="1" s="1"/>
  <c r="AG243" i="1" s="1"/>
  <c r="AI243" i="1" s="1"/>
  <c r="Y245" i="1"/>
  <c r="AA245" i="1" s="1"/>
  <c r="AB245" i="1" s="1"/>
  <c r="Y249" i="1"/>
  <c r="Y236" i="1"/>
  <c r="AA236" i="1" s="1"/>
  <c r="AA249" i="1"/>
  <c r="AB249" i="1" s="1"/>
  <c r="AG249" i="1" s="1"/>
  <c r="AI249" i="1" s="1"/>
  <c r="Y241" i="1"/>
  <c r="AA241" i="1" s="1"/>
  <c r="AB241" i="1" s="1"/>
  <c r="AG241" i="1" s="1"/>
  <c r="AI241" i="1" s="1"/>
  <c r="Y238" i="1"/>
  <c r="Y240" i="1"/>
  <c r="Y239" i="1"/>
  <c r="AA239" i="1" s="1"/>
  <c r="AB239" i="1" s="1"/>
  <c r="Y237" i="1"/>
  <c r="AA237" i="1" s="1"/>
  <c r="AB237" i="1" s="1"/>
  <c r="AG237" i="1" s="1"/>
  <c r="AI237" i="1" s="1"/>
  <c r="Y235" i="1"/>
  <c r="Y234" i="1"/>
  <c r="Y233" i="1"/>
  <c r="Y232" i="1"/>
  <c r="AS3" i="1"/>
  <c r="AL3" i="1"/>
  <c r="Y228" i="1"/>
  <c r="AB228" i="1" s="1"/>
  <c r="AG228" i="1" s="1"/>
  <c r="AI228" i="1" s="1"/>
  <c r="Y230" i="1"/>
  <c r="AA230" i="1" s="1"/>
  <c r="Y231" i="1"/>
  <c r="AA231" i="1" s="1"/>
  <c r="AB231" i="1" s="1"/>
  <c r="Y229" i="1"/>
  <c r="AA229" i="1" s="1"/>
  <c r="X20" i="1"/>
  <c r="X68" i="1"/>
  <c r="X77" i="1"/>
  <c r="X29" i="1"/>
  <c r="X73" i="1"/>
  <c r="X24" i="1"/>
  <c r="V159" i="1"/>
  <c r="V7" i="1"/>
  <c r="V32" i="1"/>
  <c r="V96" i="1"/>
  <c r="V145" i="1"/>
  <c r="V187" i="1"/>
  <c r="V155" i="1"/>
  <c r="V8" i="1"/>
  <c r="V35" i="1"/>
  <c r="V62" i="1"/>
  <c r="V79" i="1"/>
  <c r="V98" i="1"/>
  <c r="V118" i="1"/>
  <c r="V128" i="1"/>
  <c r="V140" i="1"/>
  <c r="V153" i="1"/>
  <c r="V172" i="1"/>
  <c r="V188" i="1"/>
  <c r="V200" i="1"/>
  <c r="V38" i="1"/>
  <c r="V61" i="1"/>
  <c r="V117" i="1"/>
  <c r="V137" i="1"/>
  <c r="V168" i="1"/>
  <c r="V198" i="1"/>
  <c r="V83" i="1"/>
  <c r="V16" i="1"/>
  <c r="V25" i="1"/>
  <c r="V36" i="1"/>
  <c r="V67" i="1"/>
  <c r="V87" i="1"/>
  <c r="V120" i="1"/>
  <c r="V132" i="1"/>
  <c r="V142" i="1"/>
  <c r="V149" i="1"/>
  <c r="V156" i="1"/>
  <c r="V182" i="1"/>
  <c r="V203" i="1"/>
  <c r="V150" i="1"/>
  <c r="V127" i="1"/>
  <c r="V152" i="1"/>
  <c r="V207" i="1"/>
  <c r="V33" i="1"/>
  <c r="V139" i="1"/>
  <c r="V77" i="1"/>
  <c r="V5" i="1"/>
  <c r="V49" i="1"/>
  <c r="V88" i="1"/>
  <c r="V121" i="1"/>
  <c r="V143" i="1"/>
  <c r="V186" i="1"/>
  <c r="V192" i="1"/>
  <c r="V206" i="1"/>
  <c r="X169" i="1"/>
  <c r="X104" i="1"/>
  <c r="X151" i="1"/>
  <c r="Y224" i="1"/>
  <c r="AA224" i="1" s="1"/>
  <c r="AB224" i="1" s="1"/>
  <c r="AG224" i="1" s="1"/>
  <c r="AI224" i="1" s="1"/>
  <c r="Y226" i="1"/>
  <c r="Y227" i="1"/>
  <c r="Y223" i="1"/>
  <c r="AA223" i="1" s="1"/>
  <c r="AB223" i="1" s="1"/>
  <c r="Y225" i="1"/>
  <c r="Y11" i="1"/>
  <c r="AA11" i="1" s="1"/>
  <c r="Y71" i="1"/>
  <c r="AA71" i="1" s="1"/>
  <c r="Y58" i="1"/>
  <c r="AA58" i="1" s="1"/>
  <c r="Y13" i="1"/>
  <c r="AA13" i="1" s="1"/>
  <c r="Y109" i="1"/>
  <c r="AA109" i="1" s="1"/>
  <c r="Y178" i="1"/>
  <c r="AA178" i="1" s="1"/>
  <c r="Y102" i="1"/>
  <c r="AA102" i="1" s="1"/>
  <c r="Y158" i="1"/>
  <c r="AA158" i="1" s="1"/>
  <c r="Y30" i="1"/>
  <c r="AA30" i="1" s="1"/>
  <c r="Y47" i="1"/>
  <c r="AA47" i="1" s="1"/>
  <c r="Y39" i="1"/>
  <c r="AA39" i="1" s="1"/>
  <c r="Y48" i="1"/>
  <c r="AA48" i="1" s="1"/>
  <c r="Y55" i="1"/>
  <c r="AA55" i="1" s="1"/>
  <c r="Y66" i="1"/>
  <c r="AA66" i="1" s="1"/>
  <c r="Y59" i="1"/>
  <c r="AA59" i="1" s="1"/>
  <c r="Y218" i="1"/>
  <c r="AA218" i="1" s="1"/>
  <c r="Y212" i="1"/>
  <c r="AA212" i="1" s="1"/>
  <c r="Y171" i="1"/>
  <c r="AA171" i="1" s="1"/>
  <c r="Y199" i="1"/>
  <c r="AA199" i="1" s="1"/>
  <c r="Y126" i="1"/>
  <c r="AA126" i="1" s="1"/>
  <c r="Y146" i="1"/>
  <c r="AA146" i="1" s="1"/>
  <c r="Y204" i="1"/>
  <c r="AA204" i="1" s="1"/>
  <c r="Y114" i="1"/>
  <c r="AA114" i="1" s="1"/>
  <c r="Y23" i="1"/>
  <c r="AA23" i="1" s="1"/>
  <c r="Y41" i="1"/>
  <c r="AA41" i="1" s="1"/>
  <c r="Y51" i="1"/>
  <c r="AA51" i="1" s="1"/>
  <c r="Y164" i="1"/>
  <c r="AA164" i="1" s="1"/>
  <c r="Y215" i="1"/>
  <c r="AA215" i="1" s="1"/>
  <c r="Y138" i="1"/>
  <c r="AA138" i="1" s="1"/>
  <c r="Y154" i="1"/>
  <c r="AA154" i="1" s="1"/>
  <c r="Y10" i="1"/>
  <c r="AA10" i="1" s="1"/>
  <c r="Y170" i="1"/>
  <c r="AA170" i="1" s="1"/>
  <c r="Y214" i="1"/>
  <c r="AA214" i="1" s="1"/>
  <c r="Y196" i="1"/>
  <c r="AA196" i="1" s="1"/>
  <c r="AB196" i="1" s="1"/>
  <c r="AG196" i="1" s="1"/>
  <c r="AI196" i="1" s="1"/>
  <c r="Y34" i="1"/>
  <c r="AA34" i="1" s="1"/>
  <c r="Y27" i="1"/>
  <c r="AA27" i="1" s="1"/>
  <c r="Y103" i="1"/>
  <c r="AA103" i="1" s="1"/>
  <c r="Y123" i="1"/>
  <c r="AA123" i="1" s="1"/>
  <c r="Y101" i="1"/>
  <c r="AA101" i="1" s="1"/>
  <c r="Y180" i="1"/>
  <c r="AA180" i="1" s="1"/>
  <c r="Y72" i="1"/>
  <c r="AA72" i="1" s="1"/>
  <c r="Y175" i="1"/>
  <c r="AA175" i="1" s="1"/>
  <c r="Y217" i="1"/>
  <c r="AA217" i="1" s="1"/>
  <c r="Y107" i="1"/>
  <c r="AA107" i="1" s="1"/>
  <c r="Y21" i="1"/>
  <c r="AA21" i="1" s="1"/>
  <c r="Y31" i="1"/>
  <c r="AA31" i="1" s="1"/>
  <c r="Y46" i="1"/>
  <c r="AA46" i="1" s="1"/>
  <c r="Y53" i="1"/>
  <c r="AA53" i="1" s="1"/>
  <c r="Y64" i="1"/>
  <c r="AA64" i="1" s="1"/>
  <c r="Y105" i="1"/>
  <c r="AA105" i="1" s="1"/>
  <c r="Y177" i="1"/>
  <c r="AA177" i="1" s="1"/>
  <c r="Y112" i="1"/>
  <c r="AA112" i="1" s="1"/>
  <c r="AB109" i="1"/>
  <c r="Y108" i="1"/>
  <c r="AA108" i="1" s="1"/>
  <c r="Y220" i="1"/>
  <c r="AA220" i="1" s="1"/>
  <c r="AB220" i="1" s="1"/>
  <c r="Y201" i="1"/>
  <c r="Y42" i="1"/>
  <c r="AA42" i="1" s="1"/>
  <c r="AB42" i="1" s="1"/>
  <c r="Y45" i="1"/>
  <c r="AA45" i="1" s="1"/>
  <c r="AB45" i="1" s="1"/>
  <c r="Y135" i="1"/>
  <c r="Y18" i="1"/>
  <c r="AA18" i="1" s="1"/>
  <c r="AB18" i="1" s="1"/>
  <c r="AG18" i="1" s="1"/>
  <c r="AI18" i="1" s="1"/>
  <c r="Y97" i="1"/>
  <c r="Y169" i="1"/>
  <c r="AA169" i="1" s="1"/>
  <c r="AB169" i="1" s="1"/>
  <c r="Y163" i="1"/>
  <c r="Y37" i="1"/>
  <c r="AA37" i="1" s="1"/>
  <c r="AB37" i="1" s="1"/>
  <c r="Y9" i="1"/>
  <c r="Y28" i="1"/>
  <c r="Y92" i="1"/>
  <c r="Y210" i="1"/>
  <c r="Y94" i="1"/>
  <c r="AA94" i="1" s="1"/>
  <c r="AB94" i="1" s="1"/>
  <c r="Y90" i="1"/>
  <c r="Y193" i="1"/>
  <c r="Y14" i="1"/>
  <c r="Y106" i="1"/>
  <c r="AA106" i="1" s="1"/>
  <c r="AB106" i="1" s="1"/>
  <c r="AG106" i="1" s="1"/>
  <c r="AI106" i="1" s="1"/>
  <c r="Y85" i="1"/>
  <c r="AA85" i="1" s="1"/>
  <c r="AB85" i="1" s="1"/>
  <c r="Y181" i="1"/>
  <c r="Y12" i="1"/>
  <c r="Y70" i="1"/>
  <c r="AA70" i="1" s="1"/>
  <c r="AB70" i="1" s="1"/>
  <c r="AG70" i="1" s="1"/>
  <c r="AI70" i="1" s="1"/>
  <c r="Y95" i="1"/>
  <c r="Y119" i="1"/>
  <c r="Y173" i="1"/>
  <c r="Y91" i="1"/>
  <c r="AA91" i="1" s="1"/>
  <c r="AB91" i="1" s="1"/>
  <c r="Y84" i="1"/>
  <c r="AA84" i="1" s="1"/>
  <c r="AB84" i="1" s="1"/>
  <c r="Y93" i="1"/>
  <c r="Y205" i="1"/>
  <c r="Y74" i="1"/>
  <c r="AA74" i="1" s="1"/>
  <c r="AB74" i="1" s="1"/>
  <c r="Y129" i="1"/>
  <c r="Y125" i="1"/>
  <c r="AA125" i="1" s="1"/>
  <c r="AB125" i="1" s="1"/>
  <c r="AG125" i="1" s="1"/>
  <c r="AI125" i="1" s="1"/>
  <c r="Y194" i="1"/>
  <c r="Y65" i="1"/>
  <c r="Y80" i="1"/>
  <c r="Y124" i="1"/>
  <c r="Y195" i="1"/>
  <c r="AA195" i="1" s="1"/>
  <c r="AB195" i="1" s="1"/>
  <c r="Y208" i="1"/>
  <c r="Y197" i="1"/>
  <c r="AA197" i="1" s="1"/>
  <c r="AB197" i="1" s="1"/>
  <c r="Y6" i="1"/>
  <c r="Y100" i="1"/>
  <c r="Y222" i="1"/>
  <c r="Y75" i="1"/>
  <c r="AA75" i="1" s="1"/>
  <c r="AB75" i="1" s="1"/>
  <c r="AG75" i="1" s="1"/>
  <c r="AI75" i="1" s="1"/>
  <c r="Y183" i="1"/>
  <c r="Y141" i="1"/>
  <c r="Y131" i="1"/>
  <c r="Y184" i="1"/>
  <c r="AA184" i="1" s="1"/>
  <c r="AB184" i="1" s="1"/>
  <c r="AG184" i="1" s="1"/>
  <c r="AI184" i="1" s="1"/>
  <c r="Y166" i="1"/>
  <c r="Y213" i="1"/>
  <c r="AA213" i="1" s="1"/>
  <c r="AB213" i="1" s="1"/>
  <c r="AG213" i="1" s="1"/>
  <c r="AI213" i="1" s="1"/>
  <c r="Y219" i="1"/>
  <c r="Y19" i="1"/>
  <c r="Y40" i="1"/>
  <c r="Y44" i="1"/>
  <c r="Y56" i="1"/>
  <c r="Y57" i="1"/>
  <c r="Y69" i="1"/>
  <c r="Y78" i="1"/>
  <c r="Y82" i="1"/>
  <c r="Y89" i="1"/>
  <c r="Y110" i="1"/>
  <c r="Y113" i="1"/>
  <c r="Y116" i="1"/>
  <c r="Y136" i="1"/>
  <c r="Y147" i="1"/>
  <c r="Y157" i="1"/>
  <c r="Y161" i="1"/>
  <c r="Y167" i="1"/>
  <c r="Y176" i="1"/>
  <c r="Y185" i="1"/>
  <c r="Y191" i="1"/>
  <c r="Y209" i="1"/>
  <c r="Y52" i="1"/>
  <c r="Y130" i="1"/>
  <c r="Y211" i="1"/>
  <c r="Y216" i="1"/>
  <c r="Y17" i="1"/>
  <c r="Y26" i="1"/>
  <c r="Y43" i="1"/>
  <c r="Y54" i="1"/>
  <c r="Y60" i="1"/>
  <c r="Y63" i="1"/>
  <c r="Y76" i="1"/>
  <c r="Y81" i="1"/>
  <c r="Y86" i="1"/>
  <c r="Y111" i="1"/>
  <c r="Y115" i="1"/>
  <c r="Y122" i="1"/>
  <c r="Y134" i="1"/>
  <c r="Y144" i="1"/>
  <c r="Y151" i="1"/>
  <c r="Y160" i="1"/>
  <c r="Y165" i="1"/>
  <c r="Y174" i="1"/>
  <c r="Y179" i="1"/>
  <c r="Y190" i="1"/>
  <c r="Y202" i="1"/>
  <c r="Y221" i="1"/>
  <c r="Y15" i="1"/>
  <c r="Y50" i="1"/>
  <c r="Y24" i="1"/>
  <c r="Y68" i="1"/>
  <c r="R8" i="1"/>
  <c r="U8" i="1" s="1"/>
  <c r="W8" i="1" s="1"/>
  <c r="R49" i="1"/>
  <c r="U49" i="1" s="1"/>
  <c r="W49" i="1" s="1"/>
  <c r="Y150" i="1"/>
  <c r="AA150" i="1" s="1"/>
  <c r="Y104" i="1"/>
  <c r="Y22" i="1"/>
  <c r="R7" i="1"/>
  <c r="U7" i="1" s="1"/>
  <c r="W7" i="1" s="1"/>
  <c r="Y20" i="1"/>
  <c r="Y73" i="1"/>
  <c r="Y162" i="1"/>
  <c r="Y77" i="1"/>
  <c r="AA77" i="1" s="1"/>
  <c r="Y133" i="1"/>
  <c r="Y29" i="1"/>
  <c r="Y99" i="1"/>
  <c r="Y148" i="1"/>
  <c r="Y189" i="1"/>
  <c r="R5" i="1"/>
  <c r="U5" i="1" s="1"/>
  <c r="W5" i="1" s="1"/>
  <c r="R16" i="1"/>
  <c r="U16" i="1" s="1"/>
  <c r="W16" i="1" s="1"/>
  <c r="S148" i="1"/>
  <c r="S68" i="1"/>
  <c r="R192" i="1"/>
  <c r="U192" i="1" s="1"/>
  <c r="W192" i="1" s="1"/>
  <c r="R120" i="1"/>
  <c r="U120" i="1" s="1"/>
  <c r="W120" i="1" s="1"/>
  <c r="S22" i="1"/>
  <c r="S73" i="1"/>
  <c r="R168" i="1"/>
  <c r="U168" i="1" s="1"/>
  <c r="W168" i="1" s="1"/>
  <c r="S99" i="1"/>
  <c r="S189" i="1"/>
  <c r="R182" i="1"/>
  <c r="U182" i="1" s="1"/>
  <c r="W182" i="1" s="1"/>
  <c r="S162" i="1"/>
  <c r="R132" i="1"/>
  <c r="U132" i="1" s="1"/>
  <c r="W132" i="1" s="1"/>
  <c r="R153" i="1"/>
  <c r="U153" i="1" s="1"/>
  <c r="W153" i="1" s="1"/>
  <c r="R203" i="1"/>
  <c r="U203" i="1" s="1"/>
  <c r="W203" i="1" s="1"/>
  <c r="R61" i="1"/>
  <c r="U61" i="1" s="1"/>
  <c r="W61" i="1" s="1"/>
  <c r="R87" i="1"/>
  <c r="U87" i="1" s="1"/>
  <c r="W87" i="1" s="1"/>
  <c r="R140" i="1"/>
  <c r="U140" i="1" s="1"/>
  <c r="W140" i="1" s="1"/>
  <c r="R159" i="1"/>
  <c r="U159" i="1" s="1"/>
  <c r="W159" i="1" s="1"/>
  <c r="R186" i="1"/>
  <c r="U186" i="1" s="1"/>
  <c r="W186" i="1" s="1"/>
  <c r="R206" i="1"/>
  <c r="U206" i="1" s="1"/>
  <c r="W206" i="1" s="1"/>
  <c r="S20" i="1"/>
  <c r="R25" i="1"/>
  <c r="U25" i="1" s="1"/>
  <c r="W25" i="1" s="1"/>
  <c r="R35" i="1"/>
  <c r="U35" i="1" s="1"/>
  <c r="W35" i="1" s="1"/>
  <c r="R36" i="1"/>
  <c r="U36" i="1" s="1"/>
  <c r="W36" i="1" s="1"/>
  <c r="R62" i="1"/>
  <c r="U62" i="1" s="1"/>
  <c r="W62" i="1" s="1"/>
  <c r="R88" i="1"/>
  <c r="U88" i="1" s="1"/>
  <c r="W88" i="1" s="1"/>
  <c r="R121" i="1"/>
  <c r="U121" i="1" s="1"/>
  <c r="W121" i="1" s="1"/>
  <c r="R142" i="1"/>
  <c r="U142" i="1" s="1"/>
  <c r="W142" i="1" s="1"/>
  <c r="R149" i="1"/>
  <c r="U149" i="1" s="1"/>
  <c r="W149" i="1" s="1"/>
  <c r="S29" i="1"/>
  <c r="S104" i="1"/>
  <c r="S133" i="1"/>
  <c r="R32" i="1"/>
  <c r="U32" i="1" s="1"/>
  <c r="W32" i="1" s="1"/>
  <c r="R38" i="1"/>
  <c r="U38" i="1" s="1"/>
  <c r="W38" i="1" s="1"/>
  <c r="R67" i="1"/>
  <c r="U67" i="1" s="1"/>
  <c r="W67" i="1" s="1"/>
  <c r="R79" i="1"/>
  <c r="U79" i="1" s="1"/>
  <c r="W79" i="1" s="1"/>
  <c r="R96" i="1"/>
  <c r="U96" i="1" s="1"/>
  <c r="W96" i="1" s="1"/>
  <c r="R117" i="1"/>
  <c r="U117" i="1" s="1"/>
  <c r="W117" i="1" s="1"/>
  <c r="R127" i="1"/>
  <c r="U127" i="1" s="1"/>
  <c r="W127" i="1" s="1"/>
  <c r="R137" i="1"/>
  <c r="U137" i="1" s="1"/>
  <c r="W137" i="1" s="1"/>
  <c r="R143" i="1"/>
  <c r="U143" i="1" s="1"/>
  <c r="W143" i="1" s="1"/>
  <c r="R156" i="1"/>
  <c r="U156" i="1" s="1"/>
  <c r="W156" i="1" s="1"/>
  <c r="R187" i="1"/>
  <c r="U187" i="1" s="1"/>
  <c r="W187" i="1" s="1"/>
  <c r="R198" i="1"/>
  <c r="U198" i="1" s="1"/>
  <c r="W198" i="1" s="1"/>
  <c r="R207" i="1"/>
  <c r="U207" i="1" s="1"/>
  <c r="W207" i="1" s="1"/>
  <c r="S24" i="1"/>
  <c r="R33" i="1"/>
  <c r="U33" i="1" s="1"/>
  <c r="W33" i="1" s="1"/>
  <c r="R83" i="1"/>
  <c r="U83" i="1" s="1"/>
  <c r="W83" i="1" s="1"/>
  <c r="R98" i="1"/>
  <c r="U98" i="1" s="1"/>
  <c r="W98" i="1" s="1"/>
  <c r="R118" i="1"/>
  <c r="U118" i="1" s="1"/>
  <c r="W118" i="1" s="1"/>
  <c r="R128" i="1"/>
  <c r="U128" i="1" s="1"/>
  <c r="W128" i="1" s="1"/>
  <c r="R139" i="1"/>
  <c r="U139" i="1" s="1"/>
  <c r="W139" i="1" s="1"/>
  <c r="R145" i="1"/>
  <c r="U145" i="1" s="1"/>
  <c r="W145" i="1" s="1"/>
  <c r="R152" i="1"/>
  <c r="U152" i="1" s="1"/>
  <c r="W152" i="1" s="1"/>
  <c r="R155" i="1"/>
  <c r="U155" i="1" s="1"/>
  <c r="W155" i="1" s="1"/>
  <c r="R172" i="1"/>
  <c r="U172" i="1" s="1"/>
  <c r="W172" i="1" s="1"/>
  <c r="R188" i="1"/>
  <c r="U188" i="1" s="1"/>
  <c r="W188" i="1" s="1"/>
  <c r="R200" i="1"/>
  <c r="U200" i="1" s="1"/>
  <c r="W200" i="1" s="1"/>
  <c r="AB248" i="1" l="1"/>
  <c r="AG248" i="1" s="1"/>
  <c r="AI248" i="1" s="1"/>
  <c r="AD231" i="1"/>
  <c r="AG231" i="1"/>
  <c r="AI231" i="1" s="1"/>
  <c r="AE220" i="1"/>
  <c r="AG220" i="1"/>
  <c r="AI220" i="1" s="1"/>
  <c r="AD223" i="1"/>
  <c r="AG223" i="1"/>
  <c r="AI223" i="1" s="1"/>
  <c r="AE239" i="1"/>
  <c r="AG239" i="1"/>
  <c r="AI239" i="1" s="1"/>
  <c r="AF239" i="1"/>
  <c r="AD197" i="1"/>
  <c r="AG197" i="1"/>
  <c r="AI197" i="1" s="1"/>
  <c r="AE84" i="1"/>
  <c r="AG84" i="1"/>
  <c r="AI84" i="1" s="1"/>
  <c r="AE85" i="1"/>
  <c r="AG85" i="1"/>
  <c r="AI85" i="1" s="1"/>
  <c r="AD45" i="1"/>
  <c r="AG45" i="1"/>
  <c r="AI45" i="1" s="1"/>
  <c r="AE247" i="1"/>
  <c r="AG247" i="1"/>
  <c r="AI247" i="1" s="1"/>
  <c r="AF195" i="1"/>
  <c r="AG195" i="1"/>
  <c r="AI195" i="1" s="1"/>
  <c r="AE37" i="1"/>
  <c r="AD37" i="1"/>
  <c r="AG37" i="1"/>
  <c r="AI37" i="1" s="1"/>
  <c r="AD74" i="1"/>
  <c r="AE74" i="1"/>
  <c r="AG74" i="1"/>
  <c r="AI74" i="1" s="1"/>
  <c r="AF74" i="1"/>
  <c r="AD91" i="1"/>
  <c r="AG91" i="1"/>
  <c r="AI91" i="1" s="1"/>
  <c r="AD94" i="1"/>
  <c r="AG94" i="1"/>
  <c r="AI94" i="1" s="1"/>
  <c r="AD42" i="1"/>
  <c r="AG42" i="1"/>
  <c r="AI42" i="1" s="1"/>
  <c r="AD109" i="1"/>
  <c r="AF109" i="1"/>
  <c r="AG109" i="1"/>
  <c r="AI109" i="1" s="1"/>
  <c r="AG169" i="1"/>
  <c r="AI169" i="1" s="1"/>
  <c r="AD245" i="1"/>
  <c r="AG245" i="1"/>
  <c r="AI245" i="1" s="1"/>
  <c r="AB236" i="1"/>
  <c r="AB240" i="1"/>
  <c r="AG240" i="1" s="1"/>
  <c r="AI240" i="1" s="1"/>
  <c r="AA240" i="1"/>
  <c r="AA238" i="1"/>
  <c r="AB238" i="1"/>
  <c r="AA228" i="1"/>
  <c r="AB230" i="1"/>
  <c r="AB229" i="1"/>
  <c r="AG229" i="1" s="1"/>
  <c r="AI229" i="1" s="1"/>
  <c r="AA232" i="1"/>
  <c r="AB232" i="1" s="1"/>
  <c r="AB233" i="1"/>
  <c r="AG233" i="1" s="1"/>
  <c r="AI233" i="1" s="1"/>
  <c r="AA233" i="1"/>
  <c r="AB234" i="1"/>
  <c r="AG234" i="1" s="1"/>
  <c r="AI234" i="1" s="1"/>
  <c r="AA234" i="1"/>
  <c r="AA235" i="1"/>
  <c r="AB235" i="1" s="1"/>
  <c r="AG235" i="1" s="1"/>
  <c r="AI235" i="1" s="1"/>
  <c r="X168" i="1"/>
  <c r="X120" i="1"/>
  <c r="V22" i="1"/>
  <c r="V133" i="1"/>
  <c r="AB133" i="1" s="1"/>
  <c r="V99" i="1"/>
  <c r="AB99" i="1" s="1"/>
  <c r="V189" i="1"/>
  <c r="V104" i="1"/>
  <c r="V162" i="1"/>
  <c r="V20" i="1"/>
  <c r="AB20" i="1" s="1"/>
  <c r="AG20" i="1" s="1"/>
  <c r="AI20" i="1" s="1"/>
  <c r="V148" i="1"/>
  <c r="V24" i="1"/>
  <c r="V29" i="1"/>
  <c r="V73" i="1"/>
  <c r="AB73" i="1" s="1"/>
  <c r="AG73" i="1" s="1"/>
  <c r="AI73" i="1" s="1"/>
  <c r="V68" i="1"/>
  <c r="AB178" i="1"/>
  <c r="AB171" i="1"/>
  <c r="AA227" i="1"/>
  <c r="AB227" i="1"/>
  <c r="AG227" i="1" s="1"/>
  <c r="AI227" i="1" s="1"/>
  <c r="AB226" i="1"/>
  <c r="AG226" i="1" s="1"/>
  <c r="AI226" i="1" s="1"/>
  <c r="AA226" i="1"/>
  <c r="AA225" i="1"/>
  <c r="AB225" i="1"/>
  <c r="AG225" i="1" s="1"/>
  <c r="AI225" i="1" s="1"/>
  <c r="AB66" i="1"/>
  <c r="AB71" i="1"/>
  <c r="AG71" i="1" s="1"/>
  <c r="AI71" i="1" s="1"/>
  <c r="AB47" i="1"/>
  <c r="AG47" i="1" s="1"/>
  <c r="AI47" i="1" s="1"/>
  <c r="AB212" i="1"/>
  <c r="AB51" i="1"/>
  <c r="AB154" i="1"/>
  <c r="AB123" i="1"/>
  <c r="AG123" i="1" s="1"/>
  <c r="AI123" i="1" s="1"/>
  <c r="AB103" i="1"/>
  <c r="AB204" i="1"/>
  <c r="AB41" i="1"/>
  <c r="AB146" i="1"/>
  <c r="AG146" i="1" s="1"/>
  <c r="AI146" i="1" s="1"/>
  <c r="AB39" i="1"/>
  <c r="AB46" i="1"/>
  <c r="AB55" i="1"/>
  <c r="AG55" i="1" s="1"/>
  <c r="AI55" i="1" s="1"/>
  <c r="AB138" i="1"/>
  <c r="AG138" i="1" s="1"/>
  <c r="AI138" i="1" s="1"/>
  <c r="AB30" i="1"/>
  <c r="AG30" i="1" s="1"/>
  <c r="AI30" i="1" s="1"/>
  <c r="AB11" i="1"/>
  <c r="AB214" i="1"/>
  <c r="AB105" i="1"/>
  <c r="AG105" i="1" s="1"/>
  <c r="AI105" i="1" s="1"/>
  <c r="AB108" i="1"/>
  <c r="AB58" i="1"/>
  <c r="AG58" i="1" s="1"/>
  <c r="AI58" i="1" s="1"/>
  <c r="AB102" i="1"/>
  <c r="AB114" i="1"/>
  <c r="AG114" i="1" s="1"/>
  <c r="AI114" i="1" s="1"/>
  <c r="AB53" i="1"/>
  <c r="AB215" i="1"/>
  <c r="AB72" i="1"/>
  <c r="AB177" i="1"/>
  <c r="AB64" i="1"/>
  <c r="AG64" i="1" s="1"/>
  <c r="AI64" i="1" s="1"/>
  <c r="AB23" i="1"/>
  <c r="AB180" i="1"/>
  <c r="AB107" i="1"/>
  <c r="AG107" i="1" s="1"/>
  <c r="AI107" i="1" s="1"/>
  <c r="AB170" i="1"/>
  <c r="AB48" i="1"/>
  <c r="AG48" i="1" s="1"/>
  <c r="AI48" i="1" s="1"/>
  <c r="AB218" i="1"/>
  <c r="AB101" i="1"/>
  <c r="AG101" i="1" s="1"/>
  <c r="AI101" i="1" s="1"/>
  <c r="AB27" i="1"/>
  <c r="AG27" i="1" s="1"/>
  <c r="AB10" i="1"/>
  <c r="AB126" i="1"/>
  <c r="AB217" i="1"/>
  <c r="AB34" i="1"/>
  <c r="AG34" i="1" s="1"/>
  <c r="AI34" i="1" s="1"/>
  <c r="AB164" i="1"/>
  <c r="AB112" i="1"/>
  <c r="AG112" i="1" s="1"/>
  <c r="AI112" i="1" s="1"/>
  <c r="AB59" i="1"/>
  <c r="AG59" i="1" s="1"/>
  <c r="AI59" i="1" s="1"/>
  <c r="AB199" i="1"/>
  <c r="AG199" i="1" s="1"/>
  <c r="AI199" i="1" s="1"/>
  <c r="AB13" i="1"/>
  <c r="AB158" i="1"/>
  <c r="AB21" i="1"/>
  <c r="AB31" i="1"/>
  <c r="AB175" i="1"/>
  <c r="AA104" i="1"/>
  <c r="AA131" i="1"/>
  <c r="AB131" i="1"/>
  <c r="AG131" i="1" s="1"/>
  <c r="AI131" i="1" s="1"/>
  <c r="AA222" i="1"/>
  <c r="AB222" i="1"/>
  <c r="AA208" i="1"/>
  <c r="AB208" i="1" s="1"/>
  <c r="AA65" i="1"/>
  <c r="AB65" i="1" s="1"/>
  <c r="AG65" i="1" s="1"/>
  <c r="AI65" i="1" s="1"/>
  <c r="AB9" i="1"/>
  <c r="AG9" i="1" s="1"/>
  <c r="AI9" i="1" s="1"/>
  <c r="AA9" i="1"/>
  <c r="AB97" i="1"/>
  <c r="AG97" i="1" s="1"/>
  <c r="AI97" i="1" s="1"/>
  <c r="AA97" i="1"/>
  <c r="AA141" i="1"/>
  <c r="AB141" i="1"/>
  <c r="AG141" i="1" s="1"/>
  <c r="AI141" i="1" s="1"/>
  <c r="AA100" i="1"/>
  <c r="AB100" i="1"/>
  <c r="AA194" i="1"/>
  <c r="AB194" i="1" s="1"/>
  <c r="AA205" i="1"/>
  <c r="AB205" i="1" s="1"/>
  <c r="AA173" i="1"/>
  <c r="AB173" i="1" s="1"/>
  <c r="AA12" i="1"/>
  <c r="AB12" i="1" s="1"/>
  <c r="AB14" i="1"/>
  <c r="AG14" i="1" s="1"/>
  <c r="AI14" i="1" s="1"/>
  <c r="AA14" i="1"/>
  <c r="AB210" i="1"/>
  <c r="AA210" i="1"/>
  <c r="AB201" i="1"/>
  <c r="AG201" i="1" s="1"/>
  <c r="AI201" i="1" s="1"/>
  <c r="AA201" i="1"/>
  <c r="AB166" i="1"/>
  <c r="AG166" i="1" s="1"/>
  <c r="AI166" i="1" s="1"/>
  <c r="AA166" i="1"/>
  <c r="AA183" i="1"/>
  <c r="AB183" i="1" s="1"/>
  <c r="AG183" i="1" s="1"/>
  <c r="AI183" i="1" s="1"/>
  <c r="AA6" i="1"/>
  <c r="AB6" i="1" s="1"/>
  <c r="AG6" i="1" s="1"/>
  <c r="AI6" i="1" s="1"/>
  <c r="AA124" i="1"/>
  <c r="AB124" i="1" s="1"/>
  <c r="AG124" i="1" s="1"/>
  <c r="AI124" i="1" s="1"/>
  <c r="AA93" i="1"/>
  <c r="AB93" i="1"/>
  <c r="AG93" i="1" s="1"/>
  <c r="AI93" i="1" s="1"/>
  <c r="AA119" i="1"/>
  <c r="AB119" i="1" s="1"/>
  <c r="AG119" i="1" s="1"/>
  <c r="AI119" i="1" s="1"/>
  <c r="AA181" i="1"/>
  <c r="AB181" i="1" s="1"/>
  <c r="AG181" i="1" s="1"/>
  <c r="AI181" i="1" s="1"/>
  <c r="AA193" i="1"/>
  <c r="AB193" i="1" s="1"/>
  <c r="AA92" i="1"/>
  <c r="AB92" i="1" s="1"/>
  <c r="AG92" i="1" s="1"/>
  <c r="AI92" i="1" s="1"/>
  <c r="AA163" i="1"/>
  <c r="AB163" i="1"/>
  <c r="AG163" i="1" s="1"/>
  <c r="AI163" i="1" s="1"/>
  <c r="AA135" i="1"/>
  <c r="AB135" i="1" s="1"/>
  <c r="AA80" i="1"/>
  <c r="AB80" i="1" s="1"/>
  <c r="AA129" i="1"/>
  <c r="AB129" i="1"/>
  <c r="AG129" i="1" s="1"/>
  <c r="AI129" i="1" s="1"/>
  <c r="AA95" i="1"/>
  <c r="AB95" i="1" s="1"/>
  <c r="AG95" i="1" s="1"/>
  <c r="AI95" i="1" s="1"/>
  <c r="AA90" i="1"/>
  <c r="AB90" i="1"/>
  <c r="AG90" i="1" s="1"/>
  <c r="AI90" i="1" s="1"/>
  <c r="AA28" i="1"/>
  <c r="AB28" i="1"/>
  <c r="AA189" i="1"/>
  <c r="AA133" i="1"/>
  <c r="AA20" i="1"/>
  <c r="AA24" i="1"/>
  <c r="AA73" i="1"/>
  <c r="AA148" i="1"/>
  <c r="AA29" i="1"/>
  <c r="AA68" i="1"/>
  <c r="AA99" i="1"/>
  <c r="AA162" i="1"/>
  <c r="AA22" i="1"/>
  <c r="AA15" i="1"/>
  <c r="AB15" i="1"/>
  <c r="AG15" i="1" s="1"/>
  <c r="AI15" i="1" s="1"/>
  <c r="AA179" i="1"/>
  <c r="AB179" i="1" s="1"/>
  <c r="AG179" i="1" s="1"/>
  <c r="AI179" i="1" s="1"/>
  <c r="AA151" i="1"/>
  <c r="AB151" i="1"/>
  <c r="AG151" i="1" s="1"/>
  <c r="AI151" i="1" s="1"/>
  <c r="AA115" i="1"/>
  <c r="AB115" i="1" s="1"/>
  <c r="AG115" i="1" s="1"/>
  <c r="AI115" i="1" s="1"/>
  <c r="AA76" i="1"/>
  <c r="AB76" i="1" s="1"/>
  <c r="AA43" i="1"/>
  <c r="AB43" i="1" s="1"/>
  <c r="AG43" i="1" s="1"/>
  <c r="AI43" i="1" s="1"/>
  <c r="AB211" i="1"/>
  <c r="AG211" i="1" s="1"/>
  <c r="AI211" i="1" s="1"/>
  <c r="AA211" i="1"/>
  <c r="AA191" i="1"/>
  <c r="AB191" i="1"/>
  <c r="AA161" i="1"/>
  <c r="AB161" i="1"/>
  <c r="AG161" i="1" s="1"/>
  <c r="AI161" i="1" s="1"/>
  <c r="AA116" i="1"/>
  <c r="AB116" i="1"/>
  <c r="AG116" i="1" s="1"/>
  <c r="AI116" i="1" s="1"/>
  <c r="AA82" i="1"/>
  <c r="AB82" i="1" s="1"/>
  <c r="AG82" i="1" s="1"/>
  <c r="AI82" i="1" s="1"/>
  <c r="AA56" i="1"/>
  <c r="AB56" i="1" s="1"/>
  <c r="AA219" i="1"/>
  <c r="AB219" i="1" s="1"/>
  <c r="AA221" i="1"/>
  <c r="AB221" i="1"/>
  <c r="AA174" i="1"/>
  <c r="AB174" i="1" s="1"/>
  <c r="AA144" i="1"/>
  <c r="AB144" i="1"/>
  <c r="AA111" i="1"/>
  <c r="AB111" i="1" s="1"/>
  <c r="AG111" i="1" s="1"/>
  <c r="AI111" i="1" s="1"/>
  <c r="AA63" i="1"/>
  <c r="AB63" i="1" s="1"/>
  <c r="AG63" i="1" s="1"/>
  <c r="AI63" i="1" s="1"/>
  <c r="AA26" i="1"/>
  <c r="AB26" i="1" s="1"/>
  <c r="AG26" i="1" s="1"/>
  <c r="AA130" i="1"/>
  <c r="AB130" i="1"/>
  <c r="AG130" i="1" s="1"/>
  <c r="AI130" i="1" s="1"/>
  <c r="AA185" i="1"/>
  <c r="AB185" i="1" s="1"/>
  <c r="AG185" i="1" s="1"/>
  <c r="AI185" i="1" s="1"/>
  <c r="AA157" i="1"/>
  <c r="AB157" i="1" s="1"/>
  <c r="AA113" i="1"/>
  <c r="AB113" i="1"/>
  <c r="AG113" i="1" s="1"/>
  <c r="AI113" i="1" s="1"/>
  <c r="AA78" i="1"/>
  <c r="AB78" i="1" s="1"/>
  <c r="AG78" i="1" s="1"/>
  <c r="AI78" i="1" s="1"/>
  <c r="AA44" i="1"/>
  <c r="AB44" i="1" s="1"/>
  <c r="AG44" i="1" s="1"/>
  <c r="AI44" i="1" s="1"/>
  <c r="AA202" i="1"/>
  <c r="AB202" i="1" s="1"/>
  <c r="AA165" i="1"/>
  <c r="AB165" i="1"/>
  <c r="AG165" i="1" s="1"/>
  <c r="AI165" i="1" s="1"/>
  <c r="AA134" i="1"/>
  <c r="AB134" i="1" s="1"/>
  <c r="AG134" i="1" s="1"/>
  <c r="AI134" i="1" s="1"/>
  <c r="AA86" i="1"/>
  <c r="AB86" i="1"/>
  <c r="AG86" i="1" s="1"/>
  <c r="AI86" i="1" s="1"/>
  <c r="AA60" i="1"/>
  <c r="AB60" i="1" s="1"/>
  <c r="AA17" i="1"/>
  <c r="AB17" i="1"/>
  <c r="AG17" i="1" s="1"/>
  <c r="AI17" i="1" s="1"/>
  <c r="AA52" i="1"/>
  <c r="AB52" i="1"/>
  <c r="AG52" i="1" s="1"/>
  <c r="AI52" i="1" s="1"/>
  <c r="AA176" i="1"/>
  <c r="AB176" i="1"/>
  <c r="AA147" i="1"/>
  <c r="AB147" i="1" s="1"/>
  <c r="AG147" i="1" s="1"/>
  <c r="AI147" i="1" s="1"/>
  <c r="AA110" i="1"/>
  <c r="AB110" i="1"/>
  <c r="AG110" i="1" s="1"/>
  <c r="AI110" i="1" s="1"/>
  <c r="AA69" i="1"/>
  <c r="AB69" i="1" s="1"/>
  <c r="AG69" i="1" s="1"/>
  <c r="AI69" i="1" s="1"/>
  <c r="AA40" i="1"/>
  <c r="AB40" i="1" s="1"/>
  <c r="AG40" i="1" s="1"/>
  <c r="AI40" i="1" s="1"/>
  <c r="AA50" i="1"/>
  <c r="AB50" i="1"/>
  <c r="AA190" i="1"/>
  <c r="AB190" i="1" s="1"/>
  <c r="AG190" i="1" s="1"/>
  <c r="AI190" i="1" s="1"/>
  <c r="AA160" i="1"/>
  <c r="AB160" i="1"/>
  <c r="AG160" i="1" s="1"/>
  <c r="AI160" i="1" s="1"/>
  <c r="AA122" i="1"/>
  <c r="AB122" i="1"/>
  <c r="AG122" i="1" s="1"/>
  <c r="AI122" i="1" s="1"/>
  <c r="AA81" i="1"/>
  <c r="AB81" i="1" s="1"/>
  <c r="AA54" i="1"/>
  <c r="AB54" i="1"/>
  <c r="AA216" i="1"/>
  <c r="AB216" i="1" s="1"/>
  <c r="AA209" i="1"/>
  <c r="AB209" i="1" s="1"/>
  <c r="AG209" i="1" s="1"/>
  <c r="AI209" i="1" s="1"/>
  <c r="AA167" i="1"/>
  <c r="AB167" i="1"/>
  <c r="AG167" i="1" s="1"/>
  <c r="AI167" i="1" s="1"/>
  <c r="AA136" i="1"/>
  <c r="AB136" i="1"/>
  <c r="AG136" i="1" s="1"/>
  <c r="AI136" i="1" s="1"/>
  <c r="AA89" i="1"/>
  <c r="AB89" i="1" s="1"/>
  <c r="AA57" i="1"/>
  <c r="AB57" i="1" s="1"/>
  <c r="AA19" i="1"/>
  <c r="AB19" i="1"/>
  <c r="AG19" i="1" s="1"/>
  <c r="AI19" i="1" s="1"/>
  <c r="Y128" i="1"/>
  <c r="AA128" i="1" s="1"/>
  <c r="X128" i="1"/>
  <c r="Y137" i="1"/>
  <c r="AA137" i="1" s="1"/>
  <c r="X137" i="1"/>
  <c r="Y36" i="1"/>
  <c r="AA36" i="1" s="1"/>
  <c r="X36" i="1"/>
  <c r="Y49" i="1"/>
  <c r="AA49" i="1" s="1"/>
  <c r="Y200" i="1"/>
  <c r="AA200" i="1" s="1"/>
  <c r="Y152" i="1"/>
  <c r="AA152" i="1" s="1"/>
  <c r="Y118" i="1"/>
  <c r="AA118" i="1" s="1"/>
  <c r="X118" i="1"/>
  <c r="Y127" i="1"/>
  <c r="AA127" i="1" s="1"/>
  <c r="Y67" i="1"/>
  <c r="X67" i="1"/>
  <c r="Y121" i="1"/>
  <c r="X121" i="1"/>
  <c r="Y35" i="1"/>
  <c r="Y186" i="1"/>
  <c r="AA186" i="1" s="1"/>
  <c r="X186" i="1"/>
  <c r="Y61" i="1"/>
  <c r="AA61" i="1" s="1"/>
  <c r="Y8" i="1"/>
  <c r="AA8" i="1" s="1"/>
  <c r="Y155" i="1"/>
  <c r="AA155" i="1" s="1"/>
  <c r="Y187" i="1"/>
  <c r="AA187" i="1" s="1"/>
  <c r="X187" i="1"/>
  <c r="Y188" i="1"/>
  <c r="AA188" i="1" s="1"/>
  <c r="X188" i="1"/>
  <c r="Y145" i="1"/>
  <c r="AA145" i="1" s="1"/>
  <c r="X145" i="1"/>
  <c r="Y98" i="1"/>
  <c r="X98" i="1"/>
  <c r="Y207" i="1"/>
  <c r="Y156" i="1"/>
  <c r="Y117" i="1"/>
  <c r="AA117" i="1" s="1"/>
  <c r="Y38" i="1"/>
  <c r="X38" i="1"/>
  <c r="Y88" i="1"/>
  <c r="AA88" i="1" s="1"/>
  <c r="X88" i="1"/>
  <c r="Y25" i="1"/>
  <c r="Y159" i="1"/>
  <c r="AA159" i="1" s="1"/>
  <c r="Y203" i="1"/>
  <c r="AA203" i="1" s="1"/>
  <c r="X203" i="1"/>
  <c r="Y182" i="1"/>
  <c r="AA182" i="1" s="1"/>
  <c r="Y33" i="1"/>
  <c r="Y79" i="1"/>
  <c r="X79" i="1"/>
  <c r="Y142" i="1"/>
  <c r="AA142" i="1" s="1"/>
  <c r="X142" i="1"/>
  <c r="Y206" i="1"/>
  <c r="AA206" i="1" s="1"/>
  <c r="Y87" i="1"/>
  <c r="AA87" i="1" s="1"/>
  <c r="Y132" i="1"/>
  <c r="AA132" i="1" s="1"/>
  <c r="X132" i="1"/>
  <c r="Y16" i="1"/>
  <c r="AA16" i="1" s="1"/>
  <c r="X16" i="1"/>
  <c r="Y172" i="1"/>
  <c r="Y139" i="1"/>
  <c r="AA139" i="1" s="1"/>
  <c r="Y83" i="1"/>
  <c r="Y198" i="1"/>
  <c r="AA198" i="1" s="1"/>
  <c r="X198" i="1"/>
  <c r="Y143" i="1"/>
  <c r="AA143" i="1" s="1"/>
  <c r="Y96" i="1"/>
  <c r="AA96" i="1" s="1"/>
  <c r="X96" i="1"/>
  <c r="Y32" i="1"/>
  <c r="Y149" i="1"/>
  <c r="AA149" i="1" s="1"/>
  <c r="Y62" i="1"/>
  <c r="AA62" i="1" s="1"/>
  <c r="X62" i="1"/>
  <c r="Y140" i="1"/>
  <c r="AA140" i="1" s="1"/>
  <c r="Y153" i="1"/>
  <c r="AA153" i="1" s="1"/>
  <c r="X153" i="1"/>
  <c r="AB150" i="1"/>
  <c r="Y5" i="1"/>
  <c r="AA5" i="1" s="1"/>
  <c r="Y120" i="1"/>
  <c r="AA120" i="1" s="1"/>
  <c r="Y7" i="1"/>
  <c r="Y168" i="1"/>
  <c r="AA168" i="1" s="1"/>
  <c r="Y192" i="1"/>
  <c r="AA192" i="1" s="1"/>
  <c r="AB77" i="1"/>
  <c r="AG77" i="1" s="1"/>
  <c r="AI77" i="1" s="1"/>
  <c r="AB24" i="1" l="1"/>
  <c r="AG24" i="1" s="1"/>
  <c r="AI24" i="1" s="1"/>
  <c r="AI26" i="1"/>
  <c r="AE57" i="1"/>
  <c r="AG57" i="1"/>
  <c r="AI57" i="1" s="1"/>
  <c r="AE157" i="1"/>
  <c r="AG157" i="1"/>
  <c r="AI157" i="1" s="1"/>
  <c r="AF157" i="1"/>
  <c r="AE76" i="1"/>
  <c r="AG76" i="1"/>
  <c r="AI76" i="1" s="1"/>
  <c r="AE205" i="1"/>
  <c r="AG205" i="1"/>
  <c r="AI205" i="1" s="1"/>
  <c r="AD222" i="1"/>
  <c r="AE222" i="1"/>
  <c r="AG222" i="1"/>
  <c r="AI222" i="1" s="1"/>
  <c r="AF222" i="1"/>
  <c r="AE126" i="1"/>
  <c r="AF126" i="1"/>
  <c r="AG126" i="1"/>
  <c r="AI126" i="1" s="1"/>
  <c r="AE154" i="1"/>
  <c r="AG154" i="1"/>
  <c r="AI154" i="1" s="1"/>
  <c r="AE171" i="1"/>
  <c r="AG171" i="1"/>
  <c r="AI171" i="1" s="1"/>
  <c r="AE89" i="1"/>
  <c r="AG89" i="1"/>
  <c r="AI89" i="1" s="1"/>
  <c r="AE60" i="1"/>
  <c r="AG60" i="1"/>
  <c r="AI60" i="1" s="1"/>
  <c r="AE174" i="1"/>
  <c r="AG174" i="1"/>
  <c r="AI174" i="1" s="1"/>
  <c r="AF56" i="1"/>
  <c r="AG56" i="1"/>
  <c r="AI56" i="1" s="1"/>
  <c r="AD80" i="1"/>
  <c r="AG80" i="1"/>
  <c r="AI80" i="1" s="1"/>
  <c r="AF80" i="1"/>
  <c r="AD194" i="1"/>
  <c r="AG194" i="1"/>
  <c r="AI194" i="1" s="1"/>
  <c r="AE175" i="1"/>
  <c r="AG175" i="1"/>
  <c r="AI175" i="1" s="1"/>
  <c r="AD164" i="1"/>
  <c r="AG164" i="1"/>
  <c r="AI164" i="1" s="1"/>
  <c r="AD215" i="1"/>
  <c r="AG215" i="1"/>
  <c r="AI215" i="1" s="1"/>
  <c r="AD46" i="1"/>
  <c r="AG46" i="1"/>
  <c r="AI46" i="1" s="1"/>
  <c r="AE204" i="1"/>
  <c r="AG204" i="1"/>
  <c r="AI204" i="1" s="1"/>
  <c r="AD51" i="1"/>
  <c r="AG51" i="1"/>
  <c r="AI51" i="1" s="1"/>
  <c r="AF66" i="1"/>
  <c r="AG66" i="1"/>
  <c r="AI66" i="1" s="1"/>
  <c r="AE178" i="1"/>
  <c r="AG178" i="1"/>
  <c r="AI178" i="1" s="1"/>
  <c r="AE50" i="1"/>
  <c r="AG50" i="1"/>
  <c r="AI50" i="1" s="1"/>
  <c r="AF158" i="1"/>
  <c r="AG158" i="1"/>
  <c r="AI158" i="1" s="1"/>
  <c r="AE218" i="1"/>
  <c r="AD218" i="1"/>
  <c r="AG218" i="1"/>
  <c r="AI218" i="1" s="1"/>
  <c r="AE72" i="1"/>
  <c r="AG72" i="1"/>
  <c r="AI72" i="1" s="1"/>
  <c r="AF72" i="1"/>
  <c r="AD214" i="1"/>
  <c r="AG214" i="1"/>
  <c r="AI214" i="1" s="1"/>
  <c r="AE41" i="1"/>
  <c r="AG41" i="1"/>
  <c r="AI41" i="1" s="1"/>
  <c r="AD81" i="1"/>
  <c r="AG81" i="1"/>
  <c r="AI81" i="1" s="1"/>
  <c r="AD221" i="1"/>
  <c r="AE221" i="1"/>
  <c r="AG221" i="1"/>
  <c r="AI221" i="1" s="1"/>
  <c r="AF28" i="1"/>
  <c r="AG28" i="1"/>
  <c r="AI28" i="1" s="1"/>
  <c r="AD135" i="1"/>
  <c r="AG135" i="1"/>
  <c r="AI135" i="1" s="1"/>
  <c r="AE193" i="1"/>
  <c r="AG193" i="1"/>
  <c r="AI193" i="1" s="1"/>
  <c r="AF193" i="1"/>
  <c r="AE100" i="1"/>
  <c r="AD100" i="1"/>
  <c r="AG100" i="1"/>
  <c r="AI100" i="1" s="1"/>
  <c r="AD31" i="1"/>
  <c r="AG31" i="1"/>
  <c r="AI31" i="1" s="1"/>
  <c r="AI27" i="1"/>
  <c r="AE170" i="1"/>
  <c r="AG170" i="1"/>
  <c r="AI170" i="1" s="1"/>
  <c r="AE53" i="1"/>
  <c r="AG53" i="1"/>
  <c r="AI53" i="1" s="1"/>
  <c r="AD108" i="1"/>
  <c r="AG108" i="1"/>
  <c r="AI108" i="1" s="1"/>
  <c r="AF108" i="1"/>
  <c r="AE39" i="1"/>
  <c r="AG39" i="1"/>
  <c r="AI39" i="1" s="1"/>
  <c r="AE103" i="1"/>
  <c r="AG103" i="1"/>
  <c r="AI103" i="1" s="1"/>
  <c r="AD212" i="1"/>
  <c r="AG212" i="1"/>
  <c r="AI212" i="1" s="1"/>
  <c r="AE232" i="1"/>
  <c r="AG232" i="1"/>
  <c r="AI232" i="1" s="1"/>
  <c r="AD238" i="1"/>
  <c r="AG238" i="1"/>
  <c r="AI238" i="1" s="1"/>
  <c r="AE54" i="1"/>
  <c r="AG54" i="1"/>
  <c r="AI54" i="1" s="1"/>
  <c r="AF54" i="1"/>
  <c r="AE219" i="1"/>
  <c r="AG219" i="1"/>
  <c r="AI219" i="1" s="1"/>
  <c r="AE180" i="1"/>
  <c r="AG180" i="1"/>
  <c r="AI180" i="1" s="1"/>
  <c r="AD102" i="1"/>
  <c r="AG102" i="1"/>
  <c r="AI102" i="1" s="1"/>
  <c r="AE133" i="1"/>
  <c r="AG133" i="1"/>
  <c r="AI133" i="1" s="1"/>
  <c r="AF133" i="1"/>
  <c r="AD230" i="1"/>
  <c r="AG230" i="1"/>
  <c r="AI230" i="1" s="1"/>
  <c r="AD150" i="1"/>
  <c r="AG150" i="1"/>
  <c r="AI150" i="1" s="1"/>
  <c r="AE216" i="1"/>
  <c r="AG216" i="1"/>
  <c r="AI216" i="1" s="1"/>
  <c r="AF216" i="1"/>
  <c r="AE176" i="1"/>
  <c r="AG176" i="1"/>
  <c r="AI176" i="1" s="1"/>
  <c r="AD202" i="1"/>
  <c r="AG202" i="1"/>
  <c r="AI202" i="1" s="1"/>
  <c r="AE144" i="1"/>
  <c r="AG144" i="1"/>
  <c r="AI144" i="1" s="1"/>
  <c r="AF144" i="1"/>
  <c r="AD191" i="1"/>
  <c r="AG191" i="1"/>
  <c r="AI191" i="1" s="1"/>
  <c r="AD210" i="1"/>
  <c r="AG210" i="1"/>
  <c r="AI210" i="1" s="1"/>
  <c r="AE173" i="1"/>
  <c r="AG173" i="1"/>
  <c r="AI173" i="1" s="1"/>
  <c r="AE208" i="1"/>
  <c r="AG208" i="1"/>
  <c r="AI208" i="1" s="1"/>
  <c r="AF208" i="1"/>
  <c r="AE217" i="1"/>
  <c r="AD217" i="1"/>
  <c r="AG217" i="1"/>
  <c r="AI217" i="1" s="1"/>
  <c r="AF217" i="1"/>
  <c r="AE177" i="1"/>
  <c r="AG177" i="1"/>
  <c r="AI177" i="1" s="1"/>
  <c r="AD99" i="1"/>
  <c r="AG99" i="1"/>
  <c r="AI99" i="1" s="1"/>
  <c r="AD236" i="1"/>
  <c r="AG236" i="1"/>
  <c r="AI236" i="1" s="1"/>
  <c r="AB22" i="1"/>
  <c r="AG22" i="1" s="1"/>
  <c r="AI22" i="1" s="1"/>
  <c r="AB104" i="1"/>
  <c r="AG104" i="1" s="1"/>
  <c r="AI104" i="1" s="1"/>
  <c r="X7" i="1"/>
  <c r="X8" i="1"/>
  <c r="X5" i="1"/>
  <c r="AG12" i="1"/>
  <c r="AB29" i="1"/>
  <c r="AG29" i="1" s="1"/>
  <c r="AI29" i="1" s="1"/>
  <c r="AB68" i="1"/>
  <c r="AB162" i="1"/>
  <c r="AB148" i="1"/>
  <c r="AA7" i="1"/>
  <c r="AB7" i="1" s="1"/>
  <c r="AB189" i="1"/>
  <c r="X140" i="1"/>
  <c r="W268" i="1"/>
  <c r="AG13" i="1"/>
  <c r="AI13" i="1" s="1"/>
  <c r="AG10" i="1"/>
  <c r="AI10" i="1" s="1"/>
  <c r="AG23" i="1"/>
  <c r="AI23" i="1" s="1"/>
  <c r="AG11" i="1"/>
  <c r="AI11" i="1" s="1"/>
  <c r="AD21" i="1"/>
  <c r="AG21" i="1"/>
  <c r="AI21" i="1" s="1"/>
  <c r="AD15" i="1"/>
  <c r="AB137" i="1"/>
  <c r="AG137" i="1" s="1"/>
  <c r="AI137" i="1" s="1"/>
  <c r="AD12" i="1"/>
  <c r="AA33" i="1"/>
  <c r="AB33" i="1" s="1"/>
  <c r="AA32" i="1"/>
  <c r="AB32" i="1" s="1"/>
  <c r="AA83" i="1"/>
  <c r="AB83" i="1" s="1"/>
  <c r="AA172" i="1"/>
  <c r="AB172" i="1" s="1"/>
  <c r="AA79" i="1"/>
  <c r="AB79" i="1" s="1"/>
  <c r="AG79" i="1" s="1"/>
  <c r="AI79" i="1" s="1"/>
  <c r="AA25" i="1"/>
  <c r="AB25" i="1" s="1"/>
  <c r="AG25" i="1" s="1"/>
  <c r="AI25" i="1" s="1"/>
  <c r="AA156" i="1"/>
  <c r="AB156" i="1" s="1"/>
  <c r="AA98" i="1"/>
  <c r="AB98" i="1" s="1"/>
  <c r="AG98" i="1" s="1"/>
  <c r="AI98" i="1" s="1"/>
  <c r="AA35" i="1"/>
  <c r="AB35" i="1" s="1"/>
  <c r="AA207" i="1"/>
  <c r="AB207" i="1" s="1"/>
  <c r="AA121" i="1"/>
  <c r="AB121" i="1" s="1"/>
  <c r="AG121" i="1" s="1"/>
  <c r="AI121" i="1" s="1"/>
  <c r="AA38" i="1"/>
  <c r="AB38" i="1" s="1"/>
  <c r="AF38" i="1" s="1"/>
  <c r="AA67" i="1"/>
  <c r="AB67" i="1" s="1"/>
  <c r="AF67" i="1" s="1"/>
  <c r="AB186" i="1"/>
  <c r="AG186" i="1" s="1"/>
  <c r="AI186" i="1" s="1"/>
  <c r="AB118" i="1"/>
  <c r="AG118" i="1" s="1"/>
  <c r="AI118" i="1" s="1"/>
  <c r="AB143" i="1"/>
  <c r="AB132" i="1"/>
  <c r="AG132" i="1" s="1"/>
  <c r="AI132" i="1" s="1"/>
  <c r="AB159" i="1"/>
  <c r="AB155" i="1"/>
  <c r="AB187" i="1"/>
  <c r="AF187" i="1" s="1"/>
  <c r="AB61" i="1"/>
  <c r="AB152" i="1"/>
  <c r="AB128" i="1"/>
  <c r="AG128" i="1" s="1"/>
  <c r="AI128" i="1" s="1"/>
  <c r="AB62" i="1"/>
  <c r="AG62" i="1" s="1"/>
  <c r="AI62" i="1" s="1"/>
  <c r="AB8" i="1"/>
  <c r="AB127" i="1"/>
  <c r="AB200" i="1"/>
  <c r="AB149" i="1"/>
  <c r="AB140" i="1"/>
  <c r="AB139" i="1"/>
  <c r="AB142" i="1"/>
  <c r="AG142" i="1" s="1"/>
  <c r="AI142" i="1" s="1"/>
  <c r="AB182" i="1"/>
  <c r="AB88" i="1"/>
  <c r="AG88" i="1" s="1"/>
  <c r="AI88" i="1" s="1"/>
  <c r="AB117" i="1"/>
  <c r="AB145" i="1"/>
  <c r="AG145" i="1" s="1"/>
  <c r="AI145" i="1" s="1"/>
  <c r="AB36" i="1"/>
  <c r="AF36" i="1" s="1"/>
  <c r="AB96" i="1"/>
  <c r="AG96" i="1" s="1"/>
  <c r="AI96" i="1" s="1"/>
  <c r="AB87" i="1"/>
  <c r="AB198" i="1"/>
  <c r="AG198" i="1" s="1"/>
  <c r="AI198" i="1" s="1"/>
  <c r="AB153" i="1"/>
  <c r="AG153" i="1" s="1"/>
  <c r="AI153" i="1" s="1"/>
  <c r="AB206" i="1"/>
  <c r="AB203" i="1"/>
  <c r="AG203" i="1" s="1"/>
  <c r="AI203" i="1" s="1"/>
  <c r="AB188" i="1"/>
  <c r="AG188" i="1" s="1"/>
  <c r="AI188" i="1" s="1"/>
  <c r="AB49" i="1"/>
  <c r="AB120" i="1"/>
  <c r="AG120" i="1" s="1"/>
  <c r="AI120" i="1" s="1"/>
  <c r="AB5" i="1"/>
  <c r="AG5" i="1" s="1"/>
  <c r="AI5" i="1" s="1"/>
  <c r="AB192" i="1"/>
  <c r="AB168" i="1"/>
  <c r="AG168" i="1" s="1"/>
  <c r="AI168" i="1" s="1"/>
  <c r="AB16" i="1"/>
  <c r="AG16" i="1" s="1"/>
  <c r="AI16" i="1" s="1"/>
  <c r="AE143" i="1" l="1"/>
  <c r="AG143" i="1"/>
  <c r="AI143" i="1" s="1"/>
  <c r="AF143" i="1"/>
  <c r="AE192" i="1"/>
  <c r="AG192" i="1"/>
  <c r="AI192" i="1" s="1"/>
  <c r="AF192" i="1"/>
  <c r="AE155" i="1"/>
  <c r="AG155" i="1"/>
  <c r="AI155" i="1" s="1"/>
  <c r="AE172" i="1"/>
  <c r="AG172" i="1"/>
  <c r="AI172" i="1" s="1"/>
  <c r="AG36" i="1"/>
  <c r="AI36" i="1" s="1"/>
  <c r="AG38" i="1"/>
  <c r="AI38" i="1" s="1"/>
  <c r="AD182" i="1"/>
  <c r="AG182" i="1"/>
  <c r="AI182" i="1" s="1"/>
  <c r="AF182" i="1"/>
  <c r="AE35" i="1"/>
  <c r="AG35" i="1"/>
  <c r="AI35" i="1" s="1"/>
  <c r="AD189" i="1"/>
  <c r="AG189" i="1"/>
  <c r="AI189" i="1" s="1"/>
  <c r="AG187" i="1"/>
  <c r="AI187" i="1" s="1"/>
  <c r="AD87" i="1"/>
  <c r="AG87" i="1"/>
  <c r="AI87" i="1" s="1"/>
  <c r="AD117" i="1"/>
  <c r="AG117" i="1"/>
  <c r="AI117" i="1" s="1"/>
  <c r="AD139" i="1"/>
  <c r="AG139" i="1"/>
  <c r="AI139" i="1" s="1"/>
  <c r="AD127" i="1"/>
  <c r="AG127" i="1"/>
  <c r="AI127" i="1" s="1"/>
  <c r="AD152" i="1"/>
  <c r="AG152" i="1"/>
  <c r="AI152" i="1" s="1"/>
  <c r="AE159" i="1"/>
  <c r="AG159" i="1"/>
  <c r="AI159" i="1" s="1"/>
  <c r="AF159" i="1"/>
  <c r="AE156" i="1"/>
  <c r="AD156" i="1"/>
  <c r="AG156" i="1"/>
  <c r="AI156" i="1" s="1"/>
  <c r="AE83" i="1"/>
  <c r="AG83" i="1"/>
  <c r="AI83" i="1" s="1"/>
  <c r="AF83" i="1"/>
  <c r="AD148" i="1"/>
  <c r="AG148" i="1"/>
  <c r="AI148" i="1" s="1"/>
  <c r="AD49" i="1"/>
  <c r="AE49" i="1"/>
  <c r="AG49" i="1"/>
  <c r="AI49" i="1" s="1"/>
  <c r="AD149" i="1"/>
  <c r="AG149" i="1"/>
  <c r="AI149" i="1" s="1"/>
  <c r="AD33" i="1"/>
  <c r="AG33" i="1"/>
  <c r="AI33" i="1" s="1"/>
  <c r="AF68" i="1"/>
  <c r="AG68" i="1"/>
  <c r="AI68" i="1" s="1"/>
  <c r="AD200" i="1"/>
  <c r="AG200" i="1"/>
  <c r="AI200" i="1" s="1"/>
  <c r="AD206" i="1"/>
  <c r="AG206" i="1"/>
  <c r="AI206" i="1" s="1"/>
  <c r="AD61" i="1"/>
  <c r="AG61" i="1"/>
  <c r="AI61" i="1" s="1"/>
  <c r="AD22" i="1"/>
  <c r="AD207" i="1"/>
  <c r="AG207" i="1"/>
  <c r="AI207" i="1" s="1"/>
  <c r="AD32" i="1"/>
  <c r="AG32" i="1"/>
  <c r="AI32" i="1" s="1"/>
  <c r="AG140" i="1"/>
  <c r="AI140" i="1" s="1"/>
  <c r="AD162" i="1"/>
  <c r="AG162" i="1"/>
  <c r="AI162" i="1" s="1"/>
  <c r="AG67" i="1"/>
  <c r="AI67" i="1" s="1"/>
  <c r="AG8" i="1"/>
  <c r="AI8" i="1" s="1"/>
  <c r="AI12" i="1"/>
  <c r="X268" i="1"/>
  <c r="AG7" i="1"/>
  <c r="AI7" i="1" s="1"/>
  <c r="AF7" i="1"/>
  <c r="AB268" i="1"/>
  <c r="AB269" i="1" s="1"/>
  <c r="AB270" i="1" s="1"/>
  <c r="AD25" i="1"/>
  <c r="AE25" i="1"/>
  <c r="AG268" i="1" l="1"/>
  <c r="AG269" i="1" s="1"/>
  <c r="AG270" i="1" s="1"/>
  <c r="AD268" i="1"/>
  <c r="AF268" i="1"/>
  <c r="AE268" i="1"/>
  <c r="AI268" i="1" l="1"/>
  <c r="AI269" i="1" s="1"/>
  <c r="AR5" i="4" l="1"/>
  <c r="AS5" i="4" l="1"/>
  <c r="AT5" i="4" s="1"/>
  <c r="AU5" i="4" s="1"/>
  <c r="AV5" i="4" l="1"/>
  <c r="AW5" i="4" s="1"/>
  <c r="AK5" i="4" l="1"/>
  <c r="AL5" i="4" l="1"/>
  <c r="AM5" i="4" s="1"/>
  <c r="AN5" i="4" s="1"/>
  <c r="AO5" i="4" l="1"/>
  <c r="AP5" i="4" s="1"/>
  <c r="AR6" i="4" l="1"/>
  <c r="AR7" i="4" s="1"/>
  <c r="AR8" i="4" l="1"/>
  <c r="AS8" i="4" s="1"/>
  <c r="AT8" i="4" s="1"/>
  <c r="AS7" i="4"/>
  <c r="AT7" i="4" s="1"/>
  <c r="AS6" i="4"/>
  <c r="AT6" i="4" s="1"/>
  <c r="AU6" i="4" s="1"/>
  <c r="AR9" i="4" l="1"/>
  <c r="AS9" i="4" s="1"/>
  <c r="AT9" i="4" s="1"/>
  <c r="AU7" i="4"/>
  <c r="AV6" i="4"/>
  <c r="AW6" i="4" s="1"/>
  <c r="AR10" i="4" l="1"/>
  <c r="AS10" i="4" s="1"/>
  <c r="AT10" i="4" s="1"/>
  <c r="AU8" i="4"/>
  <c r="AU9" i="4" s="1"/>
  <c r="AV9" i="4" s="1"/>
  <c r="AW9" i="4" s="1"/>
  <c r="AV7" i="4"/>
  <c r="AW7" i="4" s="1"/>
  <c r="AR11" i="4" l="1"/>
  <c r="AS11" i="4" s="1"/>
  <c r="AT11" i="4" s="1"/>
  <c r="AV8" i="4"/>
  <c r="AW8" i="4" s="1"/>
  <c r="AU10" i="4"/>
  <c r="AU11" i="4" l="1"/>
  <c r="AV10" i="4"/>
  <c r="AW10" i="4" s="1"/>
  <c r="AR12" i="4" l="1"/>
  <c r="AS12" i="4" s="1"/>
  <c r="AT12" i="4" s="1"/>
  <c r="AU12" i="4" s="1"/>
  <c r="AV12" i="4" s="1"/>
  <c r="AW12" i="4" s="1"/>
  <c r="AV11" i="4"/>
  <c r="AW11" i="4" s="1"/>
  <c r="AR13" i="4" l="1"/>
  <c r="AS13" i="4" l="1"/>
  <c r="AT13" i="4" s="1"/>
  <c r="AU13" i="4" s="1"/>
  <c r="AR14" i="4"/>
  <c r="AS14" i="4" s="1"/>
  <c r="AT14" i="4" s="1"/>
  <c r="AU14" i="4" l="1"/>
  <c r="AR15" i="4" s="1"/>
  <c r="AS15" i="4" s="1"/>
  <c r="AT15" i="4" s="1"/>
  <c r="AU15" i="4" s="1"/>
  <c r="AV13" i="4"/>
  <c r="AW13" i="4" s="1"/>
  <c r="AV14" i="4" l="1"/>
  <c r="AW14" i="4" s="1"/>
  <c r="AR16" i="4"/>
  <c r="AV15" i="4"/>
  <c r="AW15" i="4" s="1"/>
  <c r="AR17" i="4" l="1"/>
  <c r="AS16" i="4"/>
  <c r="AT16" i="4" s="1"/>
  <c r="AU16" i="4" s="1"/>
  <c r="AV16" i="4" l="1"/>
  <c r="AW16" i="4" s="1"/>
  <c r="AS17" i="4"/>
  <c r="AT17" i="4" s="1"/>
  <c r="AU17" i="4" s="1"/>
  <c r="AV17" i="4" s="1"/>
  <c r="AW17" i="4" s="1"/>
  <c r="AR18" i="4"/>
  <c r="AR19" i="4" l="1"/>
  <c r="AS18" i="4"/>
  <c r="AT18" i="4" s="1"/>
  <c r="AU18" i="4" s="1"/>
  <c r="AV18" i="4" l="1"/>
  <c r="AW18" i="4" s="1"/>
  <c r="AS19" i="4"/>
  <c r="AT19" i="4" s="1"/>
  <c r="AU19" i="4" s="1"/>
  <c r="AR20" i="4"/>
  <c r="AS20" i="4" s="1"/>
  <c r="AT20" i="4" s="1"/>
  <c r="AU20" i="4" l="1"/>
  <c r="AV19" i="4"/>
  <c r="AW19" i="4" s="1"/>
  <c r="AR21" i="4" l="1"/>
  <c r="AV20" i="4"/>
  <c r="AW20" i="4" s="1"/>
  <c r="AS21" i="4" l="1"/>
  <c r="AT21" i="4" s="1"/>
  <c r="AU21" i="4" s="1"/>
  <c r="AR22" i="4"/>
  <c r="AS22" i="4" s="1"/>
  <c r="AT22" i="4" s="1"/>
  <c r="AK6" i="4"/>
  <c r="AU22" i="4" l="1"/>
  <c r="AR23" i="4" s="1"/>
  <c r="AL6" i="4"/>
  <c r="AM6" i="4" s="1"/>
  <c r="AN6" i="4" s="1"/>
  <c r="AO6" i="4" s="1"/>
  <c r="AP6" i="4" s="1"/>
  <c r="AK7" i="4"/>
  <c r="AV21" i="4"/>
  <c r="AW21" i="4" s="1"/>
  <c r="AV22" i="4" l="1"/>
  <c r="AW22" i="4" s="1"/>
  <c r="AK8" i="4"/>
  <c r="AL8" i="4" s="1"/>
  <c r="AM8" i="4" s="1"/>
  <c r="AL7" i="4"/>
  <c r="AM7" i="4" s="1"/>
  <c r="AN7" i="4" s="1"/>
  <c r="AO7" i="4" s="1"/>
  <c r="AP7" i="4" s="1"/>
  <c r="AS23" i="4"/>
  <c r="AT23" i="4" s="1"/>
  <c r="AU23" i="4" s="1"/>
  <c r="AR24" i="4"/>
  <c r="AS24" i="4" s="1"/>
  <c r="AT24" i="4" s="1"/>
  <c r="AU24" i="4" l="1"/>
  <c r="AR25" i="4" s="1"/>
  <c r="AS25" i="4" s="1"/>
  <c r="AT25" i="4" s="1"/>
  <c r="AU25" i="4" s="1"/>
  <c r="AV23" i="4"/>
  <c r="AW23" i="4" s="1"/>
  <c r="AN8" i="4"/>
  <c r="AV24" i="4" l="1"/>
  <c r="AW24" i="4" s="1"/>
  <c r="AK9" i="4"/>
  <c r="AO8" i="4"/>
  <c r="AP8" i="4" s="1"/>
  <c r="AR26" i="4"/>
  <c r="AV25" i="4"/>
  <c r="AW25" i="4" s="1"/>
  <c r="AS26" i="4" l="1"/>
  <c r="AT26" i="4" s="1"/>
  <c r="AU26" i="4" s="1"/>
  <c r="AR27" i="4"/>
  <c r="AL9" i="4"/>
  <c r="AM9" i="4" s="1"/>
  <c r="AN9" i="4" s="1"/>
  <c r="AK10" i="4"/>
  <c r="AL10" i="4" s="1"/>
  <c r="AM10" i="4" s="1"/>
  <c r="AN10" i="4" l="1"/>
  <c r="AK11" i="4" s="1"/>
  <c r="AL11" i="4" s="1"/>
  <c r="AM11" i="4" s="1"/>
  <c r="AN11" i="4" s="1"/>
  <c r="AS27" i="4"/>
  <c r="AT27" i="4" s="1"/>
  <c r="AU27" i="4" s="1"/>
  <c r="AR28" i="4"/>
  <c r="AO9" i="4"/>
  <c r="AP9" i="4" s="1"/>
  <c r="AV26" i="4"/>
  <c r="AW26" i="4" s="1"/>
  <c r="AO10" i="4" l="1"/>
  <c r="AP10" i="4" s="1"/>
  <c r="AK12" i="4"/>
  <c r="AK13" i="4" s="1"/>
  <c r="AO11" i="4"/>
  <c r="AP11" i="4" s="1"/>
  <c r="AV27" i="4"/>
  <c r="AW27" i="4" s="1"/>
  <c r="AS28" i="4"/>
  <c r="AT28" i="4" s="1"/>
  <c r="AU28" i="4" s="1"/>
  <c r="AR29" i="4"/>
  <c r="AL12" i="4" l="1"/>
  <c r="AM12" i="4" s="1"/>
  <c r="AN12" i="4" s="1"/>
  <c r="AO12" i="4" s="1"/>
  <c r="AP12" i="4" s="1"/>
  <c r="AV28" i="4"/>
  <c r="AW28" i="4" s="1"/>
  <c r="AL13" i="4"/>
  <c r="AM13" i="4" s="1"/>
  <c r="AK14" i="4"/>
  <c r="AS29" i="4"/>
  <c r="AT29" i="4" s="1"/>
  <c r="AU29" i="4" s="1"/>
  <c r="AR30" i="4"/>
  <c r="AS30" i="4" s="1"/>
  <c r="AT30" i="4" s="1"/>
  <c r="AN13" i="4" l="1"/>
  <c r="AO13" i="4" s="1"/>
  <c r="AP13" i="4" s="1"/>
  <c r="AL14" i="4"/>
  <c r="AM14" i="4" s="1"/>
  <c r="AK15" i="4"/>
  <c r="AU30" i="4"/>
  <c r="AV29" i="4"/>
  <c r="AW29" i="4" s="1"/>
  <c r="AN14" i="4" l="1"/>
  <c r="AO14" i="4" s="1"/>
  <c r="AP14" i="4" s="1"/>
  <c r="AR31" i="4"/>
  <c r="AV30" i="4"/>
  <c r="AW30" i="4" s="1"/>
  <c r="AL15" i="4"/>
  <c r="AM15" i="4" s="1"/>
  <c r="AK16" i="4"/>
  <c r="AL16" i="4" s="1"/>
  <c r="AM16" i="4" s="1"/>
  <c r="AN15" i="4" l="1"/>
  <c r="AO15" i="4" s="1"/>
  <c r="AP15" i="4" s="1"/>
  <c r="AS31" i="4"/>
  <c r="AT31" i="4" s="1"/>
  <c r="AU31" i="4" s="1"/>
  <c r="AR32" i="4"/>
  <c r="AK17" i="4"/>
  <c r="AL17" i="4" s="1"/>
  <c r="AM17" i="4" s="1"/>
  <c r="AN16" i="4" l="1"/>
  <c r="AO16" i="4" s="1"/>
  <c r="AP16" i="4" s="1"/>
  <c r="AV31" i="4"/>
  <c r="AW31" i="4" s="1"/>
  <c r="AS32" i="4"/>
  <c r="AT32" i="4" s="1"/>
  <c r="AU32" i="4" s="1"/>
  <c r="AR33" i="4"/>
  <c r="AS33" i="4" s="1"/>
  <c r="AT33" i="4" s="1"/>
  <c r="AN17" i="4" l="1"/>
  <c r="AU33" i="4"/>
  <c r="AV32" i="4"/>
  <c r="AW32" i="4" s="1"/>
  <c r="AK18" i="4" l="1"/>
  <c r="AO17" i="4"/>
  <c r="AP17" i="4" s="1"/>
  <c r="AR34" i="4"/>
  <c r="AV33" i="4"/>
  <c r="AW33" i="4" s="1"/>
  <c r="AK19" i="4" l="1"/>
  <c r="AL18" i="4"/>
  <c r="AM18" i="4" s="1"/>
  <c r="AN18" i="4" s="1"/>
  <c r="AO18" i="4" s="1"/>
  <c r="AP18" i="4" s="1"/>
  <c r="AS34" i="4"/>
  <c r="AT34" i="4" s="1"/>
  <c r="AU34" i="4" s="1"/>
  <c r="AR35" i="4"/>
  <c r="AK20" i="4" l="1"/>
  <c r="AL19" i="4"/>
  <c r="AM19" i="4" s="1"/>
  <c r="AN19" i="4" s="1"/>
  <c r="AO19" i="4" s="1"/>
  <c r="AP19" i="4" s="1"/>
  <c r="AR36" i="4"/>
  <c r="AS36" i="4" s="1"/>
  <c r="AT36" i="4" s="1"/>
  <c r="AS35" i="4"/>
  <c r="AT35" i="4" s="1"/>
  <c r="AU35" i="4" s="1"/>
  <c r="AV35" i="4" s="1"/>
  <c r="AW35" i="4" s="1"/>
  <c r="AV34" i="4"/>
  <c r="AW34" i="4" s="1"/>
  <c r="AL20" i="4" l="1"/>
  <c r="AM20" i="4" s="1"/>
  <c r="AN20" i="4" s="1"/>
  <c r="AK21" i="4"/>
  <c r="AL21" i="4" s="1"/>
  <c r="AM21" i="4" s="1"/>
  <c r="AU36" i="4"/>
  <c r="AN21" i="4" l="1"/>
  <c r="AO20" i="4"/>
  <c r="AP20" i="4" s="1"/>
  <c r="AV36" i="4"/>
  <c r="AW36" i="4" s="1"/>
  <c r="AR37" i="4"/>
  <c r="AS37" i="4" s="1"/>
  <c r="AT37" i="4" s="1"/>
  <c r="AU37" i="4" s="1"/>
  <c r="AO21" i="4" l="1"/>
  <c r="AP21" i="4" s="1"/>
  <c r="AK22" i="4"/>
  <c r="AL22" i="4" s="1"/>
  <c r="AM22" i="4" s="1"/>
  <c r="AN22" i="4" s="1"/>
  <c r="AK23" i="4" s="1"/>
  <c r="AV37" i="4"/>
  <c r="AW37" i="4" s="1"/>
  <c r="AR38" i="4"/>
  <c r="AO22" i="4" l="1"/>
  <c r="AP22" i="4" s="1"/>
  <c r="AL23" i="4"/>
  <c r="AM23" i="4" s="1"/>
  <c r="AN23" i="4" s="1"/>
  <c r="AO23" i="4" s="1"/>
  <c r="AP23" i="4" s="1"/>
  <c r="AK24" i="4"/>
  <c r="AS38" i="4"/>
  <c r="AT38" i="4" s="1"/>
  <c r="AU38" i="4" s="1"/>
  <c r="AR39" i="4"/>
  <c r="AK25" i="4" l="1"/>
  <c r="AL24" i="4"/>
  <c r="AM24" i="4" s="1"/>
  <c r="AN24" i="4" s="1"/>
  <c r="AO24" i="4" s="1"/>
  <c r="AP24" i="4" s="1"/>
  <c r="AR40" i="4"/>
  <c r="AS39" i="4"/>
  <c r="AT39" i="4" s="1"/>
  <c r="AU39" i="4" s="1"/>
  <c r="AV38" i="4"/>
  <c r="AW38" i="4" s="1"/>
  <c r="AK26" i="4" l="1"/>
  <c r="AL25" i="4"/>
  <c r="AM25" i="4" s="1"/>
  <c r="AN25" i="4" s="1"/>
  <c r="AO25" i="4" s="1"/>
  <c r="AP25" i="4" s="1"/>
  <c r="AV39" i="4"/>
  <c r="AW39" i="4" s="1"/>
  <c r="AS40" i="4"/>
  <c r="AT40" i="4" s="1"/>
  <c r="AU40" i="4" s="1"/>
  <c r="AR41" i="4"/>
  <c r="AS41" i="4" s="1"/>
  <c r="AT41" i="4" s="1"/>
  <c r="AK27" i="4" l="1"/>
  <c r="AL27" i="4" s="1"/>
  <c r="AM27" i="4" s="1"/>
  <c r="AL26" i="4"/>
  <c r="AM26" i="4" s="1"/>
  <c r="AN26" i="4" s="1"/>
  <c r="AU41" i="4"/>
  <c r="AV40" i="4"/>
  <c r="AW40" i="4" s="1"/>
  <c r="AN27" i="4" l="1"/>
  <c r="AO26" i="4"/>
  <c r="AP26" i="4" s="1"/>
  <c r="AV41" i="4"/>
  <c r="AW41" i="4" s="1"/>
  <c r="AR42" i="4"/>
  <c r="AS42" i="4" s="1"/>
  <c r="AT42" i="4" s="1"/>
  <c r="AU42" i="4" s="1"/>
  <c r="AO27" i="4" l="1"/>
  <c r="AP27" i="4" s="1"/>
  <c r="AK28" i="4"/>
  <c r="AR43" i="4"/>
  <c r="AV42" i="4"/>
  <c r="AW42" i="4" s="1"/>
  <c r="AL28" i="4" l="1"/>
  <c r="AM28" i="4" s="1"/>
  <c r="AN28" i="4" s="1"/>
  <c r="AO28" i="4" s="1"/>
  <c r="AP28" i="4" s="1"/>
  <c r="AK29" i="4"/>
  <c r="AR44" i="4"/>
  <c r="AS44" i="4" s="1"/>
  <c r="AT44" i="4" s="1"/>
  <c r="AS43" i="4"/>
  <c r="AT43" i="4" s="1"/>
  <c r="AU43" i="4" s="1"/>
  <c r="AL29" i="4" l="1"/>
  <c r="AM29" i="4" s="1"/>
  <c r="AN29" i="4" s="1"/>
  <c r="AK30" i="4"/>
  <c r="AL30" i="4" s="1"/>
  <c r="AM30" i="4" s="1"/>
  <c r="AU44" i="4"/>
  <c r="AR45" i="4" s="1"/>
  <c r="AV43" i="4"/>
  <c r="AW43" i="4" s="1"/>
  <c r="AV44" i="4" l="1"/>
  <c r="AW44" i="4" s="1"/>
  <c r="AO29" i="4"/>
  <c r="AP29" i="4" s="1"/>
  <c r="AN30" i="4"/>
  <c r="AK31" i="4" s="1"/>
  <c r="AS45" i="4"/>
  <c r="AT45" i="4" s="1"/>
  <c r="AU45" i="4" s="1"/>
  <c r="AR46" i="4"/>
  <c r="AS46" i="4" s="1"/>
  <c r="AT46" i="4" s="1"/>
  <c r="AO30" i="4" l="1"/>
  <c r="AP30" i="4" s="1"/>
  <c r="AL31" i="4"/>
  <c r="AM31" i="4" s="1"/>
  <c r="AN31" i="4" s="1"/>
  <c r="AO31" i="4" s="1"/>
  <c r="AP31" i="4" s="1"/>
  <c r="AK32" i="4"/>
  <c r="AU46" i="4"/>
  <c r="AR47" i="4" s="1"/>
  <c r="AV45" i="4"/>
  <c r="AW45" i="4" s="1"/>
  <c r="AK33" i="4" l="1"/>
  <c r="AL33" i="4" s="1"/>
  <c r="AM33" i="4" s="1"/>
  <c r="AL32" i="4"/>
  <c r="AM32" i="4" s="1"/>
  <c r="AN32" i="4" s="1"/>
  <c r="AV46" i="4"/>
  <c r="AW46" i="4" s="1"/>
  <c r="AS47" i="4"/>
  <c r="AT47" i="4" s="1"/>
  <c r="AU47" i="4" s="1"/>
  <c r="AR48" i="4"/>
  <c r="AS48" i="4" s="1"/>
  <c r="AT48" i="4" s="1"/>
  <c r="AN33" i="4" l="1"/>
  <c r="AO32" i="4"/>
  <c r="AP32" i="4" s="1"/>
  <c r="AU48" i="4"/>
  <c r="AV47" i="4"/>
  <c r="AW47" i="4" s="1"/>
  <c r="AK34" i="4" l="1"/>
  <c r="AO33" i="4"/>
  <c r="AP33" i="4" s="1"/>
  <c r="AR49" i="4"/>
  <c r="AS49" i="4" s="1"/>
  <c r="AT49" i="4" s="1"/>
  <c r="AU49" i="4" s="1"/>
  <c r="AV48" i="4"/>
  <c r="AW48" i="4" s="1"/>
  <c r="AL34" i="4" l="1"/>
  <c r="AM34" i="4" s="1"/>
  <c r="AN34" i="4" s="1"/>
  <c r="AO34" i="4" s="1"/>
  <c r="AP34" i="4" s="1"/>
  <c r="AK35" i="4"/>
  <c r="AR50" i="4"/>
  <c r="AS50" i="4" s="1"/>
  <c r="AT50" i="4" s="1"/>
  <c r="AU50" i="4" s="1"/>
  <c r="AV49" i="4"/>
  <c r="AW49" i="4" s="1"/>
  <c r="AK36" i="4" l="1"/>
  <c r="AL35" i="4"/>
  <c r="AM35" i="4" s="1"/>
  <c r="AN35" i="4" s="1"/>
  <c r="AO35" i="4" s="1"/>
  <c r="AP35" i="4" s="1"/>
  <c r="AR51" i="4"/>
  <c r="AS51" i="4" s="1"/>
  <c r="AT51" i="4" s="1"/>
  <c r="AU51" i="4" s="1"/>
  <c r="AV50" i="4"/>
  <c r="AW50" i="4" s="1"/>
  <c r="AL36" i="4" l="1"/>
  <c r="AM36" i="4" s="1"/>
  <c r="AN36" i="4" s="1"/>
  <c r="AK37" i="4"/>
  <c r="AL37" i="4" s="1"/>
  <c r="AM37" i="4" s="1"/>
  <c r="AR52" i="4"/>
  <c r="AV51" i="4"/>
  <c r="AW51" i="4" s="1"/>
  <c r="AN37" i="4" l="1"/>
  <c r="AK38" i="4" s="1"/>
  <c r="AK39" i="4" s="1"/>
  <c r="AO36" i="4"/>
  <c r="AP36" i="4" s="1"/>
  <c r="AS52" i="4"/>
  <c r="AT52" i="4" s="1"/>
  <c r="AU52" i="4" s="1"/>
  <c r="AR53" i="4"/>
  <c r="AL38" i="4" l="1"/>
  <c r="AM38" i="4" s="1"/>
  <c r="AN38" i="4" s="1"/>
  <c r="AO38" i="4" s="1"/>
  <c r="AP38" i="4" s="1"/>
  <c r="AO37" i="4"/>
  <c r="AP37" i="4" s="1"/>
  <c r="AV52" i="4"/>
  <c r="AW52" i="4" s="1"/>
  <c r="AK40" i="4"/>
  <c r="AL39" i="4"/>
  <c r="AM39" i="4" s="1"/>
  <c r="AR54" i="4"/>
  <c r="AS53" i="4"/>
  <c r="AT53" i="4" s="1"/>
  <c r="AU53" i="4" s="1"/>
  <c r="AV53" i="4" s="1"/>
  <c r="AW53" i="4" s="1"/>
  <c r="AN39" i="4" l="1"/>
  <c r="AO39" i="4" s="1"/>
  <c r="AP39" i="4" s="1"/>
  <c r="AL40" i="4"/>
  <c r="AM40" i="4" s="1"/>
  <c r="AK41" i="4"/>
  <c r="AS54" i="4"/>
  <c r="AT54" i="4" s="1"/>
  <c r="AU54" i="4" s="1"/>
  <c r="AR55" i="4"/>
  <c r="AN40" i="4" l="1"/>
  <c r="AV54" i="4"/>
  <c r="AW54" i="4" s="1"/>
  <c r="AL41" i="4"/>
  <c r="AM41" i="4" s="1"/>
  <c r="AK42" i="4"/>
  <c r="AL42" i="4" s="1"/>
  <c r="AM42" i="4" s="1"/>
  <c r="AO40" i="4"/>
  <c r="AP40" i="4" s="1"/>
  <c r="AR56" i="4"/>
  <c r="AS55" i="4"/>
  <c r="AT55" i="4" s="1"/>
  <c r="AU55" i="4" s="1"/>
  <c r="AN41" i="4" l="1"/>
  <c r="AN42" i="4" s="1"/>
  <c r="AK43" i="4" s="1"/>
  <c r="AV55" i="4"/>
  <c r="AW55" i="4" s="1"/>
  <c r="AS56" i="4"/>
  <c r="AT56" i="4" s="1"/>
  <c r="AU56" i="4" s="1"/>
  <c r="AV56" i="4" s="1"/>
  <c r="AW56" i="4" s="1"/>
  <c r="AR57" i="4"/>
  <c r="AO41" i="4" l="1"/>
  <c r="AP41" i="4" s="1"/>
  <c r="AO42" i="4"/>
  <c r="AP42" i="4" s="1"/>
  <c r="AK44" i="4"/>
  <c r="AL43" i="4"/>
  <c r="AM43" i="4" s="1"/>
  <c r="AN43" i="4" s="1"/>
  <c r="AS57" i="4"/>
  <c r="AT57" i="4" s="1"/>
  <c r="AU57" i="4" s="1"/>
  <c r="AR58" i="4"/>
  <c r="AO43" i="4" l="1"/>
  <c r="AP43" i="4" s="1"/>
  <c r="AL44" i="4"/>
  <c r="AM44" i="4" s="1"/>
  <c r="AN44" i="4" s="1"/>
  <c r="AK45" i="4"/>
  <c r="AV57" i="4"/>
  <c r="AW57" i="4" s="1"/>
  <c r="AR59" i="4"/>
  <c r="AS58" i="4"/>
  <c r="AT58" i="4" s="1"/>
  <c r="AU58" i="4" s="1"/>
  <c r="AV58" i="4" s="1"/>
  <c r="AW58" i="4" s="1"/>
  <c r="AO44" i="4" l="1"/>
  <c r="AP44" i="4" s="1"/>
  <c r="AL45" i="4"/>
  <c r="AM45" i="4" s="1"/>
  <c r="AN45" i="4" s="1"/>
  <c r="AO45" i="4" s="1"/>
  <c r="AP45" i="4" s="1"/>
  <c r="AK46" i="4"/>
  <c r="AL46" i="4" s="1"/>
  <c r="AM46" i="4" s="1"/>
  <c r="AR60" i="4"/>
  <c r="AS60" i="4" s="1"/>
  <c r="AT60" i="4" s="1"/>
  <c r="AS59" i="4"/>
  <c r="AT59" i="4" s="1"/>
  <c r="AU59" i="4" s="1"/>
  <c r="AU60" i="4" l="1"/>
  <c r="AV60" i="4" s="1"/>
  <c r="AW60" i="4" s="1"/>
  <c r="AN46" i="4"/>
  <c r="AK47" i="4" s="1"/>
  <c r="AO46" i="4"/>
  <c r="AP46" i="4" s="1"/>
  <c r="AV59" i="4"/>
  <c r="AW59" i="4" s="1"/>
  <c r="AR61" i="4"/>
  <c r="AS61" i="4" s="1"/>
  <c r="AT61" i="4" s="1"/>
  <c r="AU61" i="4" s="1"/>
  <c r="AR62" i="4" l="1"/>
  <c r="AV61" i="4"/>
  <c r="AW61" i="4" s="1"/>
  <c r="AL47" i="4"/>
  <c r="AM47" i="4" s="1"/>
  <c r="AN47" i="4" s="1"/>
  <c r="AK48" i="4"/>
  <c r="AO47" i="4" l="1"/>
  <c r="AP47" i="4" s="1"/>
  <c r="AL48" i="4"/>
  <c r="AM48" i="4" s="1"/>
  <c r="AN48" i="4" s="1"/>
  <c r="AO48" i="4" s="1"/>
  <c r="AP48" i="4" s="1"/>
  <c r="AK49" i="4"/>
  <c r="AR63" i="4"/>
  <c r="AS62" i="4"/>
  <c r="AT62" i="4" s="1"/>
  <c r="AU62" i="4" s="1"/>
  <c r="AS63" i="4" l="1"/>
  <c r="AT63" i="4" s="1"/>
  <c r="AU63" i="4" s="1"/>
  <c r="AV63" i="4" s="1"/>
  <c r="AW63" i="4" s="1"/>
  <c r="AR64" i="4"/>
  <c r="AV62" i="4"/>
  <c r="AW62" i="4" s="1"/>
  <c r="AL49" i="4"/>
  <c r="AM49" i="4" s="1"/>
  <c r="AN49" i="4" s="1"/>
  <c r="AO49" i="4" s="1"/>
  <c r="AP49" i="4" s="1"/>
  <c r="AK50" i="4"/>
  <c r="AL50" i="4" l="1"/>
  <c r="AM50" i="4" s="1"/>
  <c r="AN50" i="4" s="1"/>
  <c r="AK51" i="4"/>
  <c r="AL51" i="4" s="1"/>
  <c r="AM51" i="4" s="1"/>
  <c r="AS64" i="4"/>
  <c r="AT64" i="4" s="1"/>
  <c r="AU64" i="4" s="1"/>
  <c r="AR65" i="4"/>
  <c r="AV64" i="4" l="1"/>
  <c r="AW64" i="4" s="1"/>
  <c r="AN51" i="4"/>
  <c r="AO50" i="4"/>
  <c r="AP50" i="4" s="1"/>
  <c r="AR66" i="4"/>
  <c r="AS65" i="4"/>
  <c r="AT65" i="4" s="1"/>
  <c r="AU65" i="4" s="1"/>
  <c r="AV65" i="4" s="1"/>
  <c r="AW65" i="4" s="1"/>
  <c r="AS66" i="4" l="1"/>
  <c r="AT66" i="4" s="1"/>
  <c r="AU66" i="4" s="1"/>
  <c r="AV66" i="4" s="1"/>
  <c r="AW66" i="4" s="1"/>
  <c r="AR67" i="4"/>
  <c r="AK52" i="4"/>
  <c r="AO51" i="4"/>
  <c r="AP51" i="4" s="1"/>
  <c r="AR68" i="4" l="1"/>
  <c r="AS67" i="4"/>
  <c r="AT67" i="4" s="1"/>
  <c r="AU67" i="4" s="1"/>
  <c r="AL52" i="4"/>
  <c r="AM52" i="4" s="1"/>
  <c r="AN52" i="4" s="1"/>
  <c r="AK53" i="4"/>
  <c r="AK54" i="4" l="1"/>
  <c r="AL53" i="4"/>
  <c r="AM53" i="4" s="1"/>
  <c r="AN53" i="4" s="1"/>
  <c r="AO52" i="4"/>
  <c r="AP52" i="4" s="1"/>
  <c r="AV67" i="4"/>
  <c r="AW67" i="4" s="1"/>
  <c r="AR69" i="4"/>
  <c r="AS68" i="4"/>
  <c r="AT68" i="4" s="1"/>
  <c r="AU68" i="4" s="1"/>
  <c r="AV68" i="4" s="1"/>
  <c r="AW68" i="4" s="1"/>
  <c r="AS69" i="4" l="1"/>
  <c r="AT69" i="4" s="1"/>
  <c r="AU69" i="4" s="1"/>
  <c r="AR70" i="4"/>
  <c r="AO53" i="4"/>
  <c r="AP53" i="4" s="1"/>
  <c r="AL54" i="4"/>
  <c r="AM54" i="4" s="1"/>
  <c r="AN54" i="4" s="1"/>
  <c r="AK55" i="4"/>
  <c r="AL55" i="4" s="1"/>
  <c r="AM55" i="4" s="1"/>
  <c r="AN55" i="4" l="1"/>
  <c r="AO54" i="4"/>
  <c r="AP54" i="4" s="1"/>
  <c r="AS70" i="4"/>
  <c r="AT70" i="4" s="1"/>
  <c r="AU70" i="4" s="1"/>
  <c r="AV70" i="4" s="1"/>
  <c r="AW70" i="4" s="1"/>
  <c r="AR71" i="4"/>
  <c r="AV69" i="4"/>
  <c r="AW69" i="4" s="1"/>
  <c r="AR72" i="4" l="1"/>
  <c r="AS71" i="4"/>
  <c r="AT71" i="4" s="1"/>
  <c r="AU71" i="4" s="1"/>
  <c r="AV71" i="4" s="1"/>
  <c r="AW71" i="4" s="1"/>
  <c r="AK56" i="4"/>
  <c r="AL56" i="4" s="1"/>
  <c r="AM56" i="4" s="1"/>
  <c r="AN56" i="4" s="1"/>
  <c r="AO55" i="4"/>
  <c r="AP55" i="4" s="1"/>
  <c r="AK57" i="4" l="1"/>
  <c r="AO56" i="4"/>
  <c r="AP56" i="4" s="1"/>
  <c r="AS72" i="4"/>
  <c r="AT72" i="4" s="1"/>
  <c r="AU72" i="4" s="1"/>
  <c r="AV72" i="4" s="1"/>
  <c r="AW72" i="4" s="1"/>
  <c r="AR73" i="4"/>
  <c r="AS73" i="4" s="1"/>
  <c r="AT73" i="4" s="1"/>
  <c r="AU73" i="4" l="1"/>
  <c r="AL57" i="4"/>
  <c r="AM57" i="4" s="1"/>
  <c r="AN57" i="4" s="1"/>
  <c r="AK58" i="4"/>
  <c r="AL58" i="4" l="1"/>
  <c r="AM58" i="4" s="1"/>
  <c r="AN58" i="4" s="1"/>
  <c r="AK59" i="4"/>
  <c r="AO57" i="4"/>
  <c r="AP57" i="4" s="1"/>
  <c r="AV73" i="4"/>
  <c r="AW73" i="4" s="1"/>
  <c r="AR74" i="4"/>
  <c r="AS74" i="4" s="1"/>
  <c r="AT74" i="4" s="1"/>
  <c r="AU74" i="4" s="1"/>
  <c r="AR75" i="4" l="1"/>
  <c r="AV74" i="4"/>
  <c r="AW74" i="4" s="1"/>
  <c r="AL59" i="4"/>
  <c r="AM59" i="4" s="1"/>
  <c r="AN59" i="4" s="1"/>
  <c r="AK60" i="4"/>
  <c r="AL60" i="4" s="1"/>
  <c r="AM60" i="4" s="1"/>
  <c r="AO58" i="4"/>
  <c r="AP58" i="4" s="1"/>
  <c r="AN60" i="4" l="1"/>
  <c r="AO59" i="4"/>
  <c r="AP59" i="4" s="1"/>
  <c r="AS75" i="4"/>
  <c r="AT75" i="4" s="1"/>
  <c r="AU75" i="4" s="1"/>
  <c r="AV75" i="4" s="1"/>
  <c r="AW75" i="4" s="1"/>
  <c r="AR76" i="4"/>
  <c r="AS76" i="4" l="1"/>
  <c r="AT76" i="4" s="1"/>
  <c r="AU76" i="4" s="1"/>
  <c r="AV76" i="4" s="1"/>
  <c r="AW76" i="4" s="1"/>
  <c r="AR77" i="4"/>
  <c r="AK61" i="4"/>
  <c r="AO60" i="4"/>
  <c r="AP60" i="4" s="1"/>
  <c r="AL61" i="4" l="1"/>
  <c r="AM61" i="4" s="1"/>
  <c r="AN61" i="4" s="1"/>
  <c r="AK62" i="4"/>
  <c r="AR78" i="4"/>
  <c r="AS77" i="4"/>
  <c r="AT77" i="4" s="1"/>
  <c r="AU77" i="4" s="1"/>
  <c r="AV77" i="4" l="1"/>
  <c r="AW77" i="4" s="1"/>
  <c r="AS78" i="4"/>
  <c r="AT78" i="4" s="1"/>
  <c r="AU78" i="4" s="1"/>
  <c r="AV78" i="4" s="1"/>
  <c r="AW78" i="4" s="1"/>
  <c r="AR79" i="4"/>
  <c r="AS79" i="4" s="1"/>
  <c r="AT79" i="4" s="1"/>
  <c r="AO61" i="4"/>
  <c r="AP61" i="4" s="1"/>
  <c r="AL62" i="4"/>
  <c r="AM62" i="4" s="1"/>
  <c r="AN62" i="4" s="1"/>
  <c r="AK63" i="4"/>
  <c r="AU79" i="4" l="1"/>
  <c r="AR80" i="4" s="1"/>
  <c r="AO62" i="4"/>
  <c r="AP62" i="4" s="1"/>
  <c r="AL63" i="4"/>
  <c r="AM63" i="4" s="1"/>
  <c r="AN63" i="4" s="1"/>
  <c r="AO63" i="4" s="1"/>
  <c r="AP63" i="4" s="1"/>
  <c r="AK64" i="4"/>
  <c r="AL64" i="4" s="1"/>
  <c r="AM64" i="4" s="1"/>
  <c r="AV79" i="4" l="1"/>
  <c r="AW79" i="4" s="1"/>
  <c r="AS80" i="4"/>
  <c r="AT80" i="4" s="1"/>
  <c r="AU80" i="4" s="1"/>
  <c r="AR81" i="4"/>
  <c r="AS81" i="4" s="1"/>
  <c r="AT81" i="4" s="1"/>
  <c r="AN64" i="4"/>
  <c r="AU81" i="4" l="1"/>
  <c r="AV81" i="4" s="1"/>
  <c r="AW81" i="4" s="1"/>
  <c r="AV80" i="4"/>
  <c r="AW80" i="4" s="1"/>
  <c r="AO64" i="4"/>
  <c r="AP64" i="4" s="1"/>
  <c r="AK65" i="4"/>
  <c r="AR82" i="4" l="1"/>
  <c r="AS82" i="4" s="1"/>
  <c r="AT82" i="4" s="1"/>
  <c r="AU82" i="4" s="1"/>
  <c r="AK66" i="4"/>
  <c r="AL65" i="4"/>
  <c r="AM65" i="4" s="1"/>
  <c r="AN65" i="4" s="1"/>
  <c r="AR83" i="4" l="1"/>
  <c r="AR84" i="4" s="1"/>
  <c r="AV82" i="4"/>
  <c r="AW82" i="4" s="1"/>
  <c r="AO65" i="4"/>
  <c r="AP65" i="4" s="1"/>
  <c r="AL66" i="4"/>
  <c r="AM66" i="4" s="1"/>
  <c r="AN66" i="4" s="1"/>
  <c r="AK67" i="4"/>
  <c r="AS83" i="4" l="1"/>
  <c r="AT83" i="4" s="1"/>
  <c r="AU83" i="4" s="1"/>
  <c r="AV83" i="4" s="1"/>
  <c r="AW83" i="4" s="1"/>
  <c r="AO66" i="4"/>
  <c r="AP66" i="4" s="1"/>
  <c r="AR85" i="4"/>
  <c r="AS84" i="4"/>
  <c r="AT84" i="4" s="1"/>
  <c r="AK68" i="4"/>
  <c r="AL67" i="4"/>
  <c r="AM67" i="4" s="1"/>
  <c r="AN67" i="4" s="1"/>
  <c r="AU84" i="4" l="1"/>
  <c r="AV84" i="4" s="1"/>
  <c r="AW84" i="4" s="1"/>
  <c r="AO67" i="4"/>
  <c r="AP67" i="4" s="1"/>
  <c r="AL68" i="4"/>
  <c r="AM68" i="4" s="1"/>
  <c r="AN68" i="4" s="1"/>
  <c r="AK69" i="4"/>
  <c r="AR86" i="4"/>
  <c r="AS86" i="4" s="1"/>
  <c r="AT86" i="4" s="1"/>
  <c r="AS85" i="4"/>
  <c r="AT85" i="4" s="1"/>
  <c r="AU85" i="4" s="1"/>
  <c r="AO68" i="4" l="1"/>
  <c r="AP68" i="4" s="1"/>
  <c r="AU86" i="4"/>
  <c r="AV85" i="4"/>
  <c r="AW85" i="4" s="1"/>
  <c r="AL69" i="4"/>
  <c r="AM69" i="4" s="1"/>
  <c r="AN69" i="4" s="1"/>
  <c r="AK70" i="4"/>
  <c r="AL70" i="4" s="1"/>
  <c r="AM70" i="4" s="1"/>
  <c r="AR87" i="4" l="1"/>
  <c r="AS87" i="4" s="1"/>
  <c r="AT87" i="4" s="1"/>
  <c r="AU87" i="4" s="1"/>
  <c r="AV86" i="4"/>
  <c r="AW86" i="4" s="1"/>
  <c r="AO69" i="4"/>
  <c r="AP69" i="4" s="1"/>
  <c r="AN70" i="4"/>
  <c r="AR88" i="4" l="1"/>
  <c r="AV87" i="4"/>
  <c r="AW87" i="4" s="1"/>
  <c r="AK71" i="4"/>
  <c r="AO70" i="4"/>
  <c r="AP70" i="4" s="1"/>
  <c r="AK72" i="4" l="1"/>
  <c r="AL72" i="4" s="1"/>
  <c r="AM72" i="4" s="1"/>
  <c r="AL71" i="4"/>
  <c r="AM71" i="4" s="1"/>
  <c r="AN71" i="4" s="1"/>
  <c r="AR89" i="4"/>
  <c r="AS88" i="4"/>
  <c r="AT88" i="4" s="1"/>
  <c r="AU88" i="4" s="1"/>
  <c r="AV88" i="4" l="1"/>
  <c r="AW88" i="4" s="1"/>
  <c r="AS89" i="4"/>
  <c r="AT89" i="4" s="1"/>
  <c r="AU89" i="4" s="1"/>
  <c r="AR90" i="4"/>
  <c r="AS90" i="4" s="1"/>
  <c r="AT90" i="4" s="1"/>
  <c r="AN72" i="4"/>
  <c r="AO71" i="4"/>
  <c r="AP71" i="4" s="1"/>
  <c r="AV89" i="4" l="1"/>
  <c r="AW89" i="4" s="1"/>
  <c r="AU90" i="4"/>
  <c r="AK73" i="4"/>
  <c r="AO72" i="4"/>
  <c r="AP72" i="4" s="1"/>
  <c r="AL73" i="4" l="1"/>
  <c r="AM73" i="4" s="1"/>
  <c r="AN73" i="4" s="1"/>
  <c r="AO73" i="4" s="1"/>
  <c r="AP73" i="4" s="1"/>
  <c r="AK74" i="4"/>
  <c r="AL74" i="4" s="1"/>
  <c r="AM74" i="4" s="1"/>
  <c r="AR91" i="4"/>
  <c r="AS91" i="4" s="1"/>
  <c r="AT91" i="4" s="1"/>
  <c r="AU91" i="4" s="1"/>
  <c r="AV90" i="4"/>
  <c r="AW90" i="4" s="1"/>
  <c r="AR92" i="4" l="1"/>
  <c r="AV91" i="4"/>
  <c r="AW91" i="4" s="1"/>
  <c r="AN74" i="4"/>
  <c r="AK75" i="4" l="1"/>
  <c r="AL75" i="4" s="1"/>
  <c r="AM75" i="4" s="1"/>
  <c r="AN75" i="4" s="1"/>
  <c r="AO74" i="4"/>
  <c r="AP74" i="4" s="1"/>
  <c r="AS92" i="4"/>
  <c r="AT92" i="4" s="1"/>
  <c r="AU92" i="4" s="1"/>
  <c r="AR93" i="4"/>
  <c r="AS93" i="4" s="1"/>
  <c r="AT93" i="4" s="1"/>
  <c r="AU93" i="4" l="1"/>
  <c r="AV92" i="4"/>
  <c r="AW92" i="4" s="1"/>
  <c r="AK76" i="4"/>
  <c r="AO75" i="4"/>
  <c r="AP75" i="4" s="1"/>
  <c r="AL76" i="4" l="1"/>
  <c r="AM76" i="4" s="1"/>
  <c r="AN76" i="4" s="1"/>
  <c r="AO76" i="4" s="1"/>
  <c r="AP76" i="4" s="1"/>
  <c r="AK77" i="4"/>
  <c r="AR94" i="4"/>
  <c r="AS94" i="4" s="1"/>
  <c r="AT94" i="4" s="1"/>
  <c r="AU94" i="4" s="1"/>
  <c r="AV93" i="4"/>
  <c r="AW93" i="4" s="1"/>
  <c r="AR95" i="4" l="1"/>
  <c r="AV94" i="4"/>
  <c r="AW94" i="4" s="1"/>
  <c r="AL77" i="4"/>
  <c r="AM77" i="4" s="1"/>
  <c r="AN77" i="4" s="1"/>
  <c r="AK78" i="4"/>
  <c r="AL78" i="4" s="1"/>
  <c r="AM78" i="4" s="1"/>
  <c r="AN78" i="4" l="1"/>
  <c r="AO77" i="4"/>
  <c r="AP77" i="4" s="1"/>
  <c r="AR96" i="4"/>
  <c r="AS95" i="4"/>
  <c r="AT95" i="4" s="1"/>
  <c r="AU95" i="4" s="1"/>
  <c r="AV95" i="4" s="1"/>
  <c r="AW95" i="4" s="1"/>
  <c r="AS96" i="4" l="1"/>
  <c r="AT96" i="4" s="1"/>
  <c r="AU96" i="4" s="1"/>
  <c r="AR97" i="4"/>
  <c r="AK79" i="4"/>
  <c r="AO78" i="4"/>
  <c r="AP78" i="4" s="1"/>
  <c r="AL79" i="4" l="1"/>
  <c r="AM79" i="4" s="1"/>
  <c r="AN79" i="4" s="1"/>
  <c r="AK80" i="4"/>
  <c r="AS97" i="4"/>
  <c r="AT97" i="4" s="1"/>
  <c r="AU97" i="4" s="1"/>
  <c r="AR98" i="4"/>
  <c r="AS98" i="4" s="1"/>
  <c r="AT98" i="4" s="1"/>
  <c r="AV96" i="4"/>
  <c r="AW96" i="4" s="1"/>
  <c r="AU98" i="4" l="1"/>
  <c r="AV97" i="4"/>
  <c r="AW97" i="4" s="1"/>
  <c r="AL80" i="4"/>
  <c r="AM80" i="4" s="1"/>
  <c r="AN80" i="4" s="1"/>
  <c r="AO80" i="4" s="1"/>
  <c r="AP80" i="4" s="1"/>
  <c r="AK81" i="4"/>
  <c r="AL81" i="4" s="1"/>
  <c r="AM81" i="4" s="1"/>
  <c r="AO79" i="4"/>
  <c r="AP79" i="4" s="1"/>
  <c r="AN81" i="4" l="1"/>
  <c r="AK82" i="4" s="1"/>
  <c r="AR99" i="4"/>
  <c r="AV98" i="4"/>
  <c r="AW98" i="4" s="1"/>
  <c r="AO81" i="4" l="1"/>
  <c r="AP81" i="4" s="1"/>
  <c r="AS99" i="4"/>
  <c r="AT99" i="4" s="1"/>
  <c r="AU99" i="4" s="1"/>
  <c r="AV99" i="4" s="1"/>
  <c r="AW99" i="4" s="1"/>
  <c r="AR100" i="4"/>
  <c r="AS100" i="4" s="1"/>
  <c r="AT100" i="4" s="1"/>
  <c r="AL82" i="4"/>
  <c r="AM82" i="4" s="1"/>
  <c r="AN82" i="4" s="1"/>
  <c r="AK83" i="4"/>
  <c r="AU100" i="4" l="1"/>
  <c r="AR101" i="4" s="1"/>
  <c r="AS101" i="4" s="1"/>
  <c r="AT101" i="4" s="1"/>
  <c r="AU101" i="4" s="1"/>
  <c r="AL83" i="4"/>
  <c r="AM83" i="4" s="1"/>
  <c r="AN83" i="4" s="1"/>
  <c r="AO83" i="4" s="1"/>
  <c r="AP83" i="4" s="1"/>
  <c r="AK84" i="4"/>
  <c r="AO82" i="4"/>
  <c r="AP82" i="4" s="1"/>
  <c r="AV100" i="4"/>
  <c r="AW100" i="4" s="1"/>
  <c r="AR102" i="4" l="1"/>
  <c r="AS102" i="4" s="1"/>
  <c r="AT102" i="4" s="1"/>
  <c r="AU102" i="4" s="1"/>
  <c r="AV101" i="4"/>
  <c r="AW101" i="4" s="1"/>
  <c r="AK85" i="4"/>
  <c r="AL85" i="4" s="1"/>
  <c r="AM85" i="4" s="1"/>
  <c r="AL84" i="4"/>
  <c r="AM84" i="4" s="1"/>
  <c r="AN84" i="4" s="1"/>
  <c r="AN85" i="4" l="1"/>
  <c r="AO84" i="4"/>
  <c r="AP84" i="4" s="1"/>
  <c r="AR103" i="4"/>
  <c r="AV102" i="4"/>
  <c r="AW102" i="4" s="1"/>
  <c r="AS103" i="4" l="1"/>
  <c r="AT103" i="4" s="1"/>
  <c r="AU103" i="4" s="1"/>
  <c r="AV103" i="4" s="1"/>
  <c r="AW103" i="4" s="1"/>
  <c r="AR104" i="4"/>
  <c r="AK86" i="4"/>
  <c r="AO85" i="4"/>
  <c r="AP85" i="4" s="1"/>
  <c r="AL86" i="4" l="1"/>
  <c r="AM86" i="4" s="1"/>
  <c r="AN86" i="4" s="1"/>
  <c r="AO86" i="4" s="1"/>
  <c r="AP86" i="4" s="1"/>
  <c r="AK87" i="4"/>
  <c r="AS104" i="4"/>
  <c r="AT104" i="4" s="1"/>
  <c r="AU104" i="4" s="1"/>
  <c r="AV104" i="4" s="1"/>
  <c r="AW104" i="4" s="1"/>
  <c r="AR105" i="4"/>
  <c r="AS105" i="4" l="1"/>
  <c r="AT105" i="4" s="1"/>
  <c r="AU105" i="4" s="1"/>
  <c r="AV105" i="4" s="1"/>
  <c r="AW105" i="4" s="1"/>
  <c r="AR106" i="4"/>
  <c r="AL87" i="4"/>
  <c r="AM87" i="4" s="1"/>
  <c r="AN87" i="4" s="1"/>
  <c r="AK88" i="4"/>
  <c r="AL88" i="4" s="1"/>
  <c r="AM88" i="4" s="1"/>
  <c r="AN88" i="4" l="1"/>
  <c r="AO87" i="4"/>
  <c r="AP87" i="4" s="1"/>
  <c r="AR107" i="4"/>
  <c r="AS107" i="4" s="1"/>
  <c r="AT107" i="4" s="1"/>
  <c r="AS106" i="4"/>
  <c r="AT106" i="4" s="1"/>
  <c r="AU106" i="4" s="1"/>
  <c r="AU107" i="4" l="1"/>
  <c r="AV106" i="4"/>
  <c r="AW106" i="4" s="1"/>
  <c r="AK89" i="4"/>
  <c r="AO88" i="4"/>
  <c r="AP88" i="4" s="1"/>
  <c r="AL89" i="4" l="1"/>
  <c r="AM89" i="4" s="1"/>
  <c r="AN89" i="4" s="1"/>
  <c r="AO89" i="4" s="1"/>
  <c r="AP89" i="4" s="1"/>
  <c r="AK90" i="4"/>
  <c r="AR108" i="4"/>
  <c r="AV107" i="4"/>
  <c r="AW107" i="4" s="1"/>
  <c r="AS108" i="4" l="1"/>
  <c r="AT108" i="4" s="1"/>
  <c r="AU108" i="4" s="1"/>
  <c r="AV108" i="4" s="1"/>
  <c r="AW108" i="4" s="1"/>
  <c r="AR109" i="4"/>
  <c r="AS109" i="4" s="1"/>
  <c r="AT109" i="4" s="1"/>
  <c r="AK91" i="4"/>
  <c r="AL90" i="4"/>
  <c r="AM90" i="4" s="1"/>
  <c r="AN90" i="4" s="1"/>
  <c r="AO90" i="4" s="1"/>
  <c r="AP90" i="4" s="1"/>
  <c r="AU109" i="4" l="1"/>
  <c r="AR110" i="4" s="1"/>
  <c r="AL91" i="4"/>
  <c r="AM91" i="4" s="1"/>
  <c r="AN91" i="4" s="1"/>
  <c r="AK92" i="4"/>
  <c r="AL92" i="4" s="1"/>
  <c r="AM92" i="4" s="1"/>
  <c r="AV109" i="4" l="1"/>
  <c r="AW109" i="4" s="1"/>
  <c r="AS110" i="4"/>
  <c r="AT110" i="4" s="1"/>
  <c r="AU110" i="4" s="1"/>
  <c r="AV110" i="4" s="1"/>
  <c r="AW110" i="4" s="1"/>
  <c r="AR111" i="4"/>
  <c r="AN92" i="4"/>
  <c r="AO91" i="4"/>
  <c r="AP91" i="4" s="1"/>
  <c r="AK93" i="4" l="1"/>
  <c r="AO92" i="4"/>
  <c r="AP92" i="4" s="1"/>
  <c r="AS111" i="4"/>
  <c r="AT111" i="4" s="1"/>
  <c r="AU111" i="4" s="1"/>
  <c r="AV111" i="4" s="1"/>
  <c r="AW111" i="4" s="1"/>
  <c r="AR112" i="4"/>
  <c r="AR113" i="4" l="1"/>
  <c r="AS112" i="4"/>
  <c r="AT112" i="4" s="1"/>
  <c r="AU112" i="4" s="1"/>
  <c r="AV112" i="4" s="1"/>
  <c r="AW112" i="4" s="1"/>
  <c r="AL93" i="4"/>
  <c r="AM93" i="4" s="1"/>
  <c r="AN93" i="4" s="1"/>
  <c r="AO93" i="4" s="1"/>
  <c r="AP93" i="4" s="1"/>
  <c r="AK94" i="4"/>
  <c r="AK95" i="4" l="1"/>
  <c r="AL94" i="4"/>
  <c r="AM94" i="4" s="1"/>
  <c r="AN94" i="4" s="1"/>
  <c r="AS113" i="4"/>
  <c r="AT113" i="4" s="1"/>
  <c r="AU113" i="4" s="1"/>
  <c r="AV113" i="4" s="1"/>
  <c r="AW113" i="4" s="1"/>
  <c r="AR114" i="4"/>
  <c r="AO94" i="4" l="1"/>
  <c r="AP94" i="4" s="1"/>
  <c r="AR115" i="4"/>
  <c r="AS114" i="4"/>
  <c r="AT114" i="4" s="1"/>
  <c r="AU114" i="4" s="1"/>
  <c r="AV114" i="4" s="1"/>
  <c r="AW114" i="4" s="1"/>
  <c r="AL95" i="4"/>
  <c r="AM95" i="4" s="1"/>
  <c r="AN95" i="4" s="1"/>
  <c r="AO95" i="4" s="1"/>
  <c r="AP95" i="4" s="1"/>
  <c r="AK96" i="4"/>
  <c r="AL96" i="4" s="1"/>
  <c r="AM96" i="4" s="1"/>
  <c r="AS115" i="4" l="1"/>
  <c r="AT115" i="4" s="1"/>
  <c r="AU115" i="4" s="1"/>
  <c r="AV115" i="4" s="1"/>
  <c r="AW115" i="4" s="1"/>
  <c r="AR116" i="4"/>
  <c r="AS116" i="4" s="1"/>
  <c r="AT116" i="4" s="1"/>
  <c r="AN96" i="4"/>
  <c r="AU116" i="4" l="1"/>
  <c r="AR117" i="4" s="1"/>
  <c r="AS117" i="4" s="1"/>
  <c r="AT117" i="4" s="1"/>
  <c r="AU117" i="4" s="1"/>
  <c r="AO96" i="4"/>
  <c r="AP96" i="4" s="1"/>
  <c r="AK97" i="4"/>
  <c r="AV116" i="4" l="1"/>
  <c r="AW116" i="4" s="1"/>
  <c r="AR118" i="4"/>
  <c r="AV117" i="4"/>
  <c r="AW117" i="4" s="1"/>
  <c r="AK98" i="4"/>
  <c r="AL97" i="4"/>
  <c r="AM97" i="4" s="1"/>
  <c r="AN97" i="4" s="1"/>
  <c r="AO97" i="4" s="1"/>
  <c r="AP97" i="4" s="1"/>
  <c r="AL98" i="4" l="1"/>
  <c r="AM98" i="4" s="1"/>
  <c r="AN98" i="4" s="1"/>
  <c r="AK99" i="4"/>
  <c r="AS118" i="4"/>
  <c r="AT118" i="4" s="1"/>
  <c r="AU118" i="4" s="1"/>
  <c r="AV118" i="4" s="1"/>
  <c r="AW118" i="4" s="1"/>
  <c r="AR119" i="4"/>
  <c r="AL99" i="4" l="1"/>
  <c r="AM99" i="4" s="1"/>
  <c r="AN99" i="4" s="1"/>
  <c r="AK100" i="4"/>
  <c r="AL100" i="4" s="1"/>
  <c r="AM100" i="4" s="1"/>
  <c r="AR120" i="4"/>
  <c r="AS119" i="4"/>
  <c r="AT119" i="4" s="1"/>
  <c r="AU119" i="4" s="1"/>
  <c r="AV119" i="4" s="1"/>
  <c r="AW119" i="4" s="1"/>
  <c r="AO98" i="4"/>
  <c r="AP98" i="4" s="1"/>
  <c r="AR121" i="4" l="1"/>
  <c r="AS120" i="4"/>
  <c r="AT120" i="4" s="1"/>
  <c r="AU120" i="4" s="1"/>
  <c r="AO99" i="4"/>
  <c r="AP99" i="4" s="1"/>
  <c r="AN100" i="4"/>
  <c r="AK101" i="4" l="1"/>
  <c r="AO100" i="4"/>
  <c r="AP100" i="4" s="1"/>
  <c r="AV120" i="4"/>
  <c r="AW120" i="4" s="1"/>
  <c r="AS121" i="4"/>
  <c r="AT121" i="4" s="1"/>
  <c r="AU121" i="4" s="1"/>
  <c r="AV121" i="4" s="1"/>
  <c r="AW121" i="4" s="1"/>
  <c r="AR122" i="4"/>
  <c r="AS122" i="4" l="1"/>
  <c r="AT122" i="4" s="1"/>
  <c r="AU122" i="4" s="1"/>
  <c r="AV122" i="4" s="1"/>
  <c r="AW122" i="4" s="1"/>
  <c r="AR123" i="4"/>
  <c r="AL101" i="4"/>
  <c r="AM101" i="4" s="1"/>
  <c r="AN101" i="4" s="1"/>
  <c r="AK102" i="4"/>
  <c r="AL102" i="4" s="1"/>
  <c r="AM102" i="4" s="1"/>
  <c r="AN102" i="4" l="1"/>
  <c r="AO101" i="4"/>
  <c r="AP101" i="4" s="1"/>
  <c r="AS123" i="4"/>
  <c r="AT123" i="4" s="1"/>
  <c r="AU123" i="4" s="1"/>
  <c r="AV123" i="4" s="1"/>
  <c r="AW123" i="4" s="1"/>
  <c r="AR124" i="4"/>
  <c r="AR125" i="4" l="1"/>
  <c r="AS124" i="4"/>
  <c r="AT124" i="4" s="1"/>
  <c r="AU124" i="4" s="1"/>
  <c r="AV124" i="4" s="1"/>
  <c r="AW124" i="4" s="1"/>
  <c r="AK103" i="4"/>
  <c r="AL103" i="4" s="1"/>
  <c r="AM103" i="4" s="1"/>
  <c r="AN103" i="4" s="1"/>
  <c r="AO102" i="4"/>
  <c r="AP102" i="4" s="1"/>
  <c r="AK104" i="4" l="1"/>
  <c r="AO103" i="4"/>
  <c r="AP103" i="4" s="1"/>
  <c r="AR126" i="4"/>
  <c r="AS126" i="4" s="1"/>
  <c r="AT126" i="4" s="1"/>
  <c r="AS125" i="4"/>
  <c r="AT125" i="4" s="1"/>
  <c r="AU125" i="4" s="1"/>
  <c r="AV125" i="4" s="1"/>
  <c r="AW125" i="4" s="1"/>
  <c r="AU126" i="4" l="1"/>
  <c r="AL104" i="4"/>
  <c r="AM104" i="4" s="1"/>
  <c r="AN104" i="4" s="1"/>
  <c r="AO104" i="4" s="1"/>
  <c r="AP104" i="4" s="1"/>
  <c r="AK105" i="4"/>
  <c r="AL105" i="4" l="1"/>
  <c r="AM105" i="4" s="1"/>
  <c r="AN105" i="4" s="1"/>
  <c r="AO105" i="4" s="1"/>
  <c r="AP105" i="4" s="1"/>
  <c r="AK106" i="4"/>
  <c r="AR127" i="4"/>
  <c r="AS127" i="4" s="1"/>
  <c r="AT127" i="4" s="1"/>
  <c r="AU127" i="4" s="1"/>
  <c r="AV126" i="4"/>
  <c r="AW126" i="4" s="1"/>
  <c r="AR128" i="4" l="1"/>
  <c r="AV127" i="4"/>
  <c r="AW127" i="4" s="1"/>
  <c r="AL106" i="4"/>
  <c r="AM106" i="4" s="1"/>
  <c r="AN106" i="4" s="1"/>
  <c r="AK107" i="4"/>
  <c r="AL107" i="4" s="1"/>
  <c r="AM107" i="4" s="1"/>
  <c r="AN107" i="4" l="1"/>
  <c r="AO106" i="4"/>
  <c r="AP106" i="4" s="1"/>
  <c r="AS128" i="4"/>
  <c r="AT128" i="4" s="1"/>
  <c r="AU128" i="4" s="1"/>
  <c r="AV128" i="4" s="1"/>
  <c r="AW128" i="4" s="1"/>
  <c r="AR129" i="4"/>
  <c r="AR130" i="4" l="1"/>
  <c r="AS129" i="4"/>
  <c r="AT129" i="4" s="1"/>
  <c r="AU129" i="4" s="1"/>
  <c r="AV129" i="4" s="1"/>
  <c r="AW129" i="4" s="1"/>
  <c r="AK108" i="4"/>
  <c r="AO107" i="4"/>
  <c r="AP107" i="4" s="1"/>
  <c r="AL108" i="4" l="1"/>
  <c r="AM108" i="4" s="1"/>
  <c r="AN108" i="4" s="1"/>
  <c r="AO108" i="4" s="1"/>
  <c r="AP108" i="4" s="1"/>
  <c r="AK109" i="4"/>
  <c r="AL109" i="4" s="1"/>
  <c r="AM109" i="4" s="1"/>
  <c r="AS130" i="4"/>
  <c r="AT130" i="4" s="1"/>
  <c r="AU130" i="4" s="1"/>
  <c r="AR131" i="4"/>
  <c r="AN109" i="4" l="1"/>
  <c r="AK110" i="4" s="1"/>
  <c r="AL110" i="4" s="1"/>
  <c r="AM110" i="4" s="1"/>
  <c r="AN110" i="4" s="1"/>
  <c r="AS131" i="4"/>
  <c r="AT131" i="4" s="1"/>
  <c r="AU131" i="4" s="1"/>
  <c r="AV131" i="4" s="1"/>
  <c r="AW131" i="4" s="1"/>
  <c r="AR132" i="4"/>
  <c r="AV130" i="4"/>
  <c r="AW130" i="4" s="1"/>
  <c r="AO109" i="4" l="1"/>
  <c r="AP109" i="4" s="1"/>
  <c r="AR133" i="4"/>
  <c r="AS132" i="4"/>
  <c r="AT132" i="4" s="1"/>
  <c r="AU132" i="4" s="1"/>
  <c r="AV132" i="4" s="1"/>
  <c r="AW132" i="4" s="1"/>
  <c r="AK111" i="4"/>
  <c r="AO110" i="4"/>
  <c r="AP110" i="4" s="1"/>
  <c r="AL111" i="4" l="1"/>
  <c r="AM111" i="4" s="1"/>
  <c r="AN111" i="4" s="1"/>
  <c r="AO111" i="4" s="1"/>
  <c r="AP111" i="4" s="1"/>
  <c r="AK112" i="4"/>
  <c r="AL112" i="4" s="1"/>
  <c r="AM112" i="4" s="1"/>
  <c r="AR134" i="4"/>
  <c r="AS134" i="4" s="1"/>
  <c r="AT134" i="4" s="1"/>
  <c r="AS133" i="4"/>
  <c r="AT133" i="4" s="1"/>
  <c r="AU133" i="4" s="1"/>
  <c r="AV133" i="4" s="1"/>
  <c r="AW133" i="4" s="1"/>
  <c r="AN112" i="4" l="1"/>
  <c r="AK113" i="4" s="1"/>
  <c r="AU134" i="4"/>
  <c r="AO112" i="4"/>
  <c r="AP112" i="4" s="1"/>
  <c r="AL113" i="4" l="1"/>
  <c r="AM113" i="4" s="1"/>
  <c r="AN113" i="4" s="1"/>
  <c r="AO113" i="4" s="1"/>
  <c r="AP113" i="4" s="1"/>
  <c r="AK114" i="4"/>
  <c r="AL114" i="4" s="1"/>
  <c r="AM114" i="4" s="1"/>
  <c r="AV134" i="4"/>
  <c r="AW134" i="4" s="1"/>
  <c r="AR135" i="4"/>
  <c r="AS135" i="4" s="1"/>
  <c r="AT135" i="4" s="1"/>
  <c r="AU135" i="4" s="1"/>
  <c r="AN114" i="4" l="1"/>
  <c r="AK115" i="4" s="1"/>
  <c r="AR136" i="4"/>
  <c r="AV135" i="4"/>
  <c r="AW135" i="4" s="1"/>
  <c r="AO114" i="4" l="1"/>
  <c r="AP114" i="4" s="1"/>
  <c r="AL115" i="4"/>
  <c r="AM115" i="4" s="1"/>
  <c r="AN115" i="4" s="1"/>
  <c r="AK116" i="4"/>
  <c r="AS136" i="4"/>
  <c r="AT136" i="4" s="1"/>
  <c r="AU136" i="4" s="1"/>
  <c r="AR137" i="4"/>
  <c r="AS137" i="4" l="1"/>
  <c r="AT137" i="4" s="1"/>
  <c r="AU137" i="4" s="1"/>
  <c r="AV137" i="4" s="1"/>
  <c r="AW137" i="4" s="1"/>
  <c r="AR138" i="4"/>
  <c r="AS138" i="4" s="1"/>
  <c r="AT138" i="4" s="1"/>
  <c r="AV136" i="4"/>
  <c r="AW136" i="4" s="1"/>
  <c r="AL116" i="4"/>
  <c r="AM116" i="4" s="1"/>
  <c r="AN116" i="4" s="1"/>
  <c r="AO116" i="4" s="1"/>
  <c r="AP116" i="4" s="1"/>
  <c r="AK117" i="4"/>
  <c r="AO115" i="4"/>
  <c r="AP115" i="4" s="1"/>
  <c r="AU138" i="4" l="1"/>
  <c r="AK118" i="4"/>
  <c r="AL118" i="4" s="1"/>
  <c r="AM118" i="4" s="1"/>
  <c r="AL117" i="4"/>
  <c r="AM117" i="4" s="1"/>
  <c r="AN117" i="4" s="1"/>
  <c r="AN118" i="4" l="1"/>
  <c r="AO117" i="4"/>
  <c r="AP117" i="4" s="1"/>
  <c r="AR139" i="4"/>
  <c r="AS139" i="4" s="1"/>
  <c r="AT139" i="4" s="1"/>
  <c r="AU139" i="4" s="1"/>
  <c r="AV138" i="4"/>
  <c r="AW138" i="4" s="1"/>
  <c r="AR140" i="4" l="1"/>
  <c r="AV139" i="4"/>
  <c r="AW139" i="4" s="1"/>
  <c r="AO118" i="4"/>
  <c r="AP118" i="4" s="1"/>
  <c r="AK119" i="4"/>
  <c r="AL119" i="4" l="1"/>
  <c r="AM119" i="4" s="1"/>
  <c r="AN119" i="4" s="1"/>
  <c r="AO119" i="4" s="1"/>
  <c r="AP119" i="4" s="1"/>
  <c r="AK120" i="4"/>
  <c r="AS140" i="4"/>
  <c r="AT140" i="4" s="1"/>
  <c r="AU140" i="4" s="1"/>
  <c r="AV140" i="4" s="1"/>
  <c r="AW140" i="4" s="1"/>
  <c r="AR141" i="4"/>
  <c r="AR142" i="4" l="1"/>
  <c r="AS141" i="4"/>
  <c r="AT141" i="4" s="1"/>
  <c r="AU141" i="4" s="1"/>
  <c r="AV141" i="4" s="1"/>
  <c r="AW141" i="4" s="1"/>
  <c r="AL120" i="4"/>
  <c r="AM120" i="4" s="1"/>
  <c r="AN120" i="4" s="1"/>
  <c r="AK121" i="4"/>
  <c r="AO120" i="4" l="1"/>
  <c r="AP120" i="4" s="1"/>
  <c r="AL121" i="4"/>
  <c r="AM121" i="4" s="1"/>
  <c r="AN121" i="4" s="1"/>
  <c r="AO121" i="4" s="1"/>
  <c r="AP121" i="4" s="1"/>
  <c r="AK122" i="4"/>
  <c r="AR143" i="4"/>
  <c r="AS142" i="4"/>
  <c r="AT142" i="4" s="1"/>
  <c r="AU142" i="4" s="1"/>
  <c r="AV142" i="4" s="1"/>
  <c r="AW142" i="4" s="1"/>
  <c r="AL122" i="4" l="1"/>
  <c r="AM122" i="4" s="1"/>
  <c r="AN122" i="4" s="1"/>
  <c r="AO122" i="4" s="1"/>
  <c r="AP122" i="4" s="1"/>
  <c r="AK123" i="4"/>
  <c r="AL123" i="4" s="1"/>
  <c r="AM123" i="4" s="1"/>
  <c r="AR144" i="4"/>
  <c r="AS143" i="4"/>
  <c r="AT143" i="4" s="1"/>
  <c r="AU143" i="4" s="1"/>
  <c r="AV143" i="4" s="1"/>
  <c r="AW143" i="4" s="1"/>
  <c r="AN123" i="4" l="1"/>
  <c r="AO123" i="4" s="1"/>
  <c r="AP123" i="4" s="1"/>
  <c r="AS144" i="4"/>
  <c r="AT144" i="4" s="1"/>
  <c r="AU144" i="4" s="1"/>
  <c r="AR145" i="4"/>
  <c r="AK124" i="4" l="1"/>
  <c r="AK125" i="4" s="1"/>
  <c r="AS145" i="4"/>
  <c r="AT145" i="4" s="1"/>
  <c r="AU145" i="4" s="1"/>
  <c r="AV145" i="4" s="1"/>
  <c r="AW145" i="4" s="1"/>
  <c r="AR146" i="4"/>
  <c r="AV144" i="4"/>
  <c r="AW144" i="4" s="1"/>
  <c r="AL124" i="4" l="1"/>
  <c r="AM124" i="4" s="1"/>
  <c r="AN124" i="4" s="1"/>
  <c r="AO124" i="4" s="1"/>
  <c r="AP124" i="4" s="1"/>
  <c r="AL125" i="4"/>
  <c r="AM125" i="4" s="1"/>
  <c r="AK126" i="4"/>
  <c r="AR147" i="4"/>
  <c r="AS147" i="4" s="1"/>
  <c r="AT147" i="4" s="1"/>
  <c r="AS146" i="4"/>
  <c r="AT146" i="4" s="1"/>
  <c r="AU146" i="4" s="1"/>
  <c r="AV146" i="4" s="1"/>
  <c r="AW146" i="4" s="1"/>
  <c r="AN125" i="4" l="1"/>
  <c r="AO125" i="4" s="1"/>
  <c r="AP125" i="4" s="1"/>
  <c r="AL126" i="4"/>
  <c r="AM126" i="4" s="1"/>
  <c r="AK127" i="4"/>
  <c r="AU147" i="4"/>
  <c r="AN126" i="4" l="1"/>
  <c r="AO126" i="4" s="1"/>
  <c r="AP126" i="4" s="1"/>
  <c r="AR148" i="4"/>
  <c r="AV147" i="4"/>
  <c r="AW147" i="4" s="1"/>
  <c r="AL127" i="4"/>
  <c r="AM127" i="4" s="1"/>
  <c r="AK128" i="4"/>
  <c r="AL128" i="4" s="1"/>
  <c r="AM128" i="4" s="1"/>
  <c r="AN127" i="4" l="1"/>
  <c r="AN128" i="4" s="1"/>
  <c r="AS148" i="4"/>
  <c r="AT148" i="4" s="1"/>
  <c r="AU148" i="4" s="1"/>
  <c r="AV148" i="4" s="1"/>
  <c r="AW148" i="4" s="1"/>
  <c r="AR149" i="4"/>
  <c r="AO127" i="4" l="1"/>
  <c r="AP127" i="4" s="1"/>
  <c r="AR150" i="4"/>
  <c r="AS150" i="4" s="1"/>
  <c r="AT150" i="4" s="1"/>
  <c r="AS149" i="4"/>
  <c r="AT149" i="4" s="1"/>
  <c r="AU149" i="4" s="1"/>
  <c r="AV149" i="4" s="1"/>
  <c r="AW149" i="4" s="1"/>
  <c r="AO128" i="4"/>
  <c r="AP128" i="4" s="1"/>
  <c r="AK129" i="4"/>
  <c r="AK130" i="4" l="1"/>
  <c r="AL129" i="4"/>
  <c r="AM129" i="4" s="1"/>
  <c r="AN129" i="4" s="1"/>
  <c r="AO129" i="4" s="1"/>
  <c r="AP129" i="4" s="1"/>
  <c r="AU150" i="4"/>
  <c r="AR151" i="4" l="1"/>
  <c r="AS151" i="4" s="1"/>
  <c r="AT151" i="4" s="1"/>
  <c r="AU151" i="4" s="1"/>
  <c r="AV150" i="4"/>
  <c r="AW150" i="4" s="1"/>
  <c r="AL130" i="4"/>
  <c r="AM130" i="4" s="1"/>
  <c r="AN130" i="4" s="1"/>
  <c r="AO130" i="4" s="1"/>
  <c r="AP130" i="4" s="1"/>
  <c r="AK131" i="4"/>
  <c r="AK132" i="4" l="1"/>
  <c r="AL131" i="4"/>
  <c r="AM131" i="4" s="1"/>
  <c r="AN131" i="4" s="1"/>
  <c r="AO131" i="4" s="1"/>
  <c r="AP131" i="4" s="1"/>
  <c r="AR152" i="4"/>
  <c r="AS152" i="4" s="1"/>
  <c r="AT152" i="4" s="1"/>
  <c r="AU152" i="4" s="1"/>
  <c r="AV151" i="4"/>
  <c r="AW151" i="4" s="1"/>
  <c r="AR153" i="4" l="1"/>
  <c r="AV152" i="4"/>
  <c r="AW152" i="4" s="1"/>
  <c r="AL132" i="4"/>
  <c r="AM132" i="4" s="1"/>
  <c r="AN132" i="4" s="1"/>
  <c r="AO132" i="4" s="1"/>
  <c r="AP132" i="4" s="1"/>
  <c r="AK133" i="4"/>
  <c r="AK134" i="4" l="1"/>
  <c r="AL133" i="4"/>
  <c r="AM133" i="4" s="1"/>
  <c r="AN133" i="4" s="1"/>
  <c r="AO133" i="4" s="1"/>
  <c r="AP133" i="4" s="1"/>
  <c r="AR154" i="4"/>
  <c r="AS153" i="4"/>
  <c r="AT153" i="4" s="1"/>
  <c r="AU153" i="4" s="1"/>
  <c r="AV153" i="4" s="1"/>
  <c r="AW153" i="4" s="1"/>
  <c r="AS154" i="4" l="1"/>
  <c r="AT154" i="4" s="1"/>
  <c r="AU154" i="4" s="1"/>
  <c r="AR155" i="4"/>
  <c r="AS155" i="4" s="1"/>
  <c r="AT155" i="4" s="1"/>
  <c r="AL134" i="4"/>
  <c r="AM134" i="4" s="1"/>
  <c r="AN134" i="4" s="1"/>
  <c r="AK135" i="4"/>
  <c r="AL135" i="4" l="1"/>
  <c r="AM135" i="4" s="1"/>
  <c r="AN135" i="4" s="1"/>
  <c r="AK136" i="4"/>
  <c r="AO134" i="4"/>
  <c r="AP134" i="4" s="1"/>
  <c r="AU155" i="4"/>
  <c r="AV154" i="4"/>
  <c r="AW154" i="4" s="1"/>
  <c r="AL136" i="4" l="1"/>
  <c r="AM136" i="4" s="1"/>
  <c r="AN136" i="4" s="1"/>
  <c r="AK137" i="4"/>
  <c r="AL137" i="4" s="1"/>
  <c r="AM137" i="4" s="1"/>
  <c r="AO135" i="4"/>
  <c r="AP135" i="4" s="1"/>
  <c r="AR156" i="4"/>
  <c r="AS156" i="4" s="1"/>
  <c r="AT156" i="4" s="1"/>
  <c r="AU156" i="4" s="1"/>
  <c r="AV155" i="4"/>
  <c r="AW155" i="4" s="1"/>
  <c r="AN137" i="4" l="1"/>
  <c r="AO136" i="4"/>
  <c r="AP136" i="4" s="1"/>
  <c r="AR157" i="4"/>
  <c r="AV156" i="4"/>
  <c r="AW156" i="4" s="1"/>
  <c r="AS157" i="4" l="1"/>
  <c r="AT157" i="4" s="1"/>
  <c r="AU157" i="4" s="1"/>
  <c r="AR158" i="4"/>
  <c r="AK138" i="4"/>
  <c r="AO137" i="4"/>
  <c r="AP137" i="4" s="1"/>
  <c r="AL138" i="4" l="1"/>
  <c r="AM138" i="4" s="1"/>
  <c r="AN138" i="4" s="1"/>
  <c r="AO138" i="4" s="1"/>
  <c r="AP138" i="4" s="1"/>
  <c r="AK139" i="4"/>
  <c r="AL139" i="4" s="1"/>
  <c r="AM139" i="4" s="1"/>
  <c r="AS158" i="4"/>
  <c r="AT158" i="4" s="1"/>
  <c r="AU158" i="4" s="1"/>
  <c r="AV158" i="4" s="1"/>
  <c r="AW158" i="4" s="1"/>
  <c r="AR159" i="4"/>
  <c r="AV157" i="4"/>
  <c r="AW157" i="4" s="1"/>
  <c r="AN139" i="4" l="1"/>
  <c r="AK140" i="4" s="1"/>
  <c r="AS159" i="4"/>
  <c r="AT159" i="4" s="1"/>
  <c r="AU159" i="4" s="1"/>
  <c r="AV159" i="4" s="1"/>
  <c r="AW159" i="4" s="1"/>
  <c r="AR160" i="4"/>
  <c r="AO139" i="4" l="1"/>
  <c r="AP139" i="4" s="1"/>
  <c r="AL140" i="4"/>
  <c r="AM140" i="4" s="1"/>
  <c r="AN140" i="4" s="1"/>
  <c r="AO140" i="4" s="1"/>
  <c r="AP140" i="4" s="1"/>
  <c r="AK141" i="4"/>
  <c r="AR161" i="4"/>
  <c r="AS161" i="4" s="1"/>
  <c r="AT161" i="4" s="1"/>
  <c r="AS160" i="4"/>
  <c r="AT160" i="4" s="1"/>
  <c r="AU160" i="4" s="1"/>
  <c r="AV160" i="4" s="1"/>
  <c r="AW160" i="4" s="1"/>
  <c r="AU161" i="4" l="1"/>
  <c r="AL141" i="4"/>
  <c r="AM141" i="4" s="1"/>
  <c r="AN141" i="4" s="1"/>
  <c r="AO141" i="4" s="1"/>
  <c r="AP141" i="4" s="1"/>
  <c r="AK142" i="4"/>
  <c r="AL142" i="4" l="1"/>
  <c r="AM142" i="4" s="1"/>
  <c r="AN142" i="4" s="1"/>
  <c r="AK143" i="4"/>
  <c r="AR162" i="4"/>
  <c r="AS162" i="4" s="1"/>
  <c r="AT162" i="4" s="1"/>
  <c r="AU162" i="4" s="1"/>
  <c r="AV161" i="4"/>
  <c r="AW161" i="4" s="1"/>
  <c r="AV162" i="4" l="1"/>
  <c r="AW162" i="4" s="1"/>
  <c r="AR163" i="4"/>
  <c r="AS163" i="4" s="1"/>
  <c r="AT163" i="4" s="1"/>
  <c r="AU163" i="4" s="1"/>
  <c r="AL143" i="4"/>
  <c r="AM143" i="4" s="1"/>
  <c r="AN143" i="4" s="1"/>
  <c r="AO143" i="4" s="1"/>
  <c r="AP143" i="4" s="1"/>
  <c r="AK144" i="4"/>
  <c r="AL144" i="4" s="1"/>
  <c r="AM144" i="4" s="1"/>
  <c r="AO142" i="4"/>
  <c r="AP142" i="4" s="1"/>
  <c r="AN144" i="4" l="1"/>
  <c r="AV163" i="4"/>
  <c r="AW163" i="4" s="1"/>
  <c r="AR164" i="4"/>
  <c r="AS164" i="4" s="1"/>
  <c r="AT164" i="4" s="1"/>
  <c r="AU164" i="4" s="1"/>
  <c r="AR165" i="4" l="1"/>
  <c r="AV164" i="4"/>
  <c r="AW164" i="4" s="1"/>
  <c r="AK145" i="4"/>
  <c r="AO144" i="4"/>
  <c r="AP144" i="4" s="1"/>
  <c r="AK146" i="4" l="1"/>
  <c r="AL145" i="4"/>
  <c r="AM145" i="4" s="1"/>
  <c r="AN145" i="4" s="1"/>
  <c r="AO145" i="4" s="1"/>
  <c r="AP145" i="4" s="1"/>
  <c r="AS165" i="4"/>
  <c r="AT165" i="4" s="1"/>
  <c r="AU165" i="4" s="1"/>
  <c r="AV165" i="4" s="1"/>
  <c r="AW165" i="4" s="1"/>
  <c r="AR166" i="4"/>
  <c r="AL146" i="4" l="1"/>
  <c r="AM146" i="4" s="1"/>
  <c r="AN146" i="4" s="1"/>
  <c r="AO146" i="4" s="1"/>
  <c r="AP146" i="4" s="1"/>
  <c r="AK147" i="4"/>
  <c r="AR167" i="4"/>
  <c r="AS166" i="4"/>
  <c r="AT166" i="4" s="1"/>
  <c r="AU166" i="4" s="1"/>
  <c r="AV166" i="4" s="1"/>
  <c r="AW166" i="4" s="1"/>
  <c r="AS167" i="4" l="1"/>
  <c r="AT167" i="4" s="1"/>
  <c r="AU167" i="4" s="1"/>
  <c r="AV167" i="4" s="1"/>
  <c r="AW167" i="4" s="1"/>
  <c r="AR168" i="4"/>
  <c r="AL147" i="4"/>
  <c r="AM147" i="4" s="1"/>
  <c r="AN147" i="4" s="1"/>
  <c r="AO147" i="4" s="1"/>
  <c r="AP147" i="4" s="1"/>
  <c r="AK148" i="4"/>
  <c r="AL148" i="4" l="1"/>
  <c r="AM148" i="4" s="1"/>
  <c r="AN148" i="4" s="1"/>
  <c r="AK149" i="4"/>
  <c r="AL149" i="4" s="1"/>
  <c r="AM149" i="4" s="1"/>
  <c r="AS168" i="4"/>
  <c r="AT168" i="4" s="1"/>
  <c r="AU168" i="4" s="1"/>
  <c r="AV168" i="4" s="1"/>
  <c r="AW168" i="4" s="1"/>
  <c r="AR169" i="4"/>
  <c r="AR170" i="4" l="1"/>
  <c r="AS169" i="4"/>
  <c r="AT169" i="4" s="1"/>
  <c r="AU169" i="4" s="1"/>
  <c r="AV169" i="4" s="1"/>
  <c r="AW169" i="4" s="1"/>
  <c r="AN149" i="4"/>
  <c r="AO148" i="4"/>
  <c r="AP148" i="4" s="1"/>
  <c r="AK150" i="4" l="1"/>
  <c r="AL150" i="4" s="1"/>
  <c r="AM150" i="4" s="1"/>
  <c r="AN150" i="4" s="1"/>
  <c r="AO149" i="4"/>
  <c r="AP149" i="4" s="1"/>
  <c r="AS170" i="4"/>
  <c r="AT170" i="4" s="1"/>
  <c r="AU170" i="4" s="1"/>
  <c r="AV170" i="4" s="1"/>
  <c r="AW170" i="4" s="1"/>
  <c r="AR171" i="4"/>
  <c r="AS171" i="4" l="1"/>
  <c r="AT171" i="4" s="1"/>
  <c r="AU171" i="4" s="1"/>
  <c r="AR172" i="4"/>
  <c r="AK151" i="4"/>
  <c r="AO150" i="4"/>
  <c r="AP150" i="4" s="1"/>
  <c r="AL151" i="4" l="1"/>
  <c r="AM151" i="4" s="1"/>
  <c r="AN151" i="4" s="1"/>
  <c r="AO151" i="4" s="1"/>
  <c r="AP151" i="4" s="1"/>
  <c r="AK152" i="4"/>
  <c r="AS172" i="4"/>
  <c r="AT172" i="4" s="1"/>
  <c r="AU172" i="4" s="1"/>
  <c r="AV172" i="4" s="1"/>
  <c r="AW172" i="4" s="1"/>
  <c r="AR173" i="4"/>
  <c r="AV171" i="4"/>
  <c r="AW171" i="4" s="1"/>
  <c r="AR174" i="4" l="1"/>
  <c r="AS173" i="4"/>
  <c r="AT173" i="4" s="1"/>
  <c r="AU173" i="4" s="1"/>
  <c r="AV173" i="4" s="1"/>
  <c r="AW173" i="4" s="1"/>
  <c r="AK153" i="4"/>
  <c r="AL153" i="4" s="1"/>
  <c r="AM153" i="4" s="1"/>
  <c r="AL152" i="4"/>
  <c r="AM152" i="4" s="1"/>
  <c r="AN152" i="4" s="1"/>
  <c r="AN153" i="4" l="1"/>
  <c r="AO152" i="4"/>
  <c r="AP152" i="4" s="1"/>
  <c r="AS174" i="4"/>
  <c r="AT174" i="4" s="1"/>
  <c r="AU174" i="4" s="1"/>
  <c r="AV174" i="4" s="1"/>
  <c r="AW174" i="4" s="1"/>
  <c r="AR175" i="4"/>
  <c r="AR176" i="4" l="1"/>
  <c r="AS175" i="4"/>
  <c r="AT175" i="4" s="1"/>
  <c r="AU175" i="4" s="1"/>
  <c r="AV175" i="4" s="1"/>
  <c r="AW175" i="4" s="1"/>
  <c r="AK154" i="4"/>
  <c r="AO153" i="4"/>
  <c r="AP153" i="4" s="1"/>
  <c r="AL154" i="4" l="1"/>
  <c r="AM154" i="4" s="1"/>
  <c r="AN154" i="4" s="1"/>
  <c r="AO154" i="4" s="1"/>
  <c r="AP154" i="4" s="1"/>
  <c r="AK155" i="4"/>
  <c r="AS176" i="4"/>
  <c r="AT176" i="4" s="1"/>
  <c r="AU176" i="4" s="1"/>
  <c r="AV176" i="4" s="1"/>
  <c r="AW176" i="4" s="1"/>
  <c r="AR177" i="4"/>
  <c r="AR178" i="4" l="1"/>
  <c r="AS177" i="4"/>
  <c r="AT177" i="4" s="1"/>
  <c r="AU177" i="4" s="1"/>
  <c r="AV177" i="4" s="1"/>
  <c r="AW177" i="4" s="1"/>
  <c r="AK156" i="4"/>
  <c r="AL155" i="4"/>
  <c r="AM155" i="4" s="1"/>
  <c r="AN155" i="4" s="1"/>
  <c r="AO155" i="4" s="1"/>
  <c r="AP155" i="4" s="1"/>
  <c r="AK157" i="4" l="1"/>
  <c r="AL156" i="4"/>
  <c r="AM156" i="4" s="1"/>
  <c r="AN156" i="4" s="1"/>
  <c r="AO156" i="4" s="1"/>
  <c r="AP156" i="4" s="1"/>
  <c r="AR179" i="4"/>
  <c r="AS178" i="4"/>
  <c r="AT178" i="4" s="1"/>
  <c r="AU178" i="4" s="1"/>
  <c r="AV178" i="4" s="1"/>
  <c r="AW178" i="4" s="1"/>
  <c r="AS179" i="4" l="1"/>
  <c r="AT179" i="4" s="1"/>
  <c r="AU179" i="4" s="1"/>
  <c r="AV179" i="4" s="1"/>
  <c r="AW179" i="4" s="1"/>
  <c r="AR180" i="4"/>
  <c r="AL157" i="4"/>
  <c r="AM157" i="4" s="1"/>
  <c r="AN157" i="4" s="1"/>
  <c r="AK158" i="4"/>
  <c r="AO157" i="4" l="1"/>
  <c r="AP157" i="4" s="1"/>
  <c r="AL158" i="4"/>
  <c r="AM158" i="4" s="1"/>
  <c r="AN158" i="4" s="1"/>
  <c r="AK159" i="4"/>
  <c r="AS180" i="4"/>
  <c r="AT180" i="4" s="1"/>
  <c r="AU180" i="4" s="1"/>
  <c r="AV180" i="4" s="1"/>
  <c r="AW180" i="4" s="1"/>
  <c r="AR181" i="4"/>
  <c r="AS181" i="4" s="1"/>
  <c r="AT181" i="4" s="1"/>
  <c r="AU181" i="4" l="1"/>
  <c r="AR182" i="4" s="1"/>
  <c r="AS182" i="4" s="1"/>
  <c r="AT182" i="4" s="1"/>
  <c r="AU182" i="4" s="1"/>
  <c r="AO158" i="4"/>
  <c r="AP158" i="4" s="1"/>
  <c r="AV181" i="4"/>
  <c r="AW181" i="4" s="1"/>
  <c r="AL159" i="4"/>
  <c r="AM159" i="4" s="1"/>
  <c r="AN159" i="4" s="1"/>
  <c r="AK160" i="4"/>
  <c r="AL160" i="4" s="1"/>
  <c r="AM160" i="4" s="1"/>
  <c r="AN160" i="4" l="1"/>
  <c r="AO159" i="4"/>
  <c r="AP159" i="4" s="1"/>
  <c r="AV182" i="4"/>
  <c r="AW182" i="4" s="1"/>
  <c r="AR183" i="4"/>
  <c r="AR184" i="4" l="1"/>
  <c r="AS183" i="4"/>
  <c r="AT183" i="4" s="1"/>
  <c r="AU183" i="4" s="1"/>
  <c r="AV183" i="4" s="1"/>
  <c r="AW183" i="4" s="1"/>
  <c r="AK161" i="4"/>
  <c r="AO160" i="4"/>
  <c r="AP160" i="4" s="1"/>
  <c r="AL161" i="4" l="1"/>
  <c r="AM161" i="4" s="1"/>
  <c r="AN161" i="4" s="1"/>
  <c r="AO161" i="4" s="1"/>
  <c r="AP161" i="4" s="1"/>
  <c r="AK162" i="4"/>
  <c r="AL162" i="4" s="1"/>
  <c r="AM162" i="4" s="1"/>
  <c r="AR185" i="4"/>
  <c r="AS184" i="4"/>
  <c r="AT184" i="4" s="1"/>
  <c r="AU184" i="4" s="1"/>
  <c r="AV184" i="4" s="1"/>
  <c r="AW184" i="4" s="1"/>
  <c r="AN162" i="4" l="1"/>
  <c r="AO162" i="4" s="1"/>
  <c r="AP162" i="4" s="1"/>
  <c r="AS185" i="4"/>
  <c r="AT185" i="4" s="1"/>
  <c r="AU185" i="4" s="1"/>
  <c r="AV185" i="4" s="1"/>
  <c r="AW185" i="4" s="1"/>
  <c r="AR186" i="4"/>
  <c r="AK163" i="4" l="1"/>
  <c r="AL163" i="4" s="1"/>
  <c r="AM163" i="4" s="1"/>
  <c r="AN163" i="4" s="1"/>
  <c r="AO163" i="4" s="1"/>
  <c r="AP163" i="4" s="1"/>
  <c r="AR187" i="4"/>
  <c r="AS186" i="4"/>
  <c r="AT186" i="4" s="1"/>
  <c r="AU186" i="4" s="1"/>
  <c r="AV186" i="4" s="1"/>
  <c r="AW186" i="4" s="1"/>
  <c r="AK164" i="4" l="1"/>
  <c r="AL164" i="4" s="1"/>
  <c r="AM164" i="4" s="1"/>
  <c r="AN164" i="4" s="1"/>
  <c r="AS187" i="4"/>
  <c r="AT187" i="4" s="1"/>
  <c r="AU187" i="4" s="1"/>
  <c r="AR188" i="4"/>
  <c r="AS188" i="4" s="1"/>
  <c r="AT188" i="4" s="1"/>
  <c r="AK165" i="4" l="1"/>
  <c r="AK166" i="4" s="1"/>
  <c r="AO164" i="4"/>
  <c r="AP164" i="4" s="1"/>
  <c r="AU188" i="4"/>
  <c r="AV187" i="4"/>
  <c r="AW187" i="4" s="1"/>
  <c r="AL165" i="4" l="1"/>
  <c r="AM165" i="4" s="1"/>
  <c r="AN165" i="4" s="1"/>
  <c r="AO165" i="4" s="1"/>
  <c r="AP165" i="4" s="1"/>
  <c r="AR189" i="4"/>
  <c r="AS189" i="4" s="1"/>
  <c r="AT189" i="4" s="1"/>
  <c r="AU189" i="4" s="1"/>
  <c r="AV188" i="4"/>
  <c r="AW188" i="4" s="1"/>
  <c r="AL166" i="4"/>
  <c r="AM166" i="4" s="1"/>
  <c r="AK167" i="4"/>
  <c r="AN166" i="4" l="1"/>
  <c r="AO166" i="4" s="1"/>
  <c r="AP166" i="4" s="1"/>
  <c r="AL167" i="4"/>
  <c r="AM167" i="4" s="1"/>
  <c r="AK168" i="4"/>
  <c r="AR190" i="4"/>
  <c r="AS190" i="4" s="1"/>
  <c r="AT190" i="4" s="1"/>
  <c r="AU190" i="4" s="1"/>
  <c r="AV189" i="4"/>
  <c r="AW189" i="4" s="1"/>
  <c r="AN167" i="4" l="1"/>
  <c r="AO167" i="4" s="1"/>
  <c r="AP167" i="4" s="1"/>
  <c r="AR191" i="4"/>
  <c r="AS191" i="4" s="1"/>
  <c r="AT191" i="4" s="1"/>
  <c r="AU191" i="4" s="1"/>
  <c r="AV190" i="4"/>
  <c r="AW190" i="4" s="1"/>
  <c r="AK169" i="4"/>
  <c r="AL169" i="4" s="1"/>
  <c r="AM169" i="4" s="1"/>
  <c r="AL168" i="4"/>
  <c r="AM168" i="4" s="1"/>
  <c r="AN168" i="4" s="1"/>
  <c r="AN169" i="4" l="1"/>
  <c r="AO168" i="4"/>
  <c r="AP168" i="4" s="1"/>
  <c r="AR192" i="4"/>
  <c r="AV191" i="4"/>
  <c r="AW191" i="4" s="1"/>
  <c r="AS192" i="4" l="1"/>
  <c r="AT192" i="4" s="1"/>
  <c r="AU192" i="4" s="1"/>
  <c r="AR193" i="4"/>
  <c r="AS193" i="4" s="1"/>
  <c r="AT193" i="4" s="1"/>
  <c r="AK170" i="4"/>
  <c r="AO169" i="4"/>
  <c r="AP169" i="4" s="1"/>
  <c r="AL170" i="4" l="1"/>
  <c r="AM170" i="4" s="1"/>
  <c r="AN170" i="4" s="1"/>
  <c r="AO170" i="4" s="1"/>
  <c r="AP170" i="4" s="1"/>
  <c r="AK171" i="4"/>
  <c r="AV192" i="4"/>
  <c r="AW192" i="4" s="1"/>
  <c r="AU193" i="4"/>
  <c r="AR194" i="4" l="1"/>
  <c r="AS194" i="4" s="1"/>
  <c r="AT194" i="4" s="1"/>
  <c r="AU194" i="4" s="1"/>
  <c r="AV193" i="4"/>
  <c r="AW193" i="4" s="1"/>
  <c r="AL171" i="4"/>
  <c r="AM171" i="4" s="1"/>
  <c r="AN171" i="4" s="1"/>
  <c r="AO171" i="4" s="1"/>
  <c r="AP171" i="4" s="1"/>
  <c r="AK172" i="4"/>
  <c r="AL172" i="4" l="1"/>
  <c r="AM172" i="4" s="1"/>
  <c r="AN172" i="4" s="1"/>
  <c r="AO172" i="4" s="1"/>
  <c r="AP172" i="4" s="1"/>
  <c r="AK173" i="4"/>
  <c r="AR195" i="4"/>
  <c r="AV194" i="4"/>
  <c r="AW194" i="4" s="1"/>
  <c r="AS195" i="4" l="1"/>
  <c r="AT195" i="4" s="1"/>
  <c r="AU195" i="4" s="1"/>
  <c r="AV195" i="4" s="1"/>
  <c r="AW195" i="4" s="1"/>
  <c r="AR196" i="4"/>
  <c r="AS196" i="4" s="1"/>
  <c r="AT196" i="4" s="1"/>
  <c r="AL173" i="4"/>
  <c r="AM173" i="4" s="1"/>
  <c r="AN173" i="4" s="1"/>
  <c r="AO173" i="4" s="1"/>
  <c r="AP173" i="4" s="1"/>
  <c r="AK174" i="4"/>
  <c r="AU196" i="4" l="1"/>
  <c r="AL174" i="4"/>
  <c r="AM174" i="4" s="1"/>
  <c r="AN174" i="4" s="1"/>
  <c r="AK175" i="4"/>
  <c r="AL175" i="4" s="1"/>
  <c r="AM175" i="4" s="1"/>
  <c r="AV196" i="4"/>
  <c r="AW196" i="4" s="1"/>
  <c r="AR197" i="4"/>
  <c r="AS197" i="4" s="1"/>
  <c r="AT197" i="4" s="1"/>
  <c r="AU197" i="4" s="1"/>
  <c r="AR198" i="4" l="1"/>
  <c r="AV197" i="4"/>
  <c r="AW197" i="4" s="1"/>
  <c r="AN175" i="4"/>
  <c r="AO174" i="4"/>
  <c r="AP174" i="4" s="1"/>
  <c r="AK176" i="4" l="1"/>
  <c r="AO175" i="4"/>
  <c r="AP175" i="4" s="1"/>
  <c r="AS198" i="4"/>
  <c r="AT198" i="4" s="1"/>
  <c r="AU198" i="4" s="1"/>
  <c r="AV198" i="4" s="1"/>
  <c r="AW198" i="4" s="1"/>
  <c r="AR199" i="4"/>
  <c r="AS199" i="4" s="1"/>
  <c r="AT199" i="4" s="1"/>
  <c r="AU199" i="4" l="1"/>
  <c r="AR200" i="4" s="1"/>
  <c r="AS200" i="4" s="1"/>
  <c r="AT200" i="4" s="1"/>
  <c r="AU200" i="4" s="1"/>
  <c r="AL176" i="4"/>
  <c r="AM176" i="4" s="1"/>
  <c r="AN176" i="4" s="1"/>
  <c r="AO176" i="4" s="1"/>
  <c r="AP176" i="4" s="1"/>
  <c r="AK177" i="4"/>
  <c r="AV199" i="4" l="1"/>
  <c r="AW199" i="4" s="1"/>
  <c r="AK178" i="4"/>
  <c r="AL177" i="4"/>
  <c r="AM177" i="4" s="1"/>
  <c r="AN177" i="4" s="1"/>
  <c r="AO177" i="4" s="1"/>
  <c r="AP177" i="4" s="1"/>
  <c r="AV200" i="4"/>
  <c r="AW200" i="4" s="1"/>
  <c r="AR201" i="4"/>
  <c r="AS201" i="4" s="1"/>
  <c r="AT201" i="4" s="1"/>
  <c r="AU201" i="4" s="1"/>
  <c r="AV201" i="4" l="1"/>
  <c r="AW201" i="4" s="1"/>
  <c r="AR202" i="4"/>
  <c r="AS202" i="4" s="1"/>
  <c r="AT202" i="4" s="1"/>
  <c r="AU202" i="4" s="1"/>
  <c r="AK179" i="4"/>
  <c r="AL178" i="4"/>
  <c r="AM178" i="4" s="1"/>
  <c r="AN178" i="4" s="1"/>
  <c r="AR203" i="4" l="1"/>
  <c r="AV202" i="4"/>
  <c r="AW202" i="4" s="1"/>
  <c r="AO178" i="4"/>
  <c r="AP178" i="4" s="1"/>
  <c r="AL179" i="4"/>
  <c r="AM179" i="4" s="1"/>
  <c r="AN179" i="4" s="1"/>
  <c r="AK180" i="4"/>
  <c r="AL180" i="4" s="1"/>
  <c r="AM180" i="4" s="1"/>
  <c r="AN180" i="4" l="1"/>
  <c r="AO179" i="4"/>
  <c r="AP179" i="4" s="1"/>
  <c r="AS203" i="4"/>
  <c r="AT203" i="4" s="1"/>
  <c r="AU203" i="4" s="1"/>
  <c r="AR204" i="4"/>
  <c r="AV203" i="4" l="1"/>
  <c r="AW203" i="4" s="1"/>
  <c r="AS204" i="4"/>
  <c r="AT204" i="4" s="1"/>
  <c r="AU204" i="4" s="1"/>
  <c r="AV204" i="4" s="1"/>
  <c r="AW204" i="4" s="1"/>
  <c r="AR205" i="4"/>
  <c r="AS205" i="4" s="1"/>
  <c r="AT205" i="4" s="1"/>
  <c r="AO180" i="4"/>
  <c r="AP180" i="4" s="1"/>
  <c r="AK181" i="4"/>
  <c r="AL181" i="4" l="1"/>
  <c r="AM181" i="4" s="1"/>
  <c r="AN181" i="4" s="1"/>
  <c r="AO181" i="4" s="1"/>
  <c r="AP181" i="4" s="1"/>
  <c r="AK182" i="4"/>
  <c r="AL182" i="4" s="1"/>
  <c r="AM182" i="4" s="1"/>
  <c r="AU205" i="4"/>
  <c r="AN182" i="4" l="1"/>
  <c r="AO182" i="4" s="1"/>
  <c r="AP182" i="4" s="1"/>
  <c r="AR206" i="4"/>
  <c r="AV205" i="4"/>
  <c r="AW205" i="4" s="1"/>
  <c r="AK183" i="4" l="1"/>
  <c r="AL183" i="4" s="1"/>
  <c r="AM183" i="4" s="1"/>
  <c r="AN183" i="4" s="1"/>
  <c r="AS206" i="4"/>
  <c r="AT206" i="4" s="1"/>
  <c r="AU206" i="4" s="1"/>
  <c r="AR207" i="4"/>
  <c r="AS207" i="4" s="1"/>
  <c r="AT207" i="4" s="1"/>
  <c r="AK184" i="4" l="1"/>
  <c r="AL184" i="4" s="1"/>
  <c r="AM184" i="4" s="1"/>
  <c r="AN184" i="4" s="1"/>
  <c r="AO184" i="4" s="1"/>
  <c r="AP184" i="4" s="1"/>
  <c r="AU207" i="4"/>
  <c r="AV206" i="4"/>
  <c r="AW206" i="4" s="1"/>
  <c r="AO183" i="4"/>
  <c r="AP183" i="4" s="1"/>
  <c r="AK185" i="4" l="1"/>
  <c r="AL185" i="4" s="1"/>
  <c r="AM185" i="4" s="1"/>
  <c r="AN185" i="4" s="1"/>
  <c r="AV207" i="4"/>
  <c r="AW207" i="4" s="1"/>
  <c r="AR208" i="4"/>
  <c r="AS208" i="4" l="1"/>
  <c r="AT208" i="4" s="1"/>
  <c r="AU208" i="4" s="1"/>
  <c r="AV208" i="4" s="1"/>
  <c r="AW208" i="4" s="1"/>
  <c r="AR209" i="4"/>
  <c r="AS209" i="4" s="1"/>
  <c r="AT209" i="4" s="1"/>
  <c r="AK186" i="4"/>
  <c r="AO185" i="4"/>
  <c r="AP185" i="4" s="1"/>
  <c r="AU209" i="4" l="1"/>
  <c r="AK187" i="4"/>
  <c r="AL187" i="4" s="1"/>
  <c r="AM187" i="4" s="1"/>
  <c r="AL186" i="4"/>
  <c r="AM186" i="4" s="1"/>
  <c r="AN186" i="4" s="1"/>
  <c r="AV209" i="4"/>
  <c r="AW209" i="4" s="1"/>
  <c r="AR210" i="4"/>
  <c r="AS210" i="4" s="1"/>
  <c r="AT210" i="4" s="1"/>
  <c r="AU210" i="4" s="1"/>
  <c r="AN187" i="4" l="1"/>
  <c r="AO186" i="4"/>
  <c r="AP186" i="4" s="1"/>
  <c r="AR211" i="4"/>
  <c r="AS211" i="4" s="1"/>
  <c r="AT211" i="4" s="1"/>
  <c r="AU211" i="4" s="1"/>
  <c r="AV210" i="4"/>
  <c r="AW210" i="4" s="1"/>
  <c r="AV211" i="4" l="1"/>
  <c r="AW211" i="4" s="1"/>
  <c r="AR212" i="4"/>
  <c r="AS212" i="4" s="1"/>
  <c r="AT212" i="4" s="1"/>
  <c r="AU212" i="4" s="1"/>
  <c r="AK188" i="4"/>
  <c r="AL188" i="4" s="1"/>
  <c r="AM188" i="4" s="1"/>
  <c r="AN188" i="4" s="1"/>
  <c r="AO187" i="4"/>
  <c r="AP187" i="4" s="1"/>
  <c r="AK189" i="4" l="1"/>
  <c r="AL189" i="4" s="1"/>
  <c r="AM189" i="4" s="1"/>
  <c r="AN189" i="4" s="1"/>
  <c r="AO188" i="4"/>
  <c r="AP188" i="4" s="1"/>
  <c r="AR213" i="4"/>
  <c r="AS213" i="4" s="1"/>
  <c r="AT213" i="4" s="1"/>
  <c r="AU213" i="4" s="1"/>
  <c r="AV212" i="4"/>
  <c r="AW212" i="4" s="1"/>
  <c r="AV213" i="4" l="1"/>
  <c r="AW213" i="4" s="1"/>
  <c r="AR214" i="4"/>
  <c r="AK190" i="4"/>
  <c r="AO189" i="4"/>
  <c r="AP189" i="4" s="1"/>
  <c r="AK191" i="4" l="1"/>
  <c r="AL191" i="4" s="1"/>
  <c r="AM191" i="4" s="1"/>
  <c r="AL190" i="4"/>
  <c r="AM190" i="4" s="1"/>
  <c r="AN190" i="4" s="1"/>
  <c r="AR215" i="4"/>
  <c r="AS215" i="4" s="1"/>
  <c r="AT215" i="4" s="1"/>
  <c r="AS214" i="4"/>
  <c r="AT214" i="4" s="1"/>
  <c r="AU214" i="4" s="1"/>
  <c r="AV214" i="4" s="1"/>
  <c r="AW214" i="4" s="1"/>
  <c r="AU215" i="4" l="1"/>
  <c r="AN191" i="4"/>
  <c r="AO190" i="4"/>
  <c r="AP190" i="4" s="1"/>
  <c r="AK192" i="4" l="1"/>
  <c r="AO191" i="4"/>
  <c r="AP191" i="4" s="1"/>
  <c r="AR216" i="4"/>
  <c r="AS216" i="4" s="1"/>
  <c r="AT216" i="4" s="1"/>
  <c r="AU216" i="4" s="1"/>
  <c r="AV215" i="4"/>
  <c r="AW215" i="4" s="1"/>
  <c r="AV216" i="4" l="1"/>
  <c r="AW216" i="4" s="1"/>
  <c r="AR217" i="4"/>
  <c r="AL192" i="4"/>
  <c r="AM192" i="4" s="1"/>
  <c r="AN192" i="4" s="1"/>
  <c r="AO192" i="4" s="1"/>
  <c r="AP192" i="4" s="1"/>
  <c r="AK193" i="4"/>
  <c r="AL193" i="4" s="1"/>
  <c r="AM193" i="4" s="1"/>
  <c r="AR5" i="1"/>
  <c r="AN193" i="4" l="1"/>
  <c r="AK194" i="4" s="1"/>
  <c r="AO193" i="4"/>
  <c r="AP193" i="4" s="1"/>
  <c r="AR218" i="4"/>
  <c r="AS218" i="4" s="1"/>
  <c r="AT218" i="4" s="1"/>
  <c r="AS217" i="4"/>
  <c r="AT217" i="4" s="1"/>
  <c r="AU217" i="4" s="1"/>
  <c r="AS5" i="1"/>
  <c r="AT5" i="1" s="1"/>
  <c r="AU5" i="1" s="1"/>
  <c r="AV5" i="1" l="1"/>
  <c r="AW5" i="1" s="1"/>
  <c r="AU218" i="4"/>
  <c r="AV217" i="4"/>
  <c r="AW217" i="4" s="1"/>
  <c r="AK195" i="4"/>
  <c r="AL194" i="4"/>
  <c r="AM194" i="4" s="1"/>
  <c r="AN194" i="4" s="1"/>
  <c r="AO194" i="4" s="1"/>
  <c r="AP194" i="4" s="1"/>
  <c r="AK196" i="4" l="1"/>
  <c r="AL195" i="4"/>
  <c r="AM195" i="4" s="1"/>
  <c r="AN195" i="4" s="1"/>
  <c r="AO195" i="4" s="1"/>
  <c r="AP195" i="4" s="1"/>
  <c r="AR219" i="4"/>
  <c r="AV218" i="4"/>
  <c r="AW218" i="4" s="1"/>
  <c r="AS219" i="4" l="1"/>
  <c r="AT219" i="4" s="1"/>
  <c r="AU219" i="4" s="1"/>
  <c r="AV219" i="4" s="1"/>
  <c r="AW219" i="4" s="1"/>
  <c r="AR220" i="4"/>
  <c r="AS220" i="4" s="1"/>
  <c r="AT220" i="4" s="1"/>
  <c r="AL196" i="4"/>
  <c r="AM196" i="4" s="1"/>
  <c r="AN196" i="4" s="1"/>
  <c r="AK197" i="4"/>
  <c r="AL197" i="4" s="1"/>
  <c r="AM197" i="4" s="1"/>
  <c r="AU220" i="4" l="1"/>
  <c r="AR221" i="4" s="1"/>
  <c r="AO196" i="4"/>
  <c r="AP196" i="4" s="1"/>
  <c r="AN197" i="4"/>
  <c r="AV220" i="4" l="1"/>
  <c r="AW220" i="4" s="1"/>
  <c r="AS221" i="4"/>
  <c r="AT221" i="4" s="1"/>
  <c r="AU221" i="4" s="1"/>
  <c r="AV221" i="4" s="1"/>
  <c r="AW221" i="4" s="1"/>
  <c r="AR222" i="4"/>
  <c r="AK198" i="4"/>
  <c r="AL198" i="4" s="1"/>
  <c r="AM198" i="4" s="1"/>
  <c r="AN198" i="4" s="1"/>
  <c r="AO197" i="4"/>
  <c r="AP197" i="4" s="1"/>
  <c r="AK199" i="4" l="1"/>
  <c r="AO198" i="4"/>
  <c r="AP198" i="4" s="1"/>
  <c r="AS222" i="4"/>
  <c r="AT222" i="4" s="1"/>
  <c r="AU222" i="4" s="1"/>
  <c r="AR223" i="4"/>
  <c r="AS223" i="4" s="1"/>
  <c r="AT223" i="4" s="1"/>
  <c r="AU223" i="4" l="1"/>
  <c r="AV222" i="4"/>
  <c r="AW222" i="4" s="1"/>
  <c r="AL199" i="4"/>
  <c r="AM199" i="4" s="1"/>
  <c r="AN199" i="4" s="1"/>
  <c r="AO199" i="4" s="1"/>
  <c r="AP199" i="4" s="1"/>
  <c r="AK200" i="4"/>
  <c r="AL200" i="4" l="1"/>
  <c r="AM200" i="4" s="1"/>
  <c r="AN200" i="4" s="1"/>
  <c r="AO200" i="4" s="1"/>
  <c r="AP200" i="4" s="1"/>
  <c r="AK201" i="4"/>
  <c r="AR224" i="4"/>
  <c r="AV223" i="4"/>
  <c r="AW223" i="4" s="1"/>
  <c r="AS224" i="4" l="1"/>
  <c r="AT224" i="4" s="1"/>
  <c r="AU224" i="4" s="1"/>
  <c r="AV224" i="4" s="1"/>
  <c r="AW224" i="4" s="1"/>
  <c r="AR225" i="4"/>
  <c r="AL201" i="4"/>
  <c r="AM201" i="4" s="1"/>
  <c r="AN201" i="4" s="1"/>
  <c r="AO201" i="4" s="1"/>
  <c r="AP201" i="4" s="1"/>
  <c r="AK202" i="4"/>
  <c r="AL202" i="4" l="1"/>
  <c r="AM202" i="4" s="1"/>
  <c r="AN202" i="4" s="1"/>
  <c r="AK203" i="4"/>
  <c r="AS225" i="4"/>
  <c r="AT225" i="4" s="1"/>
  <c r="AU225" i="4" s="1"/>
  <c r="AV225" i="4" s="1"/>
  <c r="AW225" i="4" s="1"/>
  <c r="AR226" i="4"/>
  <c r="AL203" i="4" l="1"/>
  <c r="AM203" i="4" s="1"/>
  <c r="AN203" i="4" s="1"/>
  <c r="AK204" i="4"/>
  <c r="AL204" i="4" s="1"/>
  <c r="AM204" i="4" s="1"/>
  <c r="AR227" i="4"/>
  <c r="AS226" i="4"/>
  <c r="AT226" i="4" s="1"/>
  <c r="AU226" i="4" s="1"/>
  <c r="AV226" i="4" s="1"/>
  <c r="AW226" i="4" s="1"/>
  <c r="AO202" i="4"/>
  <c r="AP202" i="4" s="1"/>
  <c r="AR228" i="4" l="1"/>
  <c r="AS227" i="4"/>
  <c r="AT227" i="4" s="1"/>
  <c r="AU227" i="4" s="1"/>
  <c r="AV227" i="4" s="1"/>
  <c r="AW227" i="4" s="1"/>
  <c r="AN204" i="4"/>
  <c r="AO203" i="4"/>
  <c r="AP203" i="4" s="1"/>
  <c r="AO204" i="4" l="1"/>
  <c r="AP204" i="4" s="1"/>
  <c r="AK205" i="4"/>
  <c r="AR229" i="4"/>
  <c r="AS229" i="4" s="1"/>
  <c r="AT229" i="4" s="1"/>
  <c r="AS228" i="4"/>
  <c r="AT228" i="4" s="1"/>
  <c r="AU228" i="4" s="1"/>
  <c r="AU229" i="4" l="1"/>
  <c r="AV228" i="4"/>
  <c r="AW228" i="4" s="1"/>
  <c r="AK206" i="4"/>
  <c r="AL205" i="4"/>
  <c r="AM205" i="4" s="1"/>
  <c r="AN205" i="4" s="1"/>
  <c r="AO205" i="4" s="1"/>
  <c r="AP205" i="4" s="1"/>
  <c r="AL206" i="4" l="1"/>
  <c r="AM206" i="4" s="1"/>
  <c r="AN206" i="4" s="1"/>
  <c r="AK207" i="4"/>
  <c r="AV229" i="4"/>
  <c r="AW229" i="4" s="1"/>
  <c r="AR230" i="4"/>
  <c r="AR231" i="4" l="1"/>
  <c r="AS231" i="4" s="1"/>
  <c r="AT231" i="4" s="1"/>
  <c r="AS230" i="4"/>
  <c r="AT230" i="4" s="1"/>
  <c r="AU230" i="4" s="1"/>
  <c r="AL207" i="4"/>
  <c r="AM207" i="4" s="1"/>
  <c r="AN207" i="4" s="1"/>
  <c r="AK208" i="4"/>
  <c r="AO206" i="4"/>
  <c r="AP206" i="4" s="1"/>
  <c r="AL208" i="4" l="1"/>
  <c r="AM208" i="4" s="1"/>
  <c r="AN208" i="4" s="1"/>
  <c r="AO208" i="4" s="1"/>
  <c r="AP208" i="4" s="1"/>
  <c r="AK209" i="4"/>
  <c r="AL209" i="4" s="1"/>
  <c r="AM209" i="4" s="1"/>
  <c r="AU231" i="4"/>
  <c r="AV230" i="4"/>
  <c r="AW230" i="4" s="1"/>
  <c r="AO207" i="4"/>
  <c r="AP207" i="4" s="1"/>
  <c r="AR232" i="4" l="1"/>
  <c r="AV231" i="4"/>
  <c r="AW231" i="4" s="1"/>
  <c r="AN209" i="4"/>
  <c r="AO209" i="4" l="1"/>
  <c r="AP209" i="4" s="1"/>
  <c r="AK210" i="4"/>
  <c r="AS232" i="4"/>
  <c r="AT232" i="4" s="1"/>
  <c r="AU232" i="4" s="1"/>
  <c r="AV232" i="4" s="1"/>
  <c r="AW232" i="4" s="1"/>
  <c r="AR233" i="4"/>
  <c r="AR234" i="4" l="1"/>
  <c r="AS233" i="4"/>
  <c r="AT233" i="4" s="1"/>
  <c r="AU233" i="4" s="1"/>
  <c r="AV233" i="4" s="1"/>
  <c r="AW233" i="4" s="1"/>
  <c r="AL210" i="4"/>
  <c r="AM210" i="4" s="1"/>
  <c r="AN210" i="4" s="1"/>
  <c r="AO210" i="4" s="1"/>
  <c r="AP210" i="4" s="1"/>
  <c r="AK211" i="4"/>
  <c r="AL211" i="4" l="1"/>
  <c r="AM211" i="4" s="1"/>
  <c r="AN211" i="4" s="1"/>
  <c r="AO211" i="4" s="1"/>
  <c r="AP211" i="4" s="1"/>
  <c r="AK212" i="4"/>
  <c r="AL212" i="4" s="1"/>
  <c r="AM212" i="4" s="1"/>
  <c r="AS234" i="4"/>
  <c r="AT234" i="4" s="1"/>
  <c r="AU234" i="4" s="1"/>
  <c r="AV234" i="4" s="1"/>
  <c r="AW234" i="4" s="1"/>
  <c r="AR235" i="4"/>
  <c r="AS235" i="4" s="1"/>
  <c r="AT235" i="4" s="1"/>
  <c r="AU235" i="4" l="1"/>
  <c r="AR236" i="4" s="1"/>
  <c r="AS236" i="4" s="1"/>
  <c r="AT236" i="4" s="1"/>
  <c r="AU236" i="4" s="1"/>
  <c r="AN212" i="4"/>
  <c r="AK213" i="4" s="1"/>
  <c r="AO212" i="4"/>
  <c r="AP212" i="4" s="1"/>
  <c r="AV235" i="4" l="1"/>
  <c r="AW235" i="4" s="1"/>
  <c r="AL213" i="4"/>
  <c r="AM213" i="4" s="1"/>
  <c r="AN213" i="4" s="1"/>
  <c r="AO213" i="4" s="1"/>
  <c r="AP213" i="4" s="1"/>
  <c r="AK214" i="4"/>
  <c r="AR237" i="4"/>
  <c r="AS237" i="4" s="1"/>
  <c r="AT237" i="4" s="1"/>
  <c r="AU237" i="4" s="1"/>
  <c r="AV236" i="4"/>
  <c r="AW236" i="4" s="1"/>
  <c r="AR238" i="4" l="1"/>
  <c r="AS238" i="4" s="1"/>
  <c r="AT238" i="4" s="1"/>
  <c r="AU238" i="4" s="1"/>
  <c r="AV237" i="4"/>
  <c r="AW237" i="4" s="1"/>
  <c r="AK215" i="4"/>
  <c r="AL215" i="4" s="1"/>
  <c r="AM215" i="4" s="1"/>
  <c r="AL214" i="4"/>
  <c r="AM214" i="4" s="1"/>
  <c r="AN214" i="4" s="1"/>
  <c r="AN215" i="4" l="1"/>
  <c r="AO214" i="4"/>
  <c r="AP214" i="4" s="1"/>
  <c r="AR239" i="4"/>
  <c r="AV238" i="4"/>
  <c r="AW238" i="4" s="1"/>
  <c r="AS239" i="4" l="1"/>
  <c r="AT239" i="4" s="1"/>
  <c r="AU239" i="4" s="1"/>
  <c r="AV239" i="4" s="1"/>
  <c r="AW239" i="4" s="1"/>
  <c r="AR240" i="4"/>
  <c r="AK216" i="4"/>
  <c r="AO215" i="4"/>
  <c r="AP215" i="4" s="1"/>
  <c r="AK217" i="4" l="1"/>
  <c r="AL216" i="4"/>
  <c r="AM216" i="4" s="1"/>
  <c r="AN216" i="4" s="1"/>
  <c r="AO216" i="4" s="1"/>
  <c r="AP216" i="4" s="1"/>
  <c r="AS240" i="4"/>
  <c r="AT240" i="4" s="1"/>
  <c r="AU240" i="4" s="1"/>
  <c r="AV240" i="4" s="1"/>
  <c r="AW240" i="4" s="1"/>
  <c r="AR241" i="4"/>
  <c r="AR242" i="4" l="1"/>
  <c r="AS241" i="4"/>
  <c r="AT241" i="4" s="1"/>
  <c r="AU241" i="4" s="1"/>
  <c r="AV241" i="4" s="1"/>
  <c r="AW241" i="4" s="1"/>
  <c r="AK218" i="4"/>
  <c r="AL217" i="4"/>
  <c r="AM217" i="4" s="1"/>
  <c r="AN217" i="4" s="1"/>
  <c r="AL218" i="4" l="1"/>
  <c r="AM218" i="4" s="1"/>
  <c r="AN218" i="4" s="1"/>
  <c r="AK219" i="4"/>
  <c r="AO217" i="4"/>
  <c r="AP217" i="4" s="1"/>
  <c r="AS242" i="4"/>
  <c r="AT242" i="4" s="1"/>
  <c r="AU242" i="4" s="1"/>
  <c r="AV242" i="4" s="1"/>
  <c r="AW242" i="4" s="1"/>
  <c r="AR243" i="4"/>
  <c r="AO218" i="4" l="1"/>
  <c r="AP218" i="4" s="1"/>
  <c r="AR244" i="4"/>
  <c r="AS244" i="4" s="1"/>
  <c r="AT244" i="4" s="1"/>
  <c r="AS243" i="4"/>
  <c r="AT243" i="4" s="1"/>
  <c r="AU243" i="4" s="1"/>
  <c r="AV243" i="4" s="1"/>
  <c r="AW243" i="4" s="1"/>
  <c r="AL219" i="4"/>
  <c r="AM219" i="4" s="1"/>
  <c r="AN219" i="4" s="1"/>
  <c r="AO219" i="4" s="1"/>
  <c r="AP219" i="4" s="1"/>
  <c r="AK220" i="4"/>
  <c r="AL220" i="4" s="1"/>
  <c r="AM220" i="4" s="1"/>
  <c r="AU244" i="4" l="1"/>
  <c r="AN220" i="4"/>
  <c r="AK221" i="4" l="1"/>
  <c r="AO220" i="4"/>
  <c r="AP220" i="4" s="1"/>
  <c r="AV244" i="4"/>
  <c r="AW244" i="4" s="1"/>
  <c r="AR245" i="4"/>
  <c r="AS245" i="4" s="1"/>
  <c r="AT245" i="4" s="1"/>
  <c r="AU245" i="4" s="1"/>
  <c r="AV245" i="4" l="1"/>
  <c r="AW245" i="4" s="1"/>
  <c r="AR246" i="4"/>
  <c r="AL221" i="4"/>
  <c r="AM221" i="4" s="1"/>
  <c r="AN221" i="4" s="1"/>
  <c r="AO221" i="4" s="1"/>
  <c r="AP221" i="4" s="1"/>
  <c r="AK222" i="4"/>
  <c r="AL222" i="4" s="1"/>
  <c r="AM222" i="4" s="1"/>
  <c r="AN222" i="4" l="1"/>
  <c r="AK223" i="4" s="1"/>
  <c r="AR247" i="4"/>
  <c r="AS246" i="4"/>
  <c r="AT246" i="4" s="1"/>
  <c r="AU246" i="4" s="1"/>
  <c r="AV246" i="4" s="1"/>
  <c r="AW246" i="4" s="1"/>
  <c r="AO222" i="4" l="1"/>
  <c r="AP222" i="4" s="1"/>
  <c r="AR248" i="4"/>
  <c r="AS247" i="4"/>
  <c r="AT247" i="4" s="1"/>
  <c r="AU247" i="4" s="1"/>
  <c r="AV247" i="4" s="1"/>
  <c r="AW247" i="4" s="1"/>
  <c r="AL223" i="4"/>
  <c r="AM223" i="4" s="1"/>
  <c r="AN223" i="4" s="1"/>
  <c r="AO223" i="4" s="1"/>
  <c r="AP223" i="4" s="1"/>
  <c r="AK224" i="4"/>
  <c r="AL224" i="4" l="1"/>
  <c r="AM224" i="4" s="1"/>
  <c r="AN224" i="4" s="1"/>
  <c r="AO224" i="4" s="1"/>
  <c r="AP224" i="4" s="1"/>
  <c r="AK225" i="4"/>
  <c r="AR249" i="4"/>
  <c r="AS248" i="4"/>
  <c r="AT248" i="4" s="1"/>
  <c r="AU248" i="4" s="1"/>
  <c r="AV248" i="4" s="1"/>
  <c r="AW248" i="4" s="1"/>
  <c r="AS249" i="4" l="1"/>
  <c r="AT249" i="4" s="1"/>
  <c r="AU249" i="4" s="1"/>
  <c r="AV249" i="4" s="1"/>
  <c r="AW249" i="4" s="1"/>
  <c r="AL225" i="4"/>
  <c r="AM225" i="4" s="1"/>
  <c r="AN225" i="4" s="1"/>
  <c r="AK226" i="4"/>
  <c r="AL226" i="4" s="1"/>
  <c r="AM226" i="4" s="1"/>
  <c r="AN226" i="4" l="1"/>
  <c r="AO225" i="4"/>
  <c r="AP225" i="4" s="1"/>
  <c r="AK227" i="4" l="1"/>
  <c r="AO226" i="4"/>
  <c r="AP226" i="4" s="1"/>
  <c r="AL227" i="4" l="1"/>
  <c r="AM227" i="4" s="1"/>
  <c r="AN227" i="4" s="1"/>
  <c r="AO227" i="4" s="1"/>
  <c r="AP227" i="4" s="1"/>
  <c r="AK228" i="4"/>
  <c r="AL228" i="4" s="1"/>
  <c r="AM228" i="4" s="1"/>
  <c r="AN228" i="4" l="1"/>
  <c r="AK229" i="4" s="1"/>
  <c r="AO228" i="4" l="1"/>
  <c r="AP228" i="4" s="1"/>
  <c r="AL229" i="4"/>
  <c r="AM229" i="4" s="1"/>
  <c r="AN229" i="4" s="1"/>
  <c r="AO229" i="4" s="1"/>
  <c r="AP229" i="4" s="1"/>
  <c r="AK230" i="4"/>
  <c r="AL230" i="4" l="1"/>
  <c r="AM230" i="4" s="1"/>
  <c r="AN230" i="4" s="1"/>
  <c r="AK231" i="4"/>
  <c r="AL231" i="4" s="1"/>
  <c r="AM231" i="4" s="1"/>
  <c r="AN231" i="4" l="1"/>
  <c r="AO230" i="4"/>
  <c r="AP230" i="4" s="1"/>
  <c r="AK232" i="4" l="1"/>
  <c r="AO231" i="4"/>
  <c r="AP231" i="4" s="1"/>
  <c r="AL232" i="4" l="1"/>
  <c r="AM232" i="4" s="1"/>
  <c r="AN232" i="4" s="1"/>
  <c r="AO232" i="4" s="1"/>
  <c r="AP232" i="4" s="1"/>
  <c r="AK233" i="4"/>
  <c r="AL233" i="4" l="1"/>
  <c r="AM233" i="4" s="1"/>
  <c r="AN233" i="4" s="1"/>
  <c r="AK234" i="4"/>
  <c r="AO233" i="4" l="1"/>
  <c r="AP233" i="4" s="1"/>
  <c r="AL234" i="4"/>
  <c r="AM234" i="4" s="1"/>
  <c r="AN234" i="4" s="1"/>
  <c r="AO234" i="4" s="1"/>
  <c r="AP234" i="4" s="1"/>
  <c r="AK235" i="4"/>
  <c r="AL235" i="4" l="1"/>
  <c r="AM235" i="4" s="1"/>
  <c r="AN235" i="4" s="1"/>
  <c r="AO235" i="4" s="1"/>
  <c r="AP235" i="4" s="1"/>
  <c r="AK236" i="4"/>
  <c r="AL236" i="4" s="1"/>
  <c r="AM236" i="4" s="1"/>
  <c r="AN236" i="4" l="1"/>
  <c r="AK237" i="4" s="1"/>
  <c r="AO236" i="4"/>
  <c r="AP236" i="4" s="1"/>
  <c r="AL237" i="4" l="1"/>
  <c r="AM237" i="4" s="1"/>
  <c r="AN237" i="4" s="1"/>
  <c r="AO237" i="4" s="1"/>
  <c r="AP237" i="4" s="1"/>
  <c r="AK238" i="4"/>
  <c r="AL238" i="4" l="1"/>
  <c r="AM238" i="4" s="1"/>
  <c r="AN238" i="4" s="1"/>
  <c r="AO238" i="4" s="1"/>
  <c r="AP238" i="4" s="1"/>
  <c r="AK239" i="4"/>
  <c r="AW268" i="4"/>
  <c r="AK240" i="4" l="1"/>
  <c r="AL240" i="4" s="1"/>
  <c r="AM240" i="4" s="1"/>
  <c r="AL239" i="4"/>
  <c r="AM239" i="4" s="1"/>
  <c r="AN239" i="4" s="1"/>
  <c r="AN240" i="4" l="1"/>
  <c r="AO239" i="4"/>
  <c r="AP239" i="4" s="1"/>
  <c r="AO240" i="4" l="1"/>
  <c r="AP240" i="4" s="1"/>
  <c r="AK241" i="4"/>
  <c r="AL241" i="4" l="1"/>
  <c r="AM241" i="4" s="1"/>
  <c r="AN241" i="4" s="1"/>
  <c r="AO241" i="4" s="1"/>
  <c r="AP241" i="4" s="1"/>
  <c r="AK242" i="4"/>
  <c r="AL242" i="4" s="1"/>
  <c r="AM242" i="4" s="1"/>
  <c r="AN242" i="4" l="1"/>
  <c r="AK243" i="4" s="1"/>
  <c r="AO242" i="4"/>
  <c r="AP242" i="4" s="1"/>
  <c r="AK244" i="4" l="1"/>
  <c r="AL243" i="4"/>
  <c r="AM243" i="4" s="1"/>
  <c r="AN243" i="4" s="1"/>
  <c r="AO243" i="4" l="1"/>
  <c r="AP243" i="4" s="1"/>
  <c r="AL244" i="4"/>
  <c r="AM244" i="4" s="1"/>
  <c r="AN244" i="4" s="1"/>
  <c r="AO244" i="4" s="1"/>
  <c r="AP244" i="4" s="1"/>
  <c r="AK245" i="4"/>
  <c r="AL245" i="4" l="1"/>
  <c r="AM245" i="4" s="1"/>
  <c r="AN245" i="4" s="1"/>
  <c r="AO245" i="4" s="1"/>
  <c r="AP245" i="4" s="1"/>
  <c r="AK246" i="4"/>
  <c r="AL246" i="4" s="1"/>
  <c r="AM246" i="4" s="1"/>
  <c r="AN246" i="4" l="1"/>
  <c r="AK247" i="4" s="1"/>
  <c r="AO246" i="4"/>
  <c r="AP246" i="4" s="1"/>
  <c r="AL247" i="4" l="1"/>
  <c r="AM247" i="4" s="1"/>
  <c r="AN247" i="4" s="1"/>
  <c r="AO247" i="4" s="1"/>
  <c r="AP247" i="4" s="1"/>
  <c r="AK248" i="4"/>
  <c r="AL248" i="4" l="1"/>
  <c r="AM248" i="4" s="1"/>
  <c r="AN248" i="4" s="1"/>
  <c r="AO248" i="4" s="1"/>
  <c r="AP248" i="4" s="1"/>
  <c r="AK249" i="4"/>
  <c r="AL249" i="4" s="1"/>
  <c r="AM249" i="4" s="1"/>
  <c r="AN249" i="4" l="1"/>
  <c r="AO249" i="4"/>
  <c r="AP249" i="4" s="1"/>
  <c r="AP268" i="4" l="1"/>
  <c r="AK5" i="1" l="1"/>
  <c r="AL5" i="1" l="1"/>
  <c r="AM5" i="1" s="1"/>
  <c r="AN5" i="1" s="1"/>
  <c r="AO5" i="1" l="1"/>
  <c r="AP5" i="1" s="1"/>
  <c r="AR6" i="1" l="1"/>
  <c r="AR7" i="1" s="1"/>
  <c r="AR8" i="1" l="1"/>
  <c r="AS8" i="1" s="1"/>
  <c r="AT8" i="1" s="1"/>
  <c r="AS7" i="1"/>
  <c r="AT7" i="1" s="1"/>
  <c r="AS6" i="1"/>
  <c r="AT6" i="1" s="1"/>
  <c r="AU6" i="1" s="1"/>
  <c r="AR9" i="1" l="1"/>
  <c r="AS9" i="1" s="1"/>
  <c r="AT9" i="1" s="1"/>
  <c r="AU7" i="1"/>
  <c r="AV7" i="1" s="1"/>
  <c r="AW7" i="1" s="1"/>
  <c r="AV6" i="1"/>
  <c r="AW6" i="1" s="1"/>
  <c r="AR10" i="1" l="1"/>
  <c r="AS10" i="1" s="1"/>
  <c r="AT10" i="1" s="1"/>
  <c r="AU8" i="1"/>
  <c r="AV8" i="1" s="1"/>
  <c r="AW8" i="1" s="1"/>
  <c r="AR11" i="1" l="1"/>
  <c r="AS11" i="1" s="1"/>
  <c r="AT11" i="1" s="1"/>
  <c r="AU9" i="1"/>
  <c r="AV9" i="1" s="1"/>
  <c r="AW9" i="1" s="1"/>
  <c r="AU10" i="1" l="1"/>
  <c r="AU11" i="1" l="1"/>
  <c r="AV10" i="1"/>
  <c r="AW10" i="1" s="1"/>
  <c r="AR12" i="1" l="1"/>
  <c r="AS12" i="1" s="1"/>
  <c r="AT12" i="1" s="1"/>
  <c r="AU12" i="1" s="1"/>
  <c r="AV11" i="1"/>
  <c r="AW11" i="1" s="1"/>
  <c r="AR13" i="1" l="1"/>
  <c r="AV12" i="1"/>
  <c r="AW12" i="1" s="1"/>
  <c r="AS13" i="1" l="1"/>
  <c r="AT13" i="1" s="1"/>
  <c r="AU13" i="1" s="1"/>
  <c r="AR14" i="1"/>
  <c r="AS14" i="1" s="1"/>
  <c r="AT14" i="1" s="1"/>
  <c r="AU14" i="1" l="1"/>
  <c r="AR15" i="1" s="1"/>
  <c r="AS15" i="1" s="1"/>
  <c r="AT15" i="1" s="1"/>
  <c r="AU15" i="1" s="1"/>
  <c r="AR16" i="1" s="1"/>
  <c r="AR17" i="1" s="1"/>
  <c r="AS17" i="1" s="1"/>
  <c r="AT17" i="1" s="1"/>
  <c r="AV13" i="1"/>
  <c r="AW13" i="1" s="1"/>
  <c r="AV14" i="1"/>
  <c r="AW14" i="1" s="1"/>
  <c r="AR18" i="1" l="1"/>
  <c r="AR19" i="1" s="1"/>
  <c r="AV15" i="1"/>
  <c r="AW15" i="1" s="1"/>
  <c r="AS16" i="1"/>
  <c r="AT16" i="1" s="1"/>
  <c r="AU16" i="1" s="1"/>
  <c r="AU17" i="1" s="1"/>
  <c r="AV17" i="1" s="1"/>
  <c r="AW17" i="1" s="1"/>
  <c r="AV16" i="1" l="1"/>
  <c r="AW16" i="1" s="1"/>
  <c r="AS18" i="1"/>
  <c r="AT18" i="1" s="1"/>
  <c r="AU18" i="1" s="1"/>
  <c r="AV18" i="1" s="1"/>
  <c r="AW18" i="1" s="1"/>
  <c r="AS19" i="1"/>
  <c r="AT19" i="1" s="1"/>
  <c r="AR20" i="1"/>
  <c r="AS20" i="1" s="1"/>
  <c r="AT20" i="1" s="1"/>
  <c r="AU19" i="1" l="1"/>
  <c r="AU20" i="1" s="1"/>
  <c r="AV19" i="1" l="1"/>
  <c r="AW19" i="1" s="1"/>
  <c r="AR21" i="1"/>
  <c r="AV20" i="1"/>
  <c r="AW20" i="1" s="1"/>
  <c r="AS21" i="1" l="1"/>
  <c r="AT21" i="1" s="1"/>
  <c r="AU21" i="1" s="1"/>
  <c r="AR22" i="1"/>
  <c r="AS22" i="1" s="1"/>
  <c r="AT22" i="1" s="1"/>
  <c r="AU22" i="1" l="1"/>
  <c r="AR23" i="1" s="1"/>
  <c r="AV21" i="1"/>
  <c r="AW21" i="1" s="1"/>
  <c r="AV22" i="1" l="1"/>
  <c r="AW22" i="1" s="1"/>
  <c r="AS23" i="1"/>
  <c r="AT23" i="1" s="1"/>
  <c r="AU23" i="1" s="1"/>
  <c r="AR24" i="1"/>
  <c r="AS24" i="1" s="1"/>
  <c r="AT24" i="1" s="1"/>
  <c r="AU24" i="1" l="1"/>
  <c r="AV24" i="1" s="1"/>
  <c r="AW24" i="1" s="1"/>
  <c r="AV23" i="1"/>
  <c r="AW23" i="1" s="1"/>
  <c r="AR25" i="1" l="1"/>
  <c r="AS25" i="1" s="1"/>
  <c r="AT25" i="1" s="1"/>
  <c r="AU25" i="1" s="1"/>
  <c r="AR26" i="1" s="1"/>
  <c r="AV25" i="1" l="1"/>
  <c r="AW25" i="1" s="1"/>
  <c r="AS26" i="1"/>
  <c r="AT26" i="1" s="1"/>
  <c r="AU26" i="1" s="1"/>
  <c r="AR27" i="1"/>
  <c r="AS27" i="1" l="1"/>
  <c r="AT27" i="1" s="1"/>
  <c r="AU27" i="1" s="1"/>
  <c r="AR28" i="1"/>
  <c r="AV26" i="1"/>
  <c r="AW26" i="1" s="1"/>
  <c r="AV27" i="1" l="1"/>
  <c r="AW27" i="1" s="1"/>
  <c r="AS28" i="1"/>
  <c r="AT28" i="1" s="1"/>
  <c r="AU28" i="1" s="1"/>
  <c r="AR29" i="1"/>
  <c r="AV28" i="1" l="1"/>
  <c r="AW28" i="1" s="1"/>
  <c r="AS29" i="1"/>
  <c r="AT29" i="1" s="1"/>
  <c r="AU29" i="1" s="1"/>
  <c r="AR30" i="1"/>
  <c r="AS30" i="1" s="1"/>
  <c r="AT30" i="1" s="1"/>
  <c r="AV29" i="1" l="1"/>
  <c r="AW29" i="1" s="1"/>
  <c r="AU30" i="1"/>
  <c r="AR31" i="1" l="1"/>
  <c r="AV30" i="1"/>
  <c r="AW30" i="1" s="1"/>
  <c r="AS31" i="1" l="1"/>
  <c r="AT31" i="1" s="1"/>
  <c r="AU31" i="1" s="1"/>
  <c r="AR32" i="1"/>
  <c r="AV31" i="1" l="1"/>
  <c r="AW31" i="1" s="1"/>
  <c r="AS32" i="1"/>
  <c r="AT32" i="1" s="1"/>
  <c r="AU32" i="1" s="1"/>
  <c r="AV32" i="1" s="1"/>
  <c r="AW32" i="1" s="1"/>
  <c r="AR33" i="1"/>
  <c r="AS33" i="1" s="1"/>
  <c r="AT33" i="1" s="1"/>
  <c r="AU33" i="1" l="1"/>
  <c r="AV33" i="1" s="1"/>
  <c r="AW33" i="1" s="1"/>
  <c r="AR34" i="1" l="1"/>
  <c r="AS34" i="1" s="1"/>
  <c r="AT34" i="1" s="1"/>
  <c r="AU34" i="1" s="1"/>
  <c r="AR35" i="1" l="1"/>
  <c r="AR36" i="1" s="1"/>
  <c r="AS36" i="1" s="1"/>
  <c r="AT36" i="1" s="1"/>
  <c r="AV34" i="1"/>
  <c r="AW34" i="1" s="1"/>
  <c r="AS35" i="1" l="1"/>
  <c r="AT35" i="1" s="1"/>
  <c r="AU35" i="1" s="1"/>
  <c r="AV35" i="1" s="1"/>
  <c r="AW35" i="1" s="1"/>
  <c r="AU36" i="1" l="1"/>
  <c r="AV36" i="1" s="1"/>
  <c r="AW36" i="1" s="1"/>
  <c r="AR37" i="1" l="1"/>
  <c r="AS37" i="1" s="1"/>
  <c r="AT37" i="1" s="1"/>
  <c r="AU37" i="1" s="1"/>
  <c r="AR38" i="1" l="1"/>
  <c r="AV37" i="1"/>
  <c r="AW37" i="1" s="1"/>
  <c r="AS38" i="1" l="1"/>
  <c r="AT38" i="1" s="1"/>
  <c r="AU38" i="1" s="1"/>
  <c r="AV38" i="1" s="1"/>
  <c r="AW38" i="1" s="1"/>
  <c r="AR39" i="1"/>
  <c r="AR40" i="1" l="1"/>
  <c r="AS39" i="1"/>
  <c r="AT39" i="1" s="1"/>
  <c r="AU39" i="1" s="1"/>
  <c r="AV39" i="1" s="1"/>
  <c r="AW39" i="1" s="1"/>
  <c r="AS40" i="1" l="1"/>
  <c r="AT40" i="1" s="1"/>
  <c r="AU40" i="1" s="1"/>
  <c r="AR41" i="1"/>
  <c r="AS41" i="1" s="1"/>
  <c r="AT41" i="1" s="1"/>
  <c r="AU41" i="1" l="1"/>
  <c r="AR42" i="1" s="1"/>
  <c r="AS42" i="1" s="1"/>
  <c r="AT42" i="1" s="1"/>
  <c r="AU42" i="1" s="1"/>
  <c r="AR43" i="1" s="1"/>
  <c r="AV40" i="1"/>
  <c r="AW40" i="1" s="1"/>
  <c r="AV41" i="1"/>
  <c r="AW41" i="1" s="1"/>
  <c r="AV42" i="1" l="1"/>
  <c r="AW42" i="1" s="1"/>
  <c r="AR44" i="1"/>
  <c r="AS44" i="1" s="1"/>
  <c r="AT44" i="1" s="1"/>
  <c r="AS43" i="1"/>
  <c r="AT43" i="1" s="1"/>
  <c r="AU43" i="1" s="1"/>
  <c r="AU44" i="1" l="1"/>
  <c r="AV43" i="1"/>
  <c r="AW43" i="1" s="1"/>
  <c r="AV44" i="1" l="1"/>
  <c r="AW44" i="1" s="1"/>
  <c r="AR45" i="1"/>
  <c r="AS45" i="1" l="1"/>
  <c r="AT45" i="1" s="1"/>
  <c r="AU45" i="1" s="1"/>
  <c r="AR46" i="1"/>
  <c r="AS46" i="1" s="1"/>
  <c r="AT46" i="1" s="1"/>
  <c r="AU46" i="1" l="1"/>
  <c r="AR47" i="1" s="1"/>
  <c r="AV45" i="1"/>
  <c r="AW45" i="1" s="1"/>
  <c r="AV46" i="1" l="1"/>
  <c r="AW46" i="1" s="1"/>
  <c r="AS47" i="1"/>
  <c r="AT47" i="1" s="1"/>
  <c r="AU47" i="1" s="1"/>
  <c r="AR48" i="1"/>
  <c r="AS48" i="1" s="1"/>
  <c r="AT48" i="1" s="1"/>
  <c r="AU48" i="1" l="1"/>
  <c r="AV47" i="1"/>
  <c r="AW47" i="1" s="1"/>
  <c r="AR49" i="1" l="1"/>
  <c r="AS49" i="1" s="1"/>
  <c r="AT49" i="1" s="1"/>
  <c r="AU49" i="1" s="1"/>
  <c r="AV48" i="1"/>
  <c r="AW48" i="1" s="1"/>
  <c r="AR50" i="1" l="1"/>
  <c r="AS50" i="1" s="1"/>
  <c r="AT50" i="1" s="1"/>
  <c r="AU50" i="1" s="1"/>
  <c r="AV49" i="1"/>
  <c r="AW49" i="1" s="1"/>
  <c r="AR51" i="1" l="1"/>
  <c r="AS51" i="1" s="1"/>
  <c r="AT51" i="1" s="1"/>
  <c r="AU51" i="1" s="1"/>
  <c r="AV50" i="1"/>
  <c r="AW50" i="1" s="1"/>
  <c r="AR52" i="1" l="1"/>
  <c r="AV51" i="1"/>
  <c r="AW51" i="1" s="1"/>
  <c r="AS52" i="1" l="1"/>
  <c r="AT52" i="1" s="1"/>
  <c r="AU52" i="1" s="1"/>
  <c r="AR53" i="1"/>
  <c r="AR54" i="1" l="1"/>
  <c r="AS53" i="1"/>
  <c r="AT53" i="1" s="1"/>
  <c r="AU53" i="1" s="1"/>
  <c r="AV52" i="1"/>
  <c r="AW52" i="1" s="1"/>
  <c r="AV53" i="1" l="1"/>
  <c r="AW53" i="1" s="1"/>
  <c r="AS54" i="1"/>
  <c r="AT54" i="1" s="1"/>
  <c r="AU54" i="1" s="1"/>
  <c r="AR55" i="1"/>
  <c r="AV54" i="1" l="1"/>
  <c r="AW54" i="1" s="1"/>
  <c r="AR56" i="1"/>
  <c r="AS55" i="1"/>
  <c r="AT55" i="1" s="1"/>
  <c r="AU55" i="1" s="1"/>
  <c r="AS56" i="1" l="1"/>
  <c r="AT56" i="1" s="1"/>
  <c r="AU56" i="1" s="1"/>
  <c r="AR57" i="1"/>
  <c r="AV55" i="1"/>
  <c r="AW55" i="1" s="1"/>
  <c r="AV56" i="1" l="1"/>
  <c r="AW56" i="1" s="1"/>
  <c r="AS57" i="1"/>
  <c r="AT57" i="1" s="1"/>
  <c r="AU57" i="1" s="1"/>
  <c r="AV57" i="1" s="1"/>
  <c r="AW57" i="1" s="1"/>
  <c r="AR58" i="1"/>
  <c r="AS58" i="1" l="1"/>
  <c r="AT58" i="1" s="1"/>
  <c r="AU58" i="1" s="1"/>
  <c r="AV58" i="1" s="1"/>
  <c r="AW58" i="1" s="1"/>
  <c r="AR59" i="1"/>
  <c r="AR60" i="1" l="1"/>
  <c r="AS60" i="1" s="1"/>
  <c r="AT60" i="1" s="1"/>
  <c r="AS59" i="1"/>
  <c r="AT59" i="1" s="1"/>
  <c r="AU59" i="1" s="1"/>
  <c r="AU60" i="1" l="1"/>
  <c r="AV60" i="1" s="1"/>
  <c r="AW60" i="1" s="1"/>
  <c r="AV59" i="1"/>
  <c r="AW59" i="1" s="1"/>
  <c r="AR61" i="1"/>
  <c r="AS61" i="1" s="1"/>
  <c r="AT61" i="1" s="1"/>
  <c r="AU61" i="1" s="1"/>
  <c r="AR62" i="1" l="1"/>
  <c r="AV61" i="1"/>
  <c r="AW61" i="1" s="1"/>
  <c r="AR63" i="1" l="1"/>
  <c r="AS62" i="1"/>
  <c r="AT62" i="1" s="1"/>
  <c r="AU62" i="1" s="1"/>
  <c r="AS63" i="1" l="1"/>
  <c r="AT63" i="1" s="1"/>
  <c r="AU63" i="1" s="1"/>
  <c r="AV63" i="1" s="1"/>
  <c r="AW63" i="1" s="1"/>
  <c r="AR64" i="1"/>
  <c r="AV62" i="1"/>
  <c r="AW62" i="1" s="1"/>
  <c r="AS64" i="1" l="1"/>
  <c r="AT64" i="1" s="1"/>
  <c r="AU64" i="1" s="1"/>
  <c r="AR65" i="1"/>
  <c r="AV64" i="1" l="1"/>
  <c r="AW64" i="1" s="1"/>
  <c r="AR66" i="1"/>
  <c r="AS65" i="1"/>
  <c r="AT65" i="1" s="1"/>
  <c r="AU65" i="1" s="1"/>
  <c r="AS66" i="1" l="1"/>
  <c r="AT66" i="1" s="1"/>
  <c r="AU66" i="1" s="1"/>
  <c r="AR67" i="1"/>
  <c r="AV65" i="1"/>
  <c r="AW65" i="1" s="1"/>
  <c r="AS67" i="1" l="1"/>
  <c r="AT67" i="1" s="1"/>
  <c r="AU67" i="1" s="1"/>
  <c r="AR68" i="1"/>
  <c r="AV66" i="1"/>
  <c r="AW66" i="1" s="1"/>
  <c r="AR69" i="1" l="1"/>
  <c r="AS68" i="1"/>
  <c r="AT68" i="1" s="1"/>
  <c r="AU68" i="1" s="1"/>
  <c r="AV67" i="1"/>
  <c r="AW67" i="1" s="1"/>
  <c r="AV68" i="1" l="1"/>
  <c r="AW68" i="1" s="1"/>
  <c r="AS69" i="1"/>
  <c r="AT69" i="1" s="1"/>
  <c r="AU69" i="1" s="1"/>
  <c r="AR70" i="1"/>
  <c r="AS70" i="1" l="1"/>
  <c r="AT70" i="1" s="1"/>
  <c r="AU70" i="1" s="1"/>
  <c r="AR71" i="1"/>
  <c r="AV69" i="1"/>
  <c r="AW69" i="1" s="1"/>
  <c r="AV70" i="1" l="1"/>
  <c r="AW70" i="1" s="1"/>
  <c r="AS71" i="1"/>
  <c r="AT71" i="1" s="1"/>
  <c r="AU71" i="1" s="1"/>
  <c r="AV71" i="1" s="1"/>
  <c r="AW71" i="1" s="1"/>
  <c r="AR72" i="1"/>
  <c r="AS72" i="1" l="1"/>
  <c r="AT72" i="1" s="1"/>
  <c r="AU72" i="1" s="1"/>
  <c r="AV72" i="1" s="1"/>
  <c r="AW72" i="1" s="1"/>
  <c r="AR73" i="1"/>
  <c r="AS73" i="1" s="1"/>
  <c r="AT73" i="1" s="1"/>
  <c r="AU73" i="1" l="1"/>
  <c r="AV73" i="1"/>
  <c r="AW73" i="1" s="1"/>
  <c r="AR74" i="1"/>
  <c r="AS74" i="1" s="1"/>
  <c r="AT74" i="1" s="1"/>
  <c r="AU74" i="1" s="1"/>
  <c r="AR75" i="1" l="1"/>
  <c r="AV74" i="1"/>
  <c r="AW74" i="1" s="1"/>
  <c r="AS75" i="1" l="1"/>
  <c r="AT75" i="1" s="1"/>
  <c r="AU75" i="1" s="1"/>
  <c r="AR76" i="1"/>
  <c r="AS76" i="1" l="1"/>
  <c r="AT76" i="1" s="1"/>
  <c r="AU76" i="1" s="1"/>
  <c r="AV76" i="1" s="1"/>
  <c r="AW76" i="1" s="1"/>
  <c r="AR77" i="1"/>
  <c r="AV75" i="1"/>
  <c r="AW75" i="1" s="1"/>
  <c r="AR78" i="1" l="1"/>
  <c r="AS77" i="1"/>
  <c r="AT77" i="1" s="1"/>
  <c r="AU77" i="1" s="1"/>
  <c r="AS78" i="1" l="1"/>
  <c r="AT78" i="1" s="1"/>
  <c r="AU78" i="1" s="1"/>
  <c r="AV78" i="1" s="1"/>
  <c r="AW78" i="1" s="1"/>
  <c r="AR79" i="1"/>
  <c r="AS79" i="1" s="1"/>
  <c r="AT79" i="1" s="1"/>
  <c r="AV77" i="1"/>
  <c r="AW77" i="1" s="1"/>
  <c r="AU79" i="1" l="1"/>
  <c r="AV79" i="1" l="1"/>
  <c r="AW79" i="1" s="1"/>
  <c r="AR80" i="1"/>
  <c r="AS80" i="1" l="1"/>
  <c r="AT80" i="1" s="1"/>
  <c r="AU80" i="1" s="1"/>
  <c r="AV80" i="1" s="1"/>
  <c r="AW80" i="1" s="1"/>
  <c r="AR81" i="1"/>
  <c r="AS81" i="1" s="1"/>
  <c r="AT81" i="1" s="1"/>
  <c r="AU81" i="1" l="1"/>
  <c r="AR82" i="1" s="1"/>
  <c r="AV81" i="1"/>
  <c r="AW81" i="1" s="1"/>
  <c r="AS82" i="1" l="1"/>
  <c r="AT82" i="1" s="1"/>
  <c r="AU82" i="1" s="1"/>
  <c r="AR83" i="1"/>
  <c r="AS83" i="1" l="1"/>
  <c r="AT83" i="1" s="1"/>
  <c r="AU83" i="1" s="1"/>
  <c r="AV83" i="1" s="1"/>
  <c r="AW83" i="1" s="1"/>
  <c r="AR84" i="1"/>
  <c r="AV82" i="1"/>
  <c r="AW82" i="1" s="1"/>
  <c r="AR85" i="1" l="1"/>
  <c r="AS84" i="1"/>
  <c r="AT84" i="1" s="1"/>
  <c r="AU84" i="1" s="1"/>
  <c r="AV84" i="1" s="1"/>
  <c r="AW84" i="1" s="1"/>
  <c r="AR86" i="1" l="1"/>
  <c r="AS86" i="1" s="1"/>
  <c r="AT86" i="1" s="1"/>
  <c r="AS85" i="1"/>
  <c r="AT85" i="1" s="1"/>
  <c r="AU85" i="1" s="1"/>
  <c r="AV85" i="1" s="1"/>
  <c r="AW85" i="1" s="1"/>
  <c r="AU86" i="1" l="1"/>
  <c r="AV86" i="1"/>
  <c r="AW86" i="1" s="1"/>
  <c r="AR87" i="1"/>
  <c r="AS87" i="1" s="1"/>
  <c r="AT87" i="1" s="1"/>
  <c r="AU87" i="1" s="1"/>
  <c r="AR88" i="1" l="1"/>
  <c r="AV87" i="1"/>
  <c r="AW87" i="1" s="1"/>
  <c r="AK6" i="1"/>
  <c r="AR89" i="1" l="1"/>
  <c r="AS88" i="1"/>
  <c r="AT88" i="1" s="1"/>
  <c r="AU88" i="1" s="1"/>
  <c r="AL6" i="1"/>
  <c r="AM6" i="1" s="1"/>
  <c r="AN6" i="1" s="1"/>
  <c r="AO6" i="1" s="1"/>
  <c r="AP6" i="1" s="1"/>
  <c r="AK7" i="1"/>
  <c r="AL7" i="1" l="1"/>
  <c r="AM7" i="1" s="1"/>
  <c r="AN7" i="1" s="1"/>
  <c r="AK8" i="1"/>
  <c r="AL8" i="1" s="1"/>
  <c r="AM8" i="1" s="1"/>
  <c r="AV88" i="1"/>
  <c r="AW88" i="1" s="1"/>
  <c r="AS89" i="1"/>
  <c r="AT89" i="1" s="1"/>
  <c r="AU89" i="1" s="1"/>
  <c r="AR90" i="1"/>
  <c r="AS90" i="1" s="1"/>
  <c r="AT90" i="1" s="1"/>
  <c r="AN8" i="1" l="1"/>
  <c r="AK9" i="1" s="1"/>
  <c r="AL9" i="1" s="1"/>
  <c r="AM9" i="1" s="1"/>
  <c r="AN9" i="1" s="1"/>
  <c r="AV89" i="1"/>
  <c r="AW89" i="1" s="1"/>
  <c r="AU90" i="1"/>
  <c r="AO7" i="1"/>
  <c r="AP7" i="1" s="1"/>
  <c r="AO8" i="1" l="1"/>
  <c r="AP8" i="1" s="1"/>
  <c r="AK10" i="1"/>
  <c r="AL10" i="1" s="1"/>
  <c r="AM10" i="1" s="1"/>
  <c r="AN10" i="1" s="1"/>
  <c r="AO10" i="1" s="1"/>
  <c r="AP10" i="1" s="1"/>
  <c r="AO9" i="1"/>
  <c r="AP9" i="1" s="1"/>
  <c r="AR91" i="1"/>
  <c r="AS91" i="1" s="1"/>
  <c r="AT91" i="1" s="1"/>
  <c r="AU91" i="1" s="1"/>
  <c r="AV90" i="1"/>
  <c r="AW90" i="1" s="1"/>
  <c r="AK11" i="1" l="1"/>
  <c r="AR92" i="1"/>
  <c r="AV91" i="1"/>
  <c r="AW91" i="1" s="1"/>
  <c r="AL11" i="1" l="1"/>
  <c r="AM11" i="1" s="1"/>
  <c r="AN11" i="1" s="1"/>
  <c r="AK12" i="1"/>
  <c r="AR93" i="1"/>
  <c r="AS93" i="1" s="1"/>
  <c r="AT93" i="1" s="1"/>
  <c r="AS92" i="1"/>
  <c r="AT92" i="1" s="1"/>
  <c r="AU92" i="1" s="1"/>
  <c r="AU93" i="1" l="1"/>
  <c r="AV92" i="1"/>
  <c r="AW92" i="1" s="1"/>
  <c r="AK13" i="1"/>
  <c r="AL12" i="1"/>
  <c r="AM12" i="1" s="1"/>
  <c r="AN12" i="1" s="1"/>
  <c r="AO12" i="1" s="1"/>
  <c r="AP12" i="1" s="1"/>
  <c r="AO11" i="1"/>
  <c r="AP11" i="1" s="1"/>
  <c r="AR94" i="1" l="1"/>
  <c r="AS94" i="1" s="1"/>
  <c r="AT94" i="1" s="1"/>
  <c r="AU94" i="1" s="1"/>
  <c r="AV93" i="1"/>
  <c r="AW93" i="1" s="1"/>
  <c r="AL13" i="1"/>
  <c r="AM13" i="1" s="1"/>
  <c r="AN13" i="1" s="1"/>
  <c r="AK14" i="1"/>
  <c r="AO13" i="1" l="1"/>
  <c r="AP13" i="1" s="1"/>
  <c r="AL14" i="1"/>
  <c r="AM14" i="1" s="1"/>
  <c r="AN14" i="1" s="1"/>
  <c r="AK15" i="1"/>
  <c r="AR95" i="1"/>
  <c r="AV94" i="1"/>
  <c r="AW94" i="1" s="1"/>
  <c r="AO14" i="1" l="1"/>
  <c r="AP14" i="1" s="1"/>
  <c r="AL15" i="1"/>
  <c r="AM15" i="1" s="1"/>
  <c r="AN15" i="1" s="1"/>
  <c r="AO15" i="1" s="1"/>
  <c r="AP15" i="1" s="1"/>
  <c r="AK16" i="1"/>
  <c r="AR96" i="1"/>
  <c r="AS95" i="1"/>
  <c r="AT95" i="1" s="1"/>
  <c r="AU95" i="1" s="1"/>
  <c r="AV95" i="1" s="1"/>
  <c r="AW95" i="1" s="1"/>
  <c r="AS96" i="1" l="1"/>
  <c r="AT96" i="1" s="1"/>
  <c r="AU96" i="1" s="1"/>
  <c r="AR97" i="1"/>
  <c r="AL16" i="1"/>
  <c r="AM16" i="1" s="1"/>
  <c r="AN16" i="1" s="1"/>
  <c r="AK17" i="1"/>
  <c r="AL17" i="1" s="1"/>
  <c r="AM17" i="1" s="1"/>
  <c r="AV96" i="1" l="1"/>
  <c r="AW96" i="1" s="1"/>
  <c r="AN17" i="1"/>
  <c r="AO16" i="1"/>
  <c r="AP16" i="1" s="1"/>
  <c r="AS97" i="1"/>
  <c r="AT97" i="1" s="1"/>
  <c r="AU97" i="1" s="1"/>
  <c r="AR98" i="1"/>
  <c r="AS98" i="1" s="1"/>
  <c r="AT98" i="1" s="1"/>
  <c r="AU98" i="1" l="1"/>
  <c r="AV97" i="1"/>
  <c r="AW97" i="1" s="1"/>
  <c r="AK18" i="1"/>
  <c r="AO17" i="1"/>
  <c r="AP17" i="1" s="1"/>
  <c r="AL18" i="1" l="1"/>
  <c r="AM18" i="1" s="1"/>
  <c r="AN18" i="1" s="1"/>
  <c r="AK19" i="1"/>
  <c r="AR99" i="1"/>
  <c r="AV98" i="1"/>
  <c r="AW98" i="1" s="1"/>
  <c r="AL19" i="1" l="1"/>
  <c r="AM19" i="1" s="1"/>
  <c r="AN19" i="1" s="1"/>
  <c r="AK20" i="1"/>
  <c r="AS99" i="1"/>
  <c r="AT99" i="1" s="1"/>
  <c r="AU99" i="1" s="1"/>
  <c r="AV99" i="1" s="1"/>
  <c r="AW99" i="1" s="1"/>
  <c r="AR100" i="1"/>
  <c r="AS100" i="1" s="1"/>
  <c r="AT100" i="1" s="1"/>
  <c r="AO18" i="1"/>
  <c r="AP18" i="1" s="1"/>
  <c r="AU100" i="1" l="1"/>
  <c r="AR101" i="1" s="1"/>
  <c r="AS101" i="1" s="1"/>
  <c r="AT101" i="1" s="1"/>
  <c r="AU101" i="1" s="1"/>
  <c r="AV100" i="1"/>
  <c r="AW100" i="1" s="1"/>
  <c r="AL20" i="1"/>
  <c r="AM20" i="1" s="1"/>
  <c r="AN20" i="1" s="1"/>
  <c r="AK21" i="1"/>
  <c r="AL21" i="1" s="1"/>
  <c r="AM21" i="1" s="1"/>
  <c r="AO19" i="1"/>
  <c r="AP19" i="1" s="1"/>
  <c r="AR102" i="1" l="1"/>
  <c r="AS102" i="1" s="1"/>
  <c r="AT102" i="1" s="1"/>
  <c r="AU102" i="1" s="1"/>
  <c r="AV101" i="1"/>
  <c r="AW101" i="1" s="1"/>
  <c r="AO20" i="1"/>
  <c r="AP20" i="1" s="1"/>
  <c r="AN21" i="1"/>
  <c r="AK22" i="1" l="1"/>
  <c r="AL22" i="1" s="1"/>
  <c r="AM22" i="1" s="1"/>
  <c r="AN22" i="1" s="1"/>
  <c r="AO21" i="1"/>
  <c r="AP21" i="1" s="1"/>
  <c r="AR103" i="1"/>
  <c r="AV102" i="1"/>
  <c r="AW102" i="1" s="1"/>
  <c r="AK23" i="1" l="1"/>
  <c r="AO22" i="1"/>
  <c r="AP22" i="1" s="1"/>
  <c r="AS103" i="1"/>
  <c r="AT103" i="1" s="1"/>
  <c r="AU103" i="1" s="1"/>
  <c r="AV103" i="1" s="1"/>
  <c r="AW103" i="1" s="1"/>
  <c r="AR104" i="1"/>
  <c r="AS104" i="1" l="1"/>
  <c r="AT104" i="1" s="1"/>
  <c r="AU104" i="1" s="1"/>
  <c r="AV104" i="1" s="1"/>
  <c r="AW104" i="1" s="1"/>
  <c r="AR105" i="1"/>
  <c r="AL23" i="1"/>
  <c r="AM23" i="1" s="1"/>
  <c r="AN23" i="1" s="1"/>
  <c r="AK24" i="1"/>
  <c r="AL24" i="1" l="1"/>
  <c r="AM24" i="1" s="1"/>
  <c r="AN24" i="1" s="1"/>
  <c r="AK25" i="1"/>
  <c r="AO23" i="1"/>
  <c r="AP23" i="1" s="1"/>
  <c r="AS105" i="1"/>
  <c r="AT105" i="1" s="1"/>
  <c r="AU105" i="1" s="1"/>
  <c r="AV105" i="1" s="1"/>
  <c r="AW105" i="1" s="1"/>
  <c r="AR106" i="1"/>
  <c r="AO24" i="1" l="1"/>
  <c r="AP24" i="1" s="1"/>
  <c r="AL25" i="1"/>
  <c r="AM25" i="1" s="1"/>
  <c r="AN25" i="1" s="1"/>
  <c r="AK26" i="1"/>
  <c r="AR107" i="1"/>
  <c r="AS107" i="1" s="1"/>
  <c r="AT107" i="1" s="1"/>
  <c r="AS106" i="1"/>
  <c r="AT106" i="1" s="1"/>
  <c r="AU106" i="1" s="1"/>
  <c r="AL26" i="1" l="1"/>
  <c r="AM26" i="1" s="1"/>
  <c r="AN26" i="1" s="1"/>
  <c r="AK27" i="1"/>
  <c r="AL27" i="1" s="1"/>
  <c r="AM27" i="1" s="1"/>
  <c r="AU107" i="1"/>
  <c r="AV106" i="1"/>
  <c r="AW106" i="1" s="1"/>
  <c r="AO25" i="1"/>
  <c r="AP25" i="1" s="1"/>
  <c r="AN27" i="1" l="1"/>
  <c r="AK28" i="1" s="1"/>
  <c r="AR108" i="1"/>
  <c r="AV107" i="1"/>
  <c r="AW107" i="1" s="1"/>
  <c r="AO26" i="1"/>
  <c r="AP26" i="1" s="1"/>
  <c r="AO27" i="1" l="1"/>
  <c r="AP27" i="1" s="1"/>
  <c r="AS108" i="1"/>
  <c r="AT108" i="1" s="1"/>
  <c r="AU108" i="1" s="1"/>
  <c r="AV108" i="1" s="1"/>
  <c r="AW108" i="1" s="1"/>
  <c r="AR109" i="1"/>
  <c r="AS109" i="1" s="1"/>
  <c r="AT109" i="1" s="1"/>
  <c r="AL28" i="1"/>
  <c r="AM28" i="1" s="1"/>
  <c r="AN28" i="1" s="1"/>
  <c r="AK29" i="1"/>
  <c r="AU109" i="1" l="1"/>
  <c r="AR110" i="1" s="1"/>
  <c r="AO28" i="1"/>
  <c r="AP28" i="1" s="1"/>
  <c r="AV109" i="1"/>
  <c r="AW109" i="1" s="1"/>
  <c r="AL29" i="1"/>
  <c r="AM29" i="1" s="1"/>
  <c r="AN29" i="1" s="1"/>
  <c r="AK30" i="1"/>
  <c r="AL30" i="1" s="1"/>
  <c r="AM30" i="1" s="1"/>
  <c r="AN30" i="1" l="1"/>
  <c r="AK31" i="1" s="1"/>
  <c r="AR111" i="1"/>
  <c r="AS110" i="1"/>
  <c r="AT110" i="1" s="1"/>
  <c r="AU110" i="1" s="1"/>
  <c r="AV110" i="1" s="1"/>
  <c r="AW110" i="1" s="1"/>
  <c r="AO29" i="1"/>
  <c r="AP29" i="1" s="1"/>
  <c r="AO30" i="1" l="1"/>
  <c r="AP30" i="1" s="1"/>
  <c r="AS111" i="1"/>
  <c r="AT111" i="1" s="1"/>
  <c r="AU111" i="1" s="1"/>
  <c r="AV111" i="1" s="1"/>
  <c r="AW111" i="1" s="1"/>
  <c r="AR112" i="1"/>
  <c r="AL31" i="1"/>
  <c r="AM31" i="1" s="1"/>
  <c r="AN31" i="1" s="1"/>
  <c r="AK32" i="1"/>
  <c r="AO31" i="1" l="1"/>
  <c r="AP31" i="1" s="1"/>
  <c r="AK33" i="1"/>
  <c r="AL33" i="1" s="1"/>
  <c r="AM33" i="1" s="1"/>
  <c r="AL32" i="1"/>
  <c r="AM32" i="1" s="1"/>
  <c r="AN32" i="1" s="1"/>
  <c r="AR113" i="1"/>
  <c r="AS112" i="1"/>
  <c r="AT112" i="1" s="1"/>
  <c r="AU112" i="1" s="1"/>
  <c r="AV112" i="1" s="1"/>
  <c r="AW112" i="1" s="1"/>
  <c r="AN33" i="1" l="1"/>
  <c r="AO32" i="1"/>
  <c r="AP32" i="1" s="1"/>
  <c r="AS113" i="1"/>
  <c r="AT113" i="1" s="1"/>
  <c r="AU113" i="1" s="1"/>
  <c r="AV113" i="1" s="1"/>
  <c r="AW113" i="1" s="1"/>
  <c r="AR114" i="1"/>
  <c r="AR115" i="1" l="1"/>
  <c r="AS114" i="1"/>
  <c r="AT114" i="1" s="1"/>
  <c r="AU114" i="1" s="1"/>
  <c r="AV114" i="1" s="1"/>
  <c r="AW114" i="1" s="1"/>
  <c r="AK34" i="1"/>
  <c r="AO33" i="1"/>
  <c r="AP33" i="1" s="1"/>
  <c r="AR116" i="1" l="1"/>
  <c r="AS116" i="1" s="1"/>
  <c r="AT116" i="1" s="1"/>
  <c r="AS115" i="1"/>
  <c r="AT115" i="1" s="1"/>
  <c r="AU115" i="1" s="1"/>
  <c r="AV115" i="1" s="1"/>
  <c r="AW115" i="1" s="1"/>
  <c r="AL34" i="1"/>
  <c r="AM34" i="1" s="1"/>
  <c r="AN34" i="1" s="1"/>
  <c r="AK35" i="1"/>
  <c r="AK36" i="1" l="1"/>
  <c r="AL35" i="1"/>
  <c r="AM35" i="1" s="1"/>
  <c r="AN35" i="1" s="1"/>
  <c r="AO34" i="1"/>
  <c r="AP34" i="1" s="1"/>
  <c r="AU116" i="1"/>
  <c r="AL36" i="1" l="1"/>
  <c r="AM36" i="1" s="1"/>
  <c r="AN36" i="1" s="1"/>
  <c r="AK37" i="1"/>
  <c r="AL37" i="1" s="1"/>
  <c r="AM37" i="1" s="1"/>
  <c r="AV116" i="1"/>
  <c r="AW116" i="1" s="1"/>
  <c r="AR117" i="1"/>
  <c r="AS117" i="1" s="1"/>
  <c r="AT117" i="1" s="1"/>
  <c r="AU117" i="1" s="1"/>
  <c r="AO35" i="1"/>
  <c r="AP35" i="1" s="1"/>
  <c r="AN37" i="1" l="1"/>
  <c r="AO37" i="1" s="1"/>
  <c r="AP37" i="1" s="1"/>
  <c r="AO36" i="1"/>
  <c r="AP36" i="1" s="1"/>
  <c r="AR118" i="1"/>
  <c r="AV117" i="1"/>
  <c r="AW117" i="1" s="1"/>
  <c r="AK38" i="1" l="1"/>
  <c r="AL38" i="1" s="1"/>
  <c r="AM38" i="1" s="1"/>
  <c r="AN38" i="1" s="1"/>
  <c r="AS118" i="1"/>
  <c r="AT118" i="1" s="1"/>
  <c r="AU118" i="1" s="1"/>
  <c r="AV118" i="1" s="1"/>
  <c r="AW118" i="1" s="1"/>
  <c r="AR119" i="1"/>
  <c r="AK39" i="1" l="1"/>
  <c r="AL39" i="1" s="1"/>
  <c r="AM39" i="1" s="1"/>
  <c r="AN39" i="1" s="1"/>
  <c r="AO39" i="1" s="1"/>
  <c r="AP39" i="1" s="1"/>
  <c r="AO38" i="1"/>
  <c r="AP38" i="1" s="1"/>
  <c r="AR120" i="1"/>
  <c r="AS119" i="1"/>
  <c r="AT119" i="1" s="1"/>
  <c r="AU119" i="1" s="1"/>
  <c r="AV119" i="1" s="1"/>
  <c r="AW119" i="1" s="1"/>
  <c r="AK40" i="1" l="1"/>
  <c r="AL40" i="1" s="1"/>
  <c r="AM40" i="1" s="1"/>
  <c r="AN40" i="1" s="1"/>
  <c r="AR121" i="1"/>
  <c r="AS120" i="1"/>
  <c r="AT120" i="1" s="1"/>
  <c r="AU120" i="1" s="1"/>
  <c r="AK41" i="1" l="1"/>
  <c r="AL41" i="1" s="1"/>
  <c r="AM41" i="1" s="1"/>
  <c r="AN41" i="1" s="1"/>
  <c r="AO40" i="1"/>
  <c r="AP40" i="1" s="1"/>
  <c r="AV120" i="1"/>
  <c r="AW120" i="1" s="1"/>
  <c r="AS121" i="1"/>
  <c r="AT121" i="1" s="1"/>
  <c r="AU121" i="1" s="1"/>
  <c r="AV121" i="1" s="1"/>
  <c r="AW121" i="1" s="1"/>
  <c r="AR122" i="1"/>
  <c r="AK42" i="1" l="1"/>
  <c r="AL42" i="1" s="1"/>
  <c r="AM42" i="1" s="1"/>
  <c r="AO41" i="1"/>
  <c r="AP41" i="1" s="1"/>
  <c r="AS122" i="1"/>
  <c r="AT122" i="1" s="1"/>
  <c r="AU122" i="1" s="1"/>
  <c r="AV122" i="1" s="1"/>
  <c r="AW122" i="1" s="1"/>
  <c r="AR123" i="1"/>
  <c r="AN42" i="1"/>
  <c r="AK43" i="1" l="1"/>
  <c r="AO42" i="1"/>
  <c r="AP42" i="1" s="1"/>
  <c r="AS123" i="1"/>
  <c r="AT123" i="1" s="1"/>
  <c r="AU123" i="1" s="1"/>
  <c r="AV123" i="1" s="1"/>
  <c r="AW123" i="1" s="1"/>
  <c r="AR124" i="1"/>
  <c r="AS124" i="1" l="1"/>
  <c r="AT124" i="1" s="1"/>
  <c r="AU124" i="1" s="1"/>
  <c r="AV124" i="1" s="1"/>
  <c r="AW124" i="1" s="1"/>
  <c r="AR125" i="1"/>
  <c r="AK44" i="1"/>
  <c r="AL43" i="1"/>
  <c r="AM43" i="1" s="1"/>
  <c r="AN43" i="1" s="1"/>
  <c r="AO43" i="1" l="1"/>
  <c r="AP43" i="1" s="1"/>
  <c r="AL44" i="1"/>
  <c r="AM44" i="1" s="1"/>
  <c r="AN44" i="1" s="1"/>
  <c r="AK45" i="1"/>
  <c r="AR126" i="1"/>
  <c r="AS126" i="1" s="1"/>
  <c r="AT126" i="1" s="1"/>
  <c r="AS125" i="1"/>
  <c r="AT125" i="1" s="1"/>
  <c r="AU125" i="1" s="1"/>
  <c r="AV125" i="1" s="1"/>
  <c r="AW125" i="1" s="1"/>
  <c r="AO44" i="1" l="1"/>
  <c r="AP44" i="1" s="1"/>
  <c r="AL45" i="1"/>
  <c r="AM45" i="1" s="1"/>
  <c r="AN45" i="1" s="1"/>
  <c r="AO45" i="1" s="1"/>
  <c r="AP45" i="1" s="1"/>
  <c r="AK46" i="1"/>
  <c r="AL46" i="1" s="1"/>
  <c r="AM46" i="1" s="1"/>
  <c r="AU126" i="1"/>
  <c r="AN46" i="1" l="1"/>
  <c r="AK47" i="1" s="1"/>
  <c r="AR127" i="1"/>
  <c r="AS127" i="1" s="1"/>
  <c r="AT127" i="1" s="1"/>
  <c r="AU127" i="1" s="1"/>
  <c r="AV126" i="1"/>
  <c r="AW126" i="1" s="1"/>
  <c r="AO46" i="1" l="1"/>
  <c r="AP46" i="1" s="1"/>
  <c r="AK48" i="1"/>
  <c r="AL47" i="1"/>
  <c r="AM47" i="1" s="1"/>
  <c r="AN47" i="1" s="1"/>
  <c r="AR128" i="1"/>
  <c r="AV127" i="1"/>
  <c r="AW127" i="1" s="1"/>
  <c r="AS128" i="1" l="1"/>
  <c r="AT128" i="1" s="1"/>
  <c r="AU128" i="1" s="1"/>
  <c r="AV128" i="1" s="1"/>
  <c r="AW128" i="1" s="1"/>
  <c r="AR129" i="1"/>
  <c r="AO47" i="1"/>
  <c r="AP47" i="1" s="1"/>
  <c r="AL48" i="1"/>
  <c r="AM48" i="1" s="1"/>
  <c r="AN48" i="1" s="1"/>
  <c r="AK49" i="1"/>
  <c r="AL49" i="1" l="1"/>
  <c r="AM49" i="1" s="1"/>
  <c r="AN49" i="1" s="1"/>
  <c r="AK50" i="1"/>
  <c r="AR130" i="1"/>
  <c r="AS129" i="1"/>
  <c r="AT129" i="1" s="1"/>
  <c r="AU129" i="1" s="1"/>
  <c r="AV129" i="1" s="1"/>
  <c r="AW129" i="1" s="1"/>
  <c r="AO48" i="1"/>
  <c r="AP48" i="1" s="1"/>
  <c r="AS130" i="1" l="1"/>
  <c r="AT130" i="1" s="1"/>
  <c r="AU130" i="1" s="1"/>
  <c r="AR131" i="1"/>
  <c r="AL50" i="1"/>
  <c r="AM50" i="1" s="1"/>
  <c r="AN50" i="1" s="1"/>
  <c r="AK51" i="1"/>
  <c r="AL51" i="1" s="1"/>
  <c r="AM51" i="1" s="1"/>
  <c r="AO49" i="1"/>
  <c r="AP49" i="1" s="1"/>
  <c r="AN51" i="1" l="1"/>
  <c r="AO50" i="1"/>
  <c r="AP50" i="1" s="1"/>
  <c r="AS131" i="1"/>
  <c r="AT131" i="1" s="1"/>
  <c r="AU131" i="1" s="1"/>
  <c r="AV131" i="1" s="1"/>
  <c r="AW131" i="1" s="1"/>
  <c r="AR132" i="1"/>
  <c r="AV130" i="1"/>
  <c r="AW130" i="1" s="1"/>
  <c r="AS132" i="1" l="1"/>
  <c r="AT132" i="1" s="1"/>
  <c r="AU132" i="1" s="1"/>
  <c r="AV132" i="1" s="1"/>
  <c r="AW132" i="1" s="1"/>
  <c r="AR133" i="1"/>
  <c r="AK52" i="1"/>
  <c r="AO51" i="1"/>
  <c r="AP51" i="1" s="1"/>
  <c r="AL52" i="1" l="1"/>
  <c r="AM52" i="1" s="1"/>
  <c r="AN52" i="1" s="1"/>
  <c r="AK53" i="1"/>
  <c r="AR134" i="1"/>
  <c r="AS134" i="1" s="1"/>
  <c r="AT134" i="1" s="1"/>
  <c r="AS133" i="1"/>
  <c r="AT133" i="1" s="1"/>
  <c r="AU133" i="1" s="1"/>
  <c r="AV133" i="1" s="1"/>
  <c r="AW133" i="1" s="1"/>
  <c r="AU134" i="1" l="1"/>
  <c r="AK54" i="1"/>
  <c r="AL53" i="1"/>
  <c r="AM53" i="1" s="1"/>
  <c r="AN53" i="1" s="1"/>
  <c r="AO52" i="1"/>
  <c r="AP52" i="1" s="1"/>
  <c r="AO53" i="1" l="1"/>
  <c r="AP53" i="1" s="1"/>
  <c r="AL54" i="1"/>
  <c r="AM54" i="1" s="1"/>
  <c r="AN54" i="1" s="1"/>
  <c r="AK55" i="1"/>
  <c r="AL55" i="1" s="1"/>
  <c r="AM55" i="1" s="1"/>
  <c r="AV134" i="1"/>
  <c r="AW134" i="1" s="1"/>
  <c r="AR135" i="1"/>
  <c r="AS135" i="1" s="1"/>
  <c r="AT135" i="1" s="1"/>
  <c r="AU135" i="1" s="1"/>
  <c r="AN55" i="1" l="1"/>
  <c r="AO54" i="1"/>
  <c r="AP54" i="1" s="1"/>
  <c r="AR136" i="1"/>
  <c r="AV135" i="1"/>
  <c r="AW135" i="1" s="1"/>
  <c r="AS136" i="1" l="1"/>
  <c r="AT136" i="1" s="1"/>
  <c r="AU136" i="1" s="1"/>
  <c r="AR137" i="1"/>
  <c r="AK56" i="1"/>
  <c r="AL56" i="1" s="1"/>
  <c r="AM56" i="1" s="1"/>
  <c r="AN56" i="1" s="1"/>
  <c r="AO55" i="1"/>
  <c r="AP55" i="1" s="1"/>
  <c r="AK57" i="1" l="1"/>
  <c r="AO56" i="1"/>
  <c r="AP56" i="1" s="1"/>
  <c r="AS137" i="1"/>
  <c r="AT137" i="1" s="1"/>
  <c r="AU137" i="1" s="1"/>
  <c r="AV137" i="1" s="1"/>
  <c r="AW137" i="1" s="1"/>
  <c r="AR138" i="1"/>
  <c r="AS138" i="1" s="1"/>
  <c r="AT138" i="1" s="1"/>
  <c r="AV136" i="1"/>
  <c r="AW136" i="1" s="1"/>
  <c r="AU138" i="1" l="1"/>
  <c r="AV138" i="1"/>
  <c r="AW138" i="1" s="1"/>
  <c r="AR139" i="1"/>
  <c r="AS139" i="1" s="1"/>
  <c r="AT139" i="1" s="1"/>
  <c r="AU139" i="1" s="1"/>
  <c r="AL57" i="1"/>
  <c r="AM57" i="1" s="1"/>
  <c r="AN57" i="1" s="1"/>
  <c r="AK58" i="1"/>
  <c r="AK59" i="1" l="1"/>
  <c r="AL58" i="1"/>
  <c r="AM58" i="1" s="1"/>
  <c r="AN58" i="1" s="1"/>
  <c r="AO57" i="1"/>
  <c r="AP57" i="1" s="1"/>
  <c r="AR140" i="1"/>
  <c r="AV139" i="1"/>
  <c r="AW139" i="1" s="1"/>
  <c r="AS140" i="1" l="1"/>
  <c r="AT140" i="1" s="1"/>
  <c r="AU140" i="1" s="1"/>
  <c r="AV140" i="1" s="1"/>
  <c r="AW140" i="1" s="1"/>
  <c r="AR141" i="1"/>
  <c r="AO58" i="1"/>
  <c r="AP58" i="1" s="1"/>
  <c r="AL59" i="1"/>
  <c r="AM59" i="1" s="1"/>
  <c r="AN59" i="1" s="1"/>
  <c r="AK60" i="1"/>
  <c r="AL60" i="1" s="1"/>
  <c r="AM60" i="1" s="1"/>
  <c r="AN60" i="1" l="1"/>
  <c r="AO59" i="1"/>
  <c r="AP59" i="1" s="1"/>
  <c r="AR142" i="1"/>
  <c r="AS141" i="1"/>
  <c r="AT141" i="1" s="1"/>
  <c r="AU141" i="1" s="1"/>
  <c r="AV141" i="1" s="1"/>
  <c r="AW141" i="1" s="1"/>
  <c r="AS142" i="1" l="1"/>
  <c r="AT142" i="1" s="1"/>
  <c r="AU142" i="1" s="1"/>
  <c r="AV142" i="1" s="1"/>
  <c r="AW142" i="1" s="1"/>
  <c r="AR143" i="1"/>
  <c r="AK61" i="1"/>
  <c r="AO60" i="1"/>
  <c r="AP60" i="1" s="1"/>
  <c r="AL61" i="1" l="1"/>
  <c r="AM61" i="1" s="1"/>
  <c r="AN61" i="1" s="1"/>
  <c r="AK62" i="1"/>
  <c r="AR144" i="1"/>
  <c r="AS143" i="1"/>
  <c r="AT143" i="1" s="1"/>
  <c r="AU143" i="1" s="1"/>
  <c r="AV143" i="1" s="1"/>
  <c r="AW143" i="1" s="1"/>
  <c r="AS144" i="1" l="1"/>
  <c r="AT144" i="1" s="1"/>
  <c r="AU144" i="1" s="1"/>
  <c r="AR145" i="1"/>
  <c r="AL62" i="1"/>
  <c r="AM62" i="1" s="1"/>
  <c r="AN62" i="1" s="1"/>
  <c r="AK63" i="1"/>
  <c r="AO61" i="1"/>
  <c r="AP61" i="1" s="1"/>
  <c r="AO62" i="1" l="1"/>
  <c r="AP62" i="1" s="1"/>
  <c r="AL63" i="1"/>
  <c r="AM63" i="1" s="1"/>
  <c r="AN63" i="1" s="1"/>
  <c r="AO63" i="1" s="1"/>
  <c r="AP63" i="1" s="1"/>
  <c r="AK64" i="1"/>
  <c r="AL64" i="1" s="1"/>
  <c r="AM64" i="1" s="1"/>
  <c r="AS145" i="1"/>
  <c r="AT145" i="1" s="1"/>
  <c r="AU145" i="1" s="1"/>
  <c r="AV145" i="1" s="1"/>
  <c r="AW145" i="1" s="1"/>
  <c r="AR146" i="1"/>
  <c r="AV144" i="1"/>
  <c r="AW144" i="1" s="1"/>
  <c r="AN64" i="1" l="1"/>
  <c r="AO64" i="1" s="1"/>
  <c r="AP64" i="1" s="1"/>
  <c r="AR147" i="1"/>
  <c r="AS147" i="1" s="1"/>
  <c r="AT147" i="1" s="1"/>
  <c r="AS146" i="1"/>
  <c r="AT146" i="1" s="1"/>
  <c r="AU146" i="1" s="1"/>
  <c r="AV146" i="1" s="1"/>
  <c r="AW146" i="1" s="1"/>
  <c r="AK65" i="1" l="1"/>
  <c r="AK66" i="1" s="1"/>
  <c r="AU147" i="1"/>
  <c r="AL65" i="1" l="1"/>
  <c r="AM65" i="1" s="1"/>
  <c r="AN65" i="1" s="1"/>
  <c r="AO65" i="1" s="1"/>
  <c r="AP65" i="1" s="1"/>
  <c r="AR148" i="1"/>
  <c r="AV147" i="1"/>
  <c r="AW147" i="1" s="1"/>
  <c r="AL66" i="1"/>
  <c r="AM66" i="1" s="1"/>
  <c r="AK67" i="1"/>
  <c r="AH5" i="4"/>
  <c r="AH6" i="4" s="1"/>
  <c r="AH7" i="4" s="1"/>
  <c r="AH8" i="4" s="1"/>
  <c r="AH9" i="4" s="1"/>
  <c r="AH10" i="4" s="1"/>
  <c r="AH11" i="4" s="1"/>
  <c r="AH12" i="4" s="1"/>
  <c r="AH13" i="4" s="1"/>
  <c r="AH14" i="4" s="1"/>
  <c r="AH15" i="4" s="1"/>
  <c r="AH16" i="4" s="1"/>
  <c r="AH17" i="4" s="1"/>
  <c r="AH18" i="4" s="1"/>
  <c r="AH19" i="4" s="1"/>
  <c r="AH20" i="4" s="1"/>
  <c r="AH21" i="4" s="1"/>
  <c r="AH22" i="4" s="1"/>
  <c r="AH23" i="4" s="1"/>
  <c r="AH24" i="4" s="1"/>
  <c r="AH25" i="4" s="1"/>
  <c r="AH26" i="4" s="1"/>
  <c r="AH27" i="4" s="1"/>
  <c r="AH28" i="4" s="1"/>
  <c r="AH29" i="4" s="1"/>
  <c r="AH30" i="4" s="1"/>
  <c r="AH31" i="4" s="1"/>
  <c r="AH32" i="4" s="1"/>
  <c r="AH33" i="4" s="1"/>
  <c r="AH34" i="4" s="1"/>
  <c r="AH35" i="4" s="1"/>
  <c r="AH36" i="4" s="1"/>
  <c r="AH37" i="4" s="1"/>
  <c r="AH38" i="4" s="1"/>
  <c r="AH39" i="4" s="1"/>
  <c r="AH40" i="4" s="1"/>
  <c r="AH41" i="4" s="1"/>
  <c r="AH42" i="4" s="1"/>
  <c r="AH43" i="4" s="1"/>
  <c r="AH44" i="4" s="1"/>
  <c r="AH45" i="4" s="1"/>
  <c r="AH46" i="4" s="1"/>
  <c r="AH47" i="4" s="1"/>
  <c r="AH48" i="4" s="1"/>
  <c r="AH49" i="4" s="1"/>
  <c r="AH50" i="4" s="1"/>
  <c r="AH51" i="4" s="1"/>
  <c r="AH52" i="4" s="1"/>
  <c r="AH53" i="4" s="1"/>
  <c r="AH54" i="4" s="1"/>
  <c r="AH55" i="4" s="1"/>
  <c r="AH56" i="4" s="1"/>
  <c r="AH57" i="4" s="1"/>
  <c r="AH58" i="4" s="1"/>
  <c r="AH59" i="4" s="1"/>
  <c r="AH60" i="4" s="1"/>
  <c r="AH61" i="4" s="1"/>
  <c r="AH62" i="4" s="1"/>
  <c r="AH63" i="4" s="1"/>
  <c r="AH64" i="4" s="1"/>
  <c r="AH65" i="4" s="1"/>
  <c r="AH66" i="4" s="1"/>
  <c r="AH67" i="4" s="1"/>
  <c r="AH68" i="4" s="1"/>
  <c r="AH69" i="4" s="1"/>
  <c r="AH70" i="4" s="1"/>
  <c r="AH71" i="4" s="1"/>
  <c r="AH72" i="4" s="1"/>
  <c r="AH73" i="4" s="1"/>
  <c r="AH74" i="4" s="1"/>
  <c r="AH75" i="4" s="1"/>
  <c r="AH76" i="4" s="1"/>
  <c r="AH77" i="4" s="1"/>
  <c r="AH78" i="4" s="1"/>
  <c r="AH79" i="4" s="1"/>
  <c r="AH80" i="4" s="1"/>
  <c r="AH81" i="4" s="1"/>
  <c r="AH82" i="4" s="1"/>
  <c r="AH83" i="4" s="1"/>
  <c r="AH84" i="4" s="1"/>
  <c r="AH85" i="4" s="1"/>
  <c r="AH86" i="4" s="1"/>
  <c r="AH87" i="4" s="1"/>
  <c r="AH88" i="4" s="1"/>
  <c r="AH89" i="4" s="1"/>
  <c r="AH90" i="4" s="1"/>
  <c r="AH91" i="4" s="1"/>
  <c r="AH92" i="4" s="1"/>
  <c r="AH93" i="4" s="1"/>
  <c r="AH94" i="4" s="1"/>
  <c r="AH95" i="4" s="1"/>
  <c r="AH96" i="4" s="1"/>
  <c r="AH97" i="4" s="1"/>
  <c r="AH98" i="4" s="1"/>
  <c r="AH99" i="4" s="1"/>
  <c r="AH100" i="4" s="1"/>
  <c r="AH101" i="4" s="1"/>
  <c r="AH102" i="4" s="1"/>
  <c r="AH103" i="4" s="1"/>
  <c r="AH104" i="4" s="1"/>
  <c r="AH105" i="4" s="1"/>
  <c r="AH106" i="4" s="1"/>
  <c r="AH107" i="4" s="1"/>
  <c r="AH108" i="4" s="1"/>
  <c r="AH109" i="4" s="1"/>
  <c r="AH110" i="4" s="1"/>
  <c r="AH111" i="4" s="1"/>
  <c r="AH112" i="4" s="1"/>
  <c r="AH113" i="4" s="1"/>
  <c r="AH114" i="4" s="1"/>
  <c r="AH115" i="4" s="1"/>
  <c r="AH116" i="4" s="1"/>
  <c r="AH117" i="4" s="1"/>
  <c r="AH118" i="4" s="1"/>
  <c r="AH119" i="4" s="1"/>
  <c r="AH120" i="4" s="1"/>
  <c r="AH121" i="4" s="1"/>
  <c r="AH122" i="4" s="1"/>
  <c r="AH123" i="4" s="1"/>
  <c r="AH124" i="4" s="1"/>
  <c r="AH125" i="4" s="1"/>
  <c r="AH126" i="4" s="1"/>
  <c r="AH127" i="4" s="1"/>
  <c r="AH128" i="4" s="1"/>
  <c r="AH129" i="4" s="1"/>
  <c r="AH130" i="4" s="1"/>
  <c r="AH131" i="4" s="1"/>
  <c r="AH132" i="4" s="1"/>
  <c r="AH133" i="4" s="1"/>
  <c r="AH134" i="4" s="1"/>
  <c r="AH135" i="4" s="1"/>
  <c r="AH136" i="4" s="1"/>
  <c r="AH137" i="4" s="1"/>
  <c r="AH138" i="4" s="1"/>
  <c r="AH139" i="4" s="1"/>
  <c r="AH140" i="4" s="1"/>
  <c r="AH141" i="4" s="1"/>
  <c r="AH142" i="4" s="1"/>
  <c r="AH143" i="4" s="1"/>
  <c r="AH144" i="4" s="1"/>
  <c r="AH145" i="4" s="1"/>
  <c r="AH146" i="4" s="1"/>
  <c r="AH147" i="4" s="1"/>
  <c r="AH148" i="4" s="1"/>
  <c r="AH149" i="4" s="1"/>
  <c r="AH150" i="4" s="1"/>
  <c r="AH151" i="4" s="1"/>
  <c r="AH152" i="4" s="1"/>
  <c r="AH153" i="4" s="1"/>
  <c r="AH154" i="4" s="1"/>
  <c r="AH155" i="4" s="1"/>
  <c r="AH156" i="4" s="1"/>
  <c r="AH157" i="4" s="1"/>
  <c r="AH158" i="4" s="1"/>
  <c r="AH159" i="4" s="1"/>
  <c r="AH160" i="4" s="1"/>
  <c r="AH161" i="4" s="1"/>
  <c r="AH162" i="4" s="1"/>
  <c r="AH163" i="4" s="1"/>
  <c r="AH164" i="4" s="1"/>
  <c r="AH165" i="4" s="1"/>
  <c r="AH166" i="4" s="1"/>
  <c r="AH167" i="4" s="1"/>
  <c r="AH168" i="4" s="1"/>
  <c r="AH169" i="4" s="1"/>
  <c r="AH170" i="4" s="1"/>
  <c r="AH171" i="4" s="1"/>
  <c r="AH172" i="4" s="1"/>
  <c r="AH173" i="4" s="1"/>
  <c r="AH174" i="4" s="1"/>
  <c r="AH175" i="4" s="1"/>
  <c r="AH176" i="4" s="1"/>
  <c r="AH177" i="4" s="1"/>
  <c r="AH178" i="4" s="1"/>
  <c r="AH179" i="4" s="1"/>
  <c r="AH180" i="4" s="1"/>
  <c r="AH181" i="4" s="1"/>
  <c r="AH182" i="4" s="1"/>
  <c r="AH183" i="4" s="1"/>
  <c r="AH184" i="4" s="1"/>
  <c r="AH185" i="4" s="1"/>
  <c r="AH186" i="4" s="1"/>
  <c r="AH187" i="4" s="1"/>
  <c r="AH188" i="4" s="1"/>
  <c r="AH189" i="4" s="1"/>
  <c r="AH190" i="4" s="1"/>
  <c r="AH191" i="4" s="1"/>
  <c r="AH192" i="4" s="1"/>
  <c r="AH193" i="4" s="1"/>
  <c r="AH194" i="4" s="1"/>
  <c r="AH195" i="4" s="1"/>
  <c r="AH196" i="4" s="1"/>
  <c r="AH197" i="4" s="1"/>
  <c r="AH198" i="4" s="1"/>
  <c r="AH199" i="4" s="1"/>
  <c r="AH200" i="4" s="1"/>
  <c r="AH201" i="4" s="1"/>
  <c r="AH202" i="4" s="1"/>
  <c r="AH203" i="4" s="1"/>
  <c r="AH204" i="4" s="1"/>
  <c r="AH205" i="4" s="1"/>
  <c r="AH206" i="4" s="1"/>
  <c r="AH207" i="4" s="1"/>
  <c r="AH208" i="4" s="1"/>
  <c r="AH209" i="4" s="1"/>
  <c r="AH210" i="4" s="1"/>
  <c r="AH211" i="4" s="1"/>
  <c r="AH212" i="4" s="1"/>
  <c r="AH213" i="4" s="1"/>
  <c r="AH214" i="4" s="1"/>
  <c r="AH215" i="4" s="1"/>
  <c r="AH216" i="4" s="1"/>
  <c r="AH217" i="4" s="1"/>
  <c r="AH218" i="4" s="1"/>
  <c r="AH219" i="4" s="1"/>
  <c r="AH220" i="4" s="1"/>
  <c r="AH221" i="4" s="1"/>
  <c r="AH222" i="4" s="1"/>
  <c r="AH223" i="4" s="1"/>
  <c r="AH224" i="4" s="1"/>
  <c r="AH225" i="4" s="1"/>
  <c r="AH226" i="4" s="1"/>
  <c r="AH227" i="4" s="1"/>
  <c r="AH228" i="4" s="1"/>
  <c r="AH229" i="4" s="1"/>
  <c r="AH230" i="4" s="1"/>
  <c r="AH231" i="4" s="1"/>
  <c r="AH232" i="4" s="1"/>
  <c r="AH233" i="4" s="1"/>
  <c r="AH234" i="4" s="1"/>
  <c r="AH235" i="4" s="1"/>
  <c r="AH236" i="4" s="1"/>
  <c r="AH237" i="4" s="1"/>
  <c r="AH238" i="4" s="1"/>
  <c r="AH239" i="4" s="1"/>
  <c r="AH240" i="4" s="1"/>
  <c r="AH241" i="4" s="1"/>
  <c r="AH242" i="4" s="1"/>
  <c r="AH243" i="4" s="1"/>
  <c r="AH244" i="4" s="1"/>
  <c r="AH245" i="4" s="1"/>
  <c r="AH246" i="4" s="1"/>
  <c r="AH247" i="4" s="1"/>
  <c r="AH248" i="4" s="1"/>
  <c r="AH249" i="4" s="1"/>
  <c r="AC5" i="4"/>
  <c r="AC6" i="4" s="1"/>
  <c r="AC7" i="4" s="1"/>
  <c r="AC8" i="4" s="1"/>
  <c r="AC9" i="4" s="1"/>
  <c r="AC10" i="4" s="1"/>
  <c r="AC11" i="4" s="1"/>
  <c r="AC12" i="4" s="1"/>
  <c r="AC13" i="4" s="1"/>
  <c r="AC14" i="4" s="1"/>
  <c r="AC15" i="4" s="1"/>
  <c r="AC16" i="4" s="1"/>
  <c r="AC17" i="4" s="1"/>
  <c r="AC18" i="4" s="1"/>
  <c r="AC19" i="4" s="1"/>
  <c r="AC20" i="4" s="1"/>
  <c r="AC21" i="4" s="1"/>
  <c r="AC22" i="4" s="1"/>
  <c r="AC23" i="4" s="1"/>
  <c r="AC24" i="4" s="1"/>
  <c r="AC25" i="4" s="1"/>
  <c r="AC26" i="4" s="1"/>
  <c r="AC27" i="4" s="1"/>
  <c r="AC28" i="4" s="1"/>
  <c r="AC29" i="4" s="1"/>
  <c r="AC30" i="4" s="1"/>
  <c r="AC31" i="4" s="1"/>
  <c r="AC32" i="4" s="1"/>
  <c r="AC33" i="4" s="1"/>
  <c r="AC34" i="4" s="1"/>
  <c r="AC35" i="4" s="1"/>
  <c r="AC36" i="4" s="1"/>
  <c r="AC37" i="4" s="1"/>
  <c r="AC38" i="4" s="1"/>
  <c r="AC39" i="4" s="1"/>
  <c r="AC40" i="4" s="1"/>
  <c r="AC41" i="4" s="1"/>
  <c r="AC42" i="4" s="1"/>
  <c r="AC43" i="4" s="1"/>
  <c r="AC44" i="4" s="1"/>
  <c r="AC45" i="4" s="1"/>
  <c r="AC46" i="4" s="1"/>
  <c r="AC47" i="4" s="1"/>
  <c r="AC48" i="4" s="1"/>
  <c r="AC49" i="4" s="1"/>
  <c r="AC50" i="4" s="1"/>
  <c r="AC51" i="4" s="1"/>
  <c r="AC52" i="4" s="1"/>
  <c r="AC53" i="4" s="1"/>
  <c r="AC54" i="4" s="1"/>
  <c r="AC55" i="4" s="1"/>
  <c r="AC56" i="4" s="1"/>
  <c r="AC57" i="4" s="1"/>
  <c r="AC58" i="4" s="1"/>
  <c r="AC59" i="4" s="1"/>
  <c r="AC60" i="4" s="1"/>
  <c r="AC61" i="4" s="1"/>
  <c r="AC62" i="4" s="1"/>
  <c r="AC63" i="4" s="1"/>
  <c r="AC64" i="4" s="1"/>
  <c r="AC65" i="4" s="1"/>
  <c r="AC66" i="4" s="1"/>
  <c r="AC67" i="4" s="1"/>
  <c r="AC68" i="4" s="1"/>
  <c r="AC69" i="4" s="1"/>
  <c r="AC70" i="4" s="1"/>
  <c r="AC71" i="4" s="1"/>
  <c r="AC72" i="4" s="1"/>
  <c r="AC73" i="4" s="1"/>
  <c r="AC74" i="4" s="1"/>
  <c r="AC75" i="4" s="1"/>
  <c r="AC76" i="4" s="1"/>
  <c r="AC77" i="4" s="1"/>
  <c r="AC78" i="4" s="1"/>
  <c r="AC79" i="4" s="1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AC99" i="4" s="1"/>
  <c r="AC100" i="4" s="1"/>
  <c r="AC101" i="4" s="1"/>
  <c r="AC102" i="4" s="1"/>
  <c r="AC103" i="4" s="1"/>
  <c r="AC104" i="4" s="1"/>
  <c r="AC105" i="4" s="1"/>
  <c r="AC106" i="4" s="1"/>
  <c r="AC107" i="4" s="1"/>
  <c r="AC108" i="4" s="1"/>
  <c r="AC109" i="4" s="1"/>
  <c r="AC110" i="4" s="1"/>
  <c r="AC111" i="4" s="1"/>
  <c r="AC112" i="4" s="1"/>
  <c r="AC113" i="4" s="1"/>
  <c r="AC114" i="4" s="1"/>
  <c r="AC115" i="4" s="1"/>
  <c r="AC116" i="4" s="1"/>
  <c r="AC117" i="4" s="1"/>
  <c r="AC118" i="4" s="1"/>
  <c r="AC119" i="4" s="1"/>
  <c r="AC120" i="4" s="1"/>
  <c r="AC121" i="4" s="1"/>
  <c r="AC122" i="4" s="1"/>
  <c r="AC123" i="4" s="1"/>
  <c r="AC124" i="4" s="1"/>
  <c r="AC125" i="4" s="1"/>
  <c r="AC126" i="4" s="1"/>
  <c r="AC127" i="4" s="1"/>
  <c r="AC128" i="4" s="1"/>
  <c r="AC129" i="4" s="1"/>
  <c r="AC130" i="4" s="1"/>
  <c r="AC131" i="4" s="1"/>
  <c r="AC132" i="4" s="1"/>
  <c r="AC133" i="4" s="1"/>
  <c r="AC134" i="4" s="1"/>
  <c r="AC135" i="4" s="1"/>
  <c r="AC136" i="4" s="1"/>
  <c r="AC137" i="4" s="1"/>
  <c r="AC138" i="4" s="1"/>
  <c r="AC139" i="4" s="1"/>
  <c r="AC140" i="4" s="1"/>
  <c r="AC141" i="4" s="1"/>
  <c r="AC142" i="4" s="1"/>
  <c r="AC143" i="4" s="1"/>
  <c r="AC144" i="4" s="1"/>
  <c r="AC145" i="4" s="1"/>
  <c r="AC146" i="4" s="1"/>
  <c r="AC147" i="4" s="1"/>
  <c r="AC148" i="4" s="1"/>
  <c r="AC149" i="4" s="1"/>
  <c r="AC150" i="4" s="1"/>
  <c r="AC151" i="4" s="1"/>
  <c r="AC152" i="4" s="1"/>
  <c r="AC153" i="4" s="1"/>
  <c r="AC154" i="4" s="1"/>
  <c r="AC155" i="4" s="1"/>
  <c r="AC156" i="4" s="1"/>
  <c r="AC157" i="4" s="1"/>
  <c r="AC158" i="4" s="1"/>
  <c r="AC159" i="4" s="1"/>
  <c r="AC160" i="4" s="1"/>
  <c r="AC161" i="4" s="1"/>
  <c r="AC162" i="4" s="1"/>
  <c r="AC163" i="4" s="1"/>
  <c r="AC164" i="4" s="1"/>
  <c r="AC165" i="4" s="1"/>
  <c r="AC166" i="4" s="1"/>
  <c r="AC167" i="4" s="1"/>
  <c r="AC168" i="4" s="1"/>
  <c r="AC169" i="4" s="1"/>
  <c r="AC170" i="4" s="1"/>
  <c r="AC171" i="4" s="1"/>
  <c r="AC172" i="4" s="1"/>
  <c r="AC173" i="4" s="1"/>
  <c r="AC174" i="4" s="1"/>
  <c r="AC175" i="4" s="1"/>
  <c r="AC176" i="4" s="1"/>
  <c r="AC177" i="4" s="1"/>
  <c r="AC178" i="4" s="1"/>
  <c r="AC179" i="4" s="1"/>
  <c r="AC180" i="4" s="1"/>
  <c r="AC181" i="4" s="1"/>
  <c r="AC182" i="4" s="1"/>
  <c r="AC183" i="4" s="1"/>
  <c r="AC184" i="4" s="1"/>
  <c r="AC185" i="4" s="1"/>
  <c r="AC186" i="4" s="1"/>
  <c r="AC187" i="4" s="1"/>
  <c r="AC188" i="4" s="1"/>
  <c r="AC189" i="4" s="1"/>
  <c r="AC190" i="4" s="1"/>
  <c r="AC191" i="4" s="1"/>
  <c r="AC192" i="4" s="1"/>
  <c r="AC193" i="4" s="1"/>
  <c r="AC194" i="4" s="1"/>
  <c r="AC195" i="4" s="1"/>
  <c r="AC196" i="4" s="1"/>
  <c r="AC197" i="4" s="1"/>
  <c r="AC198" i="4" s="1"/>
  <c r="AC199" i="4" s="1"/>
  <c r="AC200" i="4" s="1"/>
  <c r="AC201" i="4" s="1"/>
  <c r="AC202" i="4" s="1"/>
  <c r="AC203" i="4" s="1"/>
  <c r="AC204" i="4" s="1"/>
  <c r="AC205" i="4" s="1"/>
  <c r="AC206" i="4" s="1"/>
  <c r="AC207" i="4" s="1"/>
  <c r="AC208" i="4" s="1"/>
  <c r="AC209" i="4" s="1"/>
  <c r="AC210" i="4" s="1"/>
  <c r="AC211" i="4" s="1"/>
  <c r="AC212" i="4" s="1"/>
  <c r="AC213" i="4" s="1"/>
  <c r="AC214" i="4" s="1"/>
  <c r="AC215" i="4" s="1"/>
  <c r="AC216" i="4" s="1"/>
  <c r="AC217" i="4" s="1"/>
  <c r="AC218" i="4" s="1"/>
  <c r="AC219" i="4" s="1"/>
  <c r="AC220" i="4" s="1"/>
  <c r="AC221" i="4" s="1"/>
  <c r="AC222" i="4" s="1"/>
  <c r="AC223" i="4" s="1"/>
  <c r="AC224" i="4" s="1"/>
  <c r="AC225" i="4" s="1"/>
  <c r="AC226" i="4" s="1"/>
  <c r="AC227" i="4" s="1"/>
  <c r="AC228" i="4" s="1"/>
  <c r="AC229" i="4" s="1"/>
  <c r="AC230" i="4" s="1"/>
  <c r="AC231" i="4" s="1"/>
  <c r="AC232" i="4" s="1"/>
  <c r="AC233" i="4" s="1"/>
  <c r="AC234" i="4" s="1"/>
  <c r="AC235" i="4" s="1"/>
  <c r="AC236" i="4" s="1"/>
  <c r="AC237" i="4" s="1"/>
  <c r="AC238" i="4" s="1"/>
  <c r="AC239" i="4" s="1"/>
  <c r="AC240" i="4" s="1"/>
  <c r="AC241" i="4" s="1"/>
  <c r="AC242" i="4" s="1"/>
  <c r="AC243" i="4" s="1"/>
  <c r="AC244" i="4" s="1"/>
  <c r="AC245" i="4" s="1"/>
  <c r="AC246" i="4" s="1"/>
  <c r="AC247" i="4" s="1"/>
  <c r="AC248" i="4" s="1"/>
  <c r="AC249" i="4" s="1"/>
  <c r="AN66" i="1" l="1"/>
  <c r="AO66" i="1"/>
  <c r="AP66" i="1" s="1"/>
  <c r="AL67" i="1"/>
  <c r="AM67" i="1" s="1"/>
  <c r="AN67" i="1" s="1"/>
  <c r="AK68" i="1"/>
  <c r="AS148" i="1"/>
  <c r="AT148" i="1" s="1"/>
  <c r="AU148" i="1" s="1"/>
  <c r="AV148" i="1" s="1"/>
  <c r="AW148" i="1" s="1"/>
  <c r="AR149" i="1"/>
  <c r="AS149" i="1" l="1"/>
  <c r="AT149" i="1" s="1"/>
  <c r="AU149" i="1" s="1"/>
  <c r="AV149" i="1" s="1"/>
  <c r="AW149" i="1" s="1"/>
  <c r="AR150" i="1"/>
  <c r="AS150" i="1" s="1"/>
  <c r="AT150" i="1" s="1"/>
  <c r="AO67" i="1"/>
  <c r="AP67" i="1" s="1"/>
  <c r="AL68" i="1"/>
  <c r="AM68" i="1" s="1"/>
  <c r="AN68" i="1" s="1"/>
  <c r="AK69" i="1"/>
  <c r="AU150" i="1" l="1"/>
  <c r="AO68" i="1"/>
  <c r="AP68" i="1" s="1"/>
  <c r="AL69" i="1"/>
  <c r="AM69" i="1" s="1"/>
  <c r="AN69" i="1" s="1"/>
  <c r="AK70" i="1"/>
  <c r="AL70" i="1" s="1"/>
  <c r="AM70" i="1" s="1"/>
  <c r="AR151" i="1"/>
  <c r="AS151" i="1" s="1"/>
  <c r="AT151" i="1" s="1"/>
  <c r="AU151" i="1" s="1"/>
  <c r="AV150" i="1"/>
  <c r="AW150" i="1" s="1"/>
  <c r="AV151" i="1" l="1"/>
  <c r="AW151" i="1" s="1"/>
  <c r="AR152" i="1"/>
  <c r="AS152" i="1" s="1"/>
  <c r="AT152" i="1" s="1"/>
  <c r="AU152" i="1" s="1"/>
  <c r="AO69" i="1"/>
  <c r="AP69" i="1" s="1"/>
  <c r="AN70" i="1"/>
  <c r="AR153" i="1" l="1"/>
  <c r="AV152" i="1"/>
  <c r="AW152" i="1" s="1"/>
  <c r="AK71" i="1"/>
  <c r="AO70" i="1"/>
  <c r="AP70" i="1" s="1"/>
  <c r="AL71" i="1" l="1"/>
  <c r="AM71" i="1" s="1"/>
  <c r="AN71" i="1" s="1"/>
  <c r="AK72" i="1"/>
  <c r="AL72" i="1" s="1"/>
  <c r="AM72" i="1" s="1"/>
  <c r="AR154" i="1"/>
  <c r="AS153" i="1"/>
  <c r="AT153" i="1" s="1"/>
  <c r="AU153" i="1" s="1"/>
  <c r="AV153" i="1" s="1"/>
  <c r="AW153" i="1" s="1"/>
  <c r="AS154" i="1" l="1"/>
  <c r="AT154" i="1" s="1"/>
  <c r="AU154" i="1" s="1"/>
  <c r="AR155" i="1"/>
  <c r="AS155" i="1" s="1"/>
  <c r="AT155" i="1" s="1"/>
  <c r="AN72" i="1"/>
  <c r="AO71" i="1"/>
  <c r="AP71" i="1" s="1"/>
  <c r="AK73" i="1" l="1"/>
  <c r="AO72" i="1"/>
  <c r="AP72" i="1" s="1"/>
  <c r="AU155" i="1"/>
  <c r="AV154" i="1"/>
  <c r="AW154" i="1" s="1"/>
  <c r="AR156" i="1" l="1"/>
  <c r="AS156" i="1" s="1"/>
  <c r="AT156" i="1" s="1"/>
  <c r="AU156" i="1" s="1"/>
  <c r="AV155" i="1"/>
  <c r="AW155" i="1" s="1"/>
  <c r="AL73" i="1"/>
  <c r="AM73" i="1" s="1"/>
  <c r="AN73" i="1" s="1"/>
  <c r="AO73" i="1" s="1"/>
  <c r="AP73" i="1" s="1"/>
  <c r="AK74" i="1"/>
  <c r="AL74" i="1" s="1"/>
  <c r="AM74" i="1" s="1"/>
  <c r="AN74" i="1" l="1"/>
  <c r="AK75" i="1" s="1"/>
  <c r="AL75" i="1" s="1"/>
  <c r="AM75" i="1" s="1"/>
  <c r="AN75" i="1" s="1"/>
  <c r="AR157" i="1"/>
  <c r="AV156" i="1"/>
  <c r="AW156" i="1" s="1"/>
  <c r="AO74" i="1" l="1"/>
  <c r="AP74" i="1" s="1"/>
  <c r="AS157" i="1"/>
  <c r="AT157" i="1" s="1"/>
  <c r="AU157" i="1" s="1"/>
  <c r="AR158" i="1"/>
  <c r="AK76" i="1"/>
  <c r="AO75" i="1"/>
  <c r="AP75" i="1" s="1"/>
  <c r="AL76" i="1" l="1"/>
  <c r="AM76" i="1" s="1"/>
  <c r="AN76" i="1" s="1"/>
  <c r="AO76" i="1" s="1"/>
  <c r="AP76" i="1" s="1"/>
  <c r="AK77" i="1"/>
  <c r="AS158" i="1"/>
  <c r="AT158" i="1" s="1"/>
  <c r="AU158" i="1" s="1"/>
  <c r="AV158" i="1" s="1"/>
  <c r="AW158" i="1" s="1"/>
  <c r="AR159" i="1"/>
  <c r="AV157" i="1"/>
  <c r="AW157" i="1" s="1"/>
  <c r="AS159" i="1" l="1"/>
  <c r="AT159" i="1" s="1"/>
  <c r="AU159" i="1" s="1"/>
  <c r="AV159" i="1" s="1"/>
  <c r="AW159" i="1" s="1"/>
  <c r="AR160" i="1"/>
  <c r="AL77" i="1"/>
  <c r="AM77" i="1" s="1"/>
  <c r="AN77" i="1" s="1"/>
  <c r="AK78" i="1"/>
  <c r="AL78" i="1" s="1"/>
  <c r="AM78" i="1" s="1"/>
  <c r="AN78" i="1" l="1"/>
  <c r="AO77" i="1"/>
  <c r="AP77" i="1" s="1"/>
  <c r="AR161" i="1"/>
  <c r="AS161" i="1" s="1"/>
  <c r="AT161" i="1" s="1"/>
  <c r="AS160" i="1"/>
  <c r="AT160" i="1" s="1"/>
  <c r="AU160" i="1" s="1"/>
  <c r="AV160" i="1" s="1"/>
  <c r="AW160" i="1" s="1"/>
  <c r="AU161" i="1" l="1"/>
  <c r="AK79" i="1"/>
  <c r="AO78" i="1"/>
  <c r="AP78" i="1" s="1"/>
  <c r="AL79" i="1" l="1"/>
  <c r="AM79" i="1" s="1"/>
  <c r="AN79" i="1" s="1"/>
  <c r="AO79" i="1" s="1"/>
  <c r="AP79" i="1" s="1"/>
  <c r="AK80" i="1"/>
  <c r="AV161" i="1"/>
  <c r="AW161" i="1" s="1"/>
  <c r="AR162" i="1"/>
  <c r="AS162" i="1" s="1"/>
  <c r="AT162" i="1" s="1"/>
  <c r="AU162" i="1" s="1"/>
  <c r="AV162" i="1" l="1"/>
  <c r="AW162" i="1" s="1"/>
  <c r="AR163" i="1"/>
  <c r="AS163" i="1" s="1"/>
  <c r="AT163" i="1" s="1"/>
  <c r="AU163" i="1" s="1"/>
  <c r="AL80" i="1"/>
  <c r="AM80" i="1" s="1"/>
  <c r="AN80" i="1" s="1"/>
  <c r="AO80" i="1" s="1"/>
  <c r="AP80" i="1" s="1"/>
  <c r="AK81" i="1"/>
  <c r="AL81" i="1" s="1"/>
  <c r="AM81" i="1" s="1"/>
  <c r="AN81" i="1" l="1"/>
  <c r="AK82" i="1" s="1"/>
  <c r="AR164" i="1"/>
  <c r="AS164" i="1" s="1"/>
  <c r="AT164" i="1" s="1"/>
  <c r="AU164" i="1" s="1"/>
  <c r="AV163" i="1"/>
  <c r="AW163" i="1" s="1"/>
  <c r="AO81" i="1" l="1"/>
  <c r="AP81" i="1" s="1"/>
  <c r="AR165" i="1"/>
  <c r="AV164" i="1"/>
  <c r="AW164" i="1" s="1"/>
  <c r="AL82" i="1"/>
  <c r="AM82" i="1" s="1"/>
  <c r="AN82" i="1" s="1"/>
  <c r="AO82" i="1" s="1"/>
  <c r="AP82" i="1" s="1"/>
  <c r="AK83" i="1"/>
  <c r="AL83" i="1" l="1"/>
  <c r="AM83" i="1" s="1"/>
  <c r="AN83" i="1" s="1"/>
  <c r="AO83" i="1" s="1"/>
  <c r="AP83" i="1" s="1"/>
  <c r="AK84" i="1"/>
  <c r="AS165" i="1"/>
  <c r="AT165" i="1" s="1"/>
  <c r="AU165" i="1" s="1"/>
  <c r="AV165" i="1" s="1"/>
  <c r="AW165" i="1" s="1"/>
  <c r="AR166" i="1"/>
  <c r="AR167" i="1" l="1"/>
  <c r="AS166" i="1"/>
  <c r="AT166" i="1" s="1"/>
  <c r="AU166" i="1" s="1"/>
  <c r="AV166" i="1" s="1"/>
  <c r="AW166" i="1" s="1"/>
  <c r="AL84" i="1"/>
  <c r="AM84" i="1" s="1"/>
  <c r="AN84" i="1" s="1"/>
  <c r="AK85" i="1"/>
  <c r="AL85" i="1" s="1"/>
  <c r="AM85" i="1" s="1"/>
  <c r="AN85" i="1" l="1"/>
  <c r="AO84" i="1"/>
  <c r="AP84" i="1" s="1"/>
  <c r="AS167" i="1"/>
  <c r="AT167" i="1" s="1"/>
  <c r="AU167" i="1" s="1"/>
  <c r="AV167" i="1" s="1"/>
  <c r="AW167" i="1" s="1"/>
  <c r="AR168" i="1"/>
  <c r="AS168" i="1" l="1"/>
  <c r="AT168" i="1" s="1"/>
  <c r="AU168" i="1" s="1"/>
  <c r="AV168" i="1" s="1"/>
  <c r="AW168" i="1" s="1"/>
  <c r="AR169" i="1"/>
  <c r="AK86" i="1"/>
  <c r="AO85" i="1"/>
  <c r="AP85" i="1" s="1"/>
  <c r="AL86" i="1" l="1"/>
  <c r="AM86" i="1" s="1"/>
  <c r="AN86" i="1" s="1"/>
  <c r="AO86" i="1" s="1"/>
  <c r="AP86" i="1" s="1"/>
  <c r="AK87" i="1"/>
  <c r="AR170" i="1"/>
  <c r="AS169" i="1"/>
  <c r="AT169" i="1" s="1"/>
  <c r="AU169" i="1" s="1"/>
  <c r="AV169" i="1" s="1"/>
  <c r="AW169" i="1" s="1"/>
  <c r="AS170" i="1" l="1"/>
  <c r="AT170" i="1" s="1"/>
  <c r="AU170" i="1" s="1"/>
  <c r="AV170" i="1" s="1"/>
  <c r="AW170" i="1" s="1"/>
  <c r="AR171" i="1"/>
  <c r="AK88" i="1"/>
  <c r="AL88" i="1" s="1"/>
  <c r="AM88" i="1" s="1"/>
  <c r="AL87" i="1"/>
  <c r="AM87" i="1" s="1"/>
  <c r="AN87" i="1" s="1"/>
  <c r="AN88" i="1" l="1"/>
  <c r="AO87" i="1"/>
  <c r="AP87" i="1" s="1"/>
  <c r="AS171" i="1"/>
  <c r="AT171" i="1" s="1"/>
  <c r="AU171" i="1" s="1"/>
  <c r="AR172" i="1"/>
  <c r="AS172" i="1" l="1"/>
  <c r="AT172" i="1" s="1"/>
  <c r="AU172" i="1" s="1"/>
  <c r="AV172" i="1" s="1"/>
  <c r="AW172" i="1" s="1"/>
  <c r="AR173" i="1"/>
  <c r="AV171" i="1"/>
  <c r="AW171" i="1" s="1"/>
  <c r="AK89" i="1"/>
  <c r="AO88" i="1"/>
  <c r="AP88" i="1" s="1"/>
  <c r="AR174" i="1" l="1"/>
  <c r="AS173" i="1"/>
  <c r="AT173" i="1" s="1"/>
  <c r="AU173" i="1" s="1"/>
  <c r="AV173" i="1" s="1"/>
  <c r="AW173" i="1" s="1"/>
  <c r="AL89" i="1"/>
  <c r="AM89" i="1" s="1"/>
  <c r="AN89" i="1" s="1"/>
  <c r="AO89" i="1" s="1"/>
  <c r="AP89" i="1" s="1"/>
  <c r="AK90" i="1"/>
  <c r="AL90" i="1" l="1"/>
  <c r="AM90" i="1" s="1"/>
  <c r="AN90" i="1" s="1"/>
  <c r="AO90" i="1" s="1"/>
  <c r="AP90" i="1" s="1"/>
  <c r="AK91" i="1"/>
  <c r="AS174" i="1"/>
  <c r="AT174" i="1" s="1"/>
  <c r="AU174" i="1" s="1"/>
  <c r="AV174" i="1" s="1"/>
  <c r="AW174" i="1" s="1"/>
  <c r="AR175" i="1"/>
  <c r="AR176" i="1" l="1"/>
  <c r="AS175" i="1"/>
  <c r="AT175" i="1" s="1"/>
  <c r="AU175" i="1" s="1"/>
  <c r="AV175" i="1" s="1"/>
  <c r="AW175" i="1" s="1"/>
  <c r="AL91" i="1"/>
  <c r="AM91" i="1" s="1"/>
  <c r="AN91" i="1" s="1"/>
  <c r="AK92" i="1"/>
  <c r="AL92" i="1" s="1"/>
  <c r="AM92" i="1" s="1"/>
  <c r="AN92" i="1" l="1"/>
  <c r="AO91" i="1"/>
  <c r="AP91" i="1" s="1"/>
  <c r="AS176" i="1"/>
  <c r="AT176" i="1" s="1"/>
  <c r="AU176" i="1" s="1"/>
  <c r="AV176" i="1" s="1"/>
  <c r="AW176" i="1" s="1"/>
  <c r="AR177" i="1"/>
  <c r="AS177" i="1" l="1"/>
  <c r="AT177" i="1" s="1"/>
  <c r="AU177" i="1" s="1"/>
  <c r="AV177" i="1" s="1"/>
  <c r="AW177" i="1" s="1"/>
  <c r="AR178" i="1"/>
  <c r="AK93" i="1"/>
  <c r="AO92" i="1"/>
  <c r="AP92" i="1" s="1"/>
  <c r="AL93" i="1" l="1"/>
  <c r="AM93" i="1" s="1"/>
  <c r="AN93" i="1" s="1"/>
  <c r="AO93" i="1" s="1"/>
  <c r="AP93" i="1" s="1"/>
  <c r="AK94" i="1"/>
  <c r="AR179" i="1"/>
  <c r="AS178" i="1"/>
  <c r="AT178" i="1" s="1"/>
  <c r="AU178" i="1" s="1"/>
  <c r="AV178" i="1" s="1"/>
  <c r="AW178" i="1" s="1"/>
  <c r="AS179" i="1" l="1"/>
  <c r="AT179" i="1" s="1"/>
  <c r="AU179" i="1" s="1"/>
  <c r="AV179" i="1" s="1"/>
  <c r="AW179" i="1" s="1"/>
  <c r="AR180" i="1"/>
  <c r="AL94" i="1"/>
  <c r="AM94" i="1" s="1"/>
  <c r="AN94" i="1" s="1"/>
  <c r="AK95" i="1"/>
  <c r="AL95" i="1" l="1"/>
  <c r="AM95" i="1" s="1"/>
  <c r="AN95" i="1" s="1"/>
  <c r="AO95" i="1" s="1"/>
  <c r="AP95" i="1" s="1"/>
  <c r="AK96" i="1"/>
  <c r="AL96" i="1" s="1"/>
  <c r="AM96" i="1" s="1"/>
  <c r="AO94" i="1"/>
  <c r="AP94" i="1" s="1"/>
  <c r="AS180" i="1"/>
  <c r="AT180" i="1" s="1"/>
  <c r="AU180" i="1" s="1"/>
  <c r="AV180" i="1" s="1"/>
  <c r="AW180" i="1" s="1"/>
  <c r="AR181" i="1"/>
  <c r="AS181" i="1" s="1"/>
  <c r="AT181" i="1" s="1"/>
  <c r="AU181" i="1" l="1"/>
  <c r="AR182" i="1" s="1"/>
  <c r="AS182" i="1" s="1"/>
  <c r="AT182" i="1" s="1"/>
  <c r="AU182" i="1" s="1"/>
  <c r="AN96" i="1"/>
  <c r="AK97" i="1" s="1"/>
  <c r="AV181" i="1"/>
  <c r="AW181" i="1" s="1"/>
  <c r="AO96" i="1"/>
  <c r="AP96" i="1" s="1"/>
  <c r="AK98" i="1" l="1"/>
  <c r="AL97" i="1"/>
  <c r="AM97" i="1" s="1"/>
  <c r="AN97" i="1" s="1"/>
  <c r="AO97" i="1" s="1"/>
  <c r="AP97" i="1" s="1"/>
  <c r="AV182" i="1"/>
  <c r="AW182" i="1" s="1"/>
  <c r="AR183" i="1"/>
  <c r="AR184" i="1" l="1"/>
  <c r="AS183" i="1"/>
  <c r="AT183" i="1" s="1"/>
  <c r="AU183" i="1" s="1"/>
  <c r="AV183" i="1" s="1"/>
  <c r="AW183" i="1" s="1"/>
  <c r="AL98" i="1"/>
  <c r="AM98" i="1" s="1"/>
  <c r="AN98" i="1" s="1"/>
  <c r="AK99" i="1"/>
  <c r="AL99" i="1" l="1"/>
  <c r="AM99" i="1" s="1"/>
  <c r="AN99" i="1" s="1"/>
  <c r="AK100" i="1"/>
  <c r="AL100" i="1" s="1"/>
  <c r="AM100" i="1" s="1"/>
  <c r="AO98" i="1"/>
  <c r="AP98" i="1" s="1"/>
  <c r="AR185" i="1"/>
  <c r="AS184" i="1"/>
  <c r="AT184" i="1" s="1"/>
  <c r="AU184" i="1" s="1"/>
  <c r="AV184" i="1" s="1"/>
  <c r="AW184" i="1" s="1"/>
  <c r="AO99" i="1" l="1"/>
  <c r="AP99" i="1" s="1"/>
  <c r="AN100" i="1"/>
  <c r="AS185" i="1"/>
  <c r="AT185" i="1" s="1"/>
  <c r="AU185" i="1" s="1"/>
  <c r="AV185" i="1" s="1"/>
  <c r="AW185" i="1" s="1"/>
  <c r="AR186" i="1"/>
  <c r="AK101" i="1" l="1"/>
  <c r="AO100" i="1"/>
  <c r="AP100" i="1" s="1"/>
  <c r="AS186" i="1"/>
  <c r="AT186" i="1" s="1"/>
  <c r="AU186" i="1" s="1"/>
  <c r="AV186" i="1" s="1"/>
  <c r="AW186" i="1" s="1"/>
  <c r="AR187" i="1"/>
  <c r="AS187" i="1" l="1"/>
  <c r="AT187" i="1" s="1"/>
  <c r="AU187" i="1" s="1"/>
  <c r="AR188" i="1"/>
  <c r="AS188" i="1" s="1"/>
  <c r="AT188" i="1" s="1"/>
  <c r="AK102" i="1"/>
  <c r="AL102" i="1" s="1"/>
  <c r="AM102" i="1" s="1"/>
  <c r="AL101" i="1"/>
  <c r="AM101" i="1" s="1"/>
  <c r="AN101" i="1" s="1"/>
  <c r="AN102" i="1" l="1"/>
  <c r="AO101" i="1"/>
  <c r="AP101" i="1" s="1"/>
  <c r="AU188" i="1"/>
  <c r="AV187" i="1"/>
  <c r="AW187" i="1" s="1"/>
  <c r="AR189" i="1" l="1"/>
  <c r="AS189" i="1" s="1"/>
  <c r="AT189" i="1" s="1"/>
  <c r="AU189" i="1" s="1"/>
  <c r="AV188" i="1"/>
  <c r="AW188" i="1" s="1"/>
  <c r="AK103" i="1"/>
  <c r="AL103" i="1" s="1"/>
  <c r="AM103" i="1" s="1"/>
  <c r="AN103" i="1" s="1"/>
  <c r="AO102" i="1"/>
  <c r="AP102" i="1" s="1"/>
  <c r="AK104" i="1" l="1"/>
  <c r="AO103" i="1"/>
  <c r="AP103" i="1" s="1"/>
  <c r="AR190" i="1"/>
  <c r="AS190" i="1" s="1"/>
  <c r="AT190" i="1" s="1"/>
  <c r="AU190" i="1" s="1"/>
  <c r="AV189" i="1"/>
  <c r="AW189" i="1" s="1"/>
  <c r="AV190" i="1" l="1"/>
  <c r="AW190" i="1" s="1"/>
  <c r="AR191" i="1"/>
  <c r="AS191" i="1" s="1"/>
  <c r="AT191" i="1" s="1"/>
  <c r="AU191" i="1" s="1"/>
  <c r="AL104" i="1"/>
  <c r="AM104" i="1" s="1"/>
  <c r="AN104" i="1" s="1"/>
  <c r="AO104" i="1" s="1"/>
  <c r="AP104" i="1" s="1"/>
  <c r="AK105" i="1"/>
  <c r="AV191" i="1" l="1"/>
  <c r="AW191" i="1" s="1"/>
  <c r="AR192" i="1"/>
  <c r="AL105" i="1"/>
  <c r="AM105" i="1" s="1"/>
  <c r="AN105" i="1" s="1"/>
  <c r="AO105" i="1" s="1"/>
  <c r="AP105" i="1" s="1"/>
  <c r="AK106" i="1"/>
  <c r="AS192" i="1" l="1"/>
  <c r="AT192" i="1" s="1"/>
  <c r="AU192" i="1" s="1"/>
  <c r="AR193" i="1"/>
  <c r="AS193" i="1" s="1"/>
  <c r="AT193" i="1" s="1"/>
  <c r="AL106" i="1"/>
  <c r="AM106" i="1" s="1"/>
  <c r="AN106" i="1" s="1"/>
  <c r="AK107" i="1"/>
  <c r="AL107" i="1" s="1"/>
  <c r="AM107" i="1" s="1"/>
  <c r="AN107" i="1" l="1"/>
  <c r="AO106" i="1"/>
  <c r="AP106" i="1" s="1"/>
  <c r="AV192" i="1"/>
  <c r="AW192" i="1" s="1"/>
  <c r="AU193" i="1"/>
  <c r="AR194" i="1" l="1"/>
  <c r="AS194" i="1" s="1"/>
  <c r="AT194" i="1" s="1"/>
  <c r="AU194" i="1" s="1"/>
  <c r="AV193" i="1"/>
  <c r="AW193" i="1" s="1"/>
  <c r="AK108" i="1"/>
  <c r="AO107" i="1"/>
  <c r="AP107" i="1" s="1"/>
  <c r="AL108" i="1" l="1"/>
  <c r="AM108" i="1" s="1"/>
  <c r="AN108" i="1" s="1"/>
  <c r="AO108" i="1" s="1"/>
  <c r="AP108" i="1" s="1"/>
  <c r="AK109" i="1"/>
  <c r="AL109" i="1" s="1"/>
  <c r="AM109" i="1" s="1"/>
  <c r="AR195" i="1"/>
  <c r="AV194" i="1"/>
  <c r="AW194" i="1" s="1"/>
  <c r="AN109" i="1" l="1"/>
  <c r="AK110" i="1" s="1"/>
  <c r="AL110" i="1" s="1"/>
  <c r="AM110" i="1" s="1"/>
  <c r="AN110" i="1" s="1"/>
  <c r="AS195" i="1"/>
  <c r="AT195" i="1" s="1"/>
  <c r="AU195" i="1" s="1"/>
  <c r="AV195" i="1" s="1"/>
  <c r="AW195" i="1" s="1"/>
  <c r="AR196" i="1"/>
  <c r="AS196" i="1" s="1"/>
  <c r="AT196" i="1" s="1"/>
  <c r="AU196" i="1" l="1"/>
  <c r="AR197" i="1" s="1"/>
  <c r="AS197" i="1" s="1"/>
  <c r="AT197" i="1" s="1"/>
  <c r="AU197" i="1" s="1"/>
  <c r="AO109" i="1"/>
  <c r="AP109" i="1" s="1"/>
  <c r="AK111" i="1"/>
  <c r="AO110" i="1"/>
  <c r="AP110" i="1" s="1"/>
  <c r="AV196" i="1"/>
  <c r="AW196" i="1" s="1"/>
  <c r="AR198" i="1" l="1"/>
  <c r="AV197" i="1"/>
  <c r="AW197" i="1" s="1"/>
  <c r="AL111" i="1"/>
  <c r="AM111" i="1" s="1"/>
  <c r="AN111" i="1" s="1"/>
  <c r="AO111" i="1" s="1"/>
  <c r="AP111" i="1" s="1"/>
  <c r="AK112" i="1"/>
  <c r="AL112" i="1" s="1"/>
  <c r="AM112" i="1" s="1"/>
  <c r="AN112" i="1" l="1"/>
  <c r="AS198" i="1"/>
  <c r="AT198" i="1" s="1"/>
  <c r="AU198" i="1" s="1"/>
  <c r="AV198" i="1" s="1"/>
  <c r="AW198" i="1" s="1"/>
  <c r="AR199" i="1"/>
  <c r="AS199" i="1" s="1"/>
  <c r="AT199" i="1" s="1"/>
  <c r="AU199" i="1" s="1"/>
  <c r="AV199" i="1" l="1"/>
  <c r="AW199" i="1" s="1"/>
  <c r="AR200" i="1"/>
  <c r="AS200" i="1" s="1"/>
  <c r="AT200" i="1" s="1"/>
  <c r="AU200" i="1" s="1"/>
  <c r="AK113" i="1"/>
  <c r="AO112" i="1"/>
  <c r="AP112" i="1" s="1"/>
  <c r="AL113" i="1" l="1"/>
  <c r="AM113" i="1" s="1"/>
  <c r="AN113" i="1" s="1"/>
  <c r="AO113" i="1" s="1"/>
  <c r="AP113" i="1" s="1"/>
  <c r="AK114" i="1"/>
  <c r="AL114" i="1" s="1"/>
  <c r="AM114" i="1" s="1"/>
  <c r="AV200" i="1"/>
  <c r="AW200" i="1" s="1"/>
  <c r="AR201" i="1"/>
  <c r="AS201" i="1" s="1"/>
  <c r="AT201" i="1" s="1"/>
  <c r="AU201" i="1" s="1"/>
  <c r="AN114" i="1" l="1"/>
  <c r="AK115" i="1" s="1"/>
  <c r="AR202" i="1"/>
  <c r="AS202" i="1" s="1"/>
  <c r="AT202" i="1" s="1"/>
  <c r="AU202" i="1" s="1"/>
  <c r="AV201" i="1"/>
  <c r="AW201" i="1" s="1"/>
  <c r="AO114" i="1" l="1"/>
  <c r="AP114" i="1" s="1"/>
  <c r="AR203" i="1"/>
  <c r="AV202" i="1"/>
  <c r="AW202" i="1" s="1"/>
  <c r="AL115" i="1"/>
  <c r="AM115" i="1" s="1"/>
  <c r="AN115" i="1" s="1"/>
  <c r="AK116" i="1"/>
  <c r="AO115" i="1" l="1"/>
  <c r="AP115" i="1" s="1"/>
  <c r="AS203" i="1"/>
  <c r="AT203" i="1" s="1"/>
  <c r="AU203" i="1" s="1"/>
  <c r="AR204" i="1"/>
  <c r="AL116" i="1"/>
  <c r="AM116" i="1" s="1"/>
  <c r="AN116" i="1" s="1"/>
  <c r="AO116" i="1" s="1"/>
  <c r="AP116" i="1" s="1"/>
  <c r="AK117" i="1"/>
  <c r="AS204" i="1" l="1"/>
  <c r="AT204" i="1" s="1"/>
  <c r="AU204" i="1" s="1"/>
  <c r="AV204" i="1" s="1"/>
  <c r="AW204" i="1" s="1"/>
  <c r="AR205" i="1"/>
  <c r="AS205" i="1" s="1"/>
  <c r="AT205" i="1" s="1"/>
  <c r="AV203" i="1"/>
  <c r="AW203" i="1" s="1"/>
  <c r="AL117" i="1"/>
  <c r="AM117" i="1" s="1"/>
  <c r="AN117" i="1" s="1"/>
  <c r="AK118" i="1"/>
  <c r="AL118" i="1" s="1"/>
  <c r="AM118" i="1" s="1"/>
  <c r="AU205" i="1" l="1"/>
  <c r="AN118" i="1"/>
  <c r="AO117" i="1"/>
  <c r="AP117" i="1" s="1"/>
  <c r="AO118" i="1" l="1"/>
  <c r="AP118" i="1" s="1"/>
  <c r="AK119" i="1"/>
  <c r="AR206" i="1"/>
  <c r="AV205" i="1"/>
  <c r="AW205" i="1" s="1"/>
  <c r="AS206" i="1" l="1"/>
  <c r="AT206" i="1" s="1"/>
  <c r="AU206" i="1" s="1"/>
  <c r="AR207" i="1"/>
  <c r="AS207" i="1" s="1"/>
  <c r="AT207" i="1" s="1"/>
  <c r="AL119" i="1"/>
  <c r="AM119" i="1" s="1"/>
  <c r="AN119" i="1" s="1"/>
  <c r="AO119" i="1" s="1"/>
  <c r="AP119" i="1" s="1"/>
  <c r="AK120" i="1"/>
  <c r="AL120" i="1" l="1"/>
  <c r="AM120" i="1" s="1"/>
  <c r="AN120" i="1" s="1"/>
  <c r="AK121" i="1"/>
  <c r="AU207" i="1"/>
  <c r="AV206" i="1"/>
  <c r="AW206" i="1" s="1"/>
  <c r="AV207" i="1" l="1"/>
  <c r="AW207" i="1" s="1"/>
  <c r="AR208" i="1"/>
  <c r="AL121" i="1"/>
  <c r="AM121" i="1" s="1"/>
  <c r="AN121" i="1" s="1"/>
  <c r="AO121" i="1" s="1"/>
  <c r="AP121" i="1" s="1"/>
  <c r="AK122" i="1"/>
  <c r="AO120" i="1"/>
  <c r="AP120" i="1" s="1"/>
  <c r="AS208" i="1" l="1"/>
  <c r="AT208" i="1" s="1"/>
  <c r="AU208" i="1" s="1"/>
  <c r="AV208" i="1" s="1"/>
  <c r="AW208" i="1" s="1"/>
  <c r="AR209" i="1"/>
  <c r="AS209" i="1" s="1"/>
  <c r="AT209" i="1" s="1"/>
  <c r="AL122" i="1"/>
  <c r="AM122" i="1" s="1"/>
  <c r="AN122" i="1" s="1"/>
  <c r="AO122" i="1" s="1"/>
  <c r="AP122" i="1" s="1"/>
  <c r="AK123" i="1"/>
  <c r="AL123" i="1" s="1"/>
  <c r="AM123" i="1" s="1"/>
  <c r="AN123" i="1" l="1"/>
  <c r="AK124" i="1" s="1"/>
  <c r="AU209" i="1"/>
  <c r="AR210" i="1" s="1"/>
  <c r="AS210" i="1" s="1"/>
  <c r="AT210" i="1" s="1"/>
  <c r="AU210" i="1" s="1"/>
  <c r="AV209" i="1"/>
  <c r="AW209" i="1" s="1"/>
  <c r="AO123" i="1" l="1"/>
  <c r="AP123" i="1" s="1"/>
  <c r="AR211" i="1"/>
  <c r="AS211" i="1" s="1"/>
  <c r="AT211" i="1" s="1"/>
  <c r="AU211" i="1" s="1"/>
  <c r="AV210" i="1"/>
  <c r="AW210" i="1" s="1"/>
  <c r="AL124" i="1"/>
  <c r="AM124" i="1" s="1"/>
  <c r="AN124" i="1" s="1"/>
  <c r="AK125" i="1"/>
  <c r="AL125" i="1" l="1"/>
  <c r="AM125" i="1" s="1"/>
  <c r="AN125" i="1" s="1"/>
  <c r="AO125" i="1" s="1"/>
  <c r="AP125" i="1" s="1"/>
  <c r="AK126" i="1"/>
  <c r="AO124" i="1"/>
  <c r="AP124" i="1" s="1"/>
  <c r="AR212" i="1"/>
  <c r="AS212" i="1" s="1"/>
  <c r="AT212" i="1" s="1"/>
  <c r="AU212" i="1" s="1"/>
  <c r="AV211" i="1"/>
  <c r="AW211" i="1" s="1"/>
  <c r="AL126" i="1" l="1"/>
  <c r="AM126" i="1" s="1"/>
  <c r="AN126" i="1" s="1"/>
  <c r="AO126" i="1" s="1"/>
  <c r="AP126" i="1" s="1"/>
  <c r="AK127" i="1"/>
  <c r="AV212" i="1"/>
  <c r="AW212" i="1" s="1"/>
  <c r="AR213" i="1"/>
  <c r="AS213" i="1" s="1"/>
  <c r="AT213" i="1" s="1"/>
  <c r="AU213" i="1" s="1"/>
  <c r="AL127" i="1" l="1"/>
  <c r="AM127" i="1" s="1"/>
  <c r="AN127" i="1" s="1"/>
  <c r="AK128" i="1"/>
  <c r="AL128" i="1" s="1"/>
  <c r="AM128" i="1" s="1"/>
  <c r="AR214" i="1"/>
  <c r="AV213" i="1"/>
  <c r="AW213" i="1" s="1"/>
  <c r="AR215" i="1" l="1"/>
  <c r="AS215" i="1" s="1"/>
  <c r="AT215" i="1" s="1"/>
  <c r="AS214" i="1"/>
  <c r="AT214" i="1" s="1"/>
  <c r="AU214" i="1" s="1"/>
  <c r="AV214" i="1" s="1"/>
  <c r="AW214" i="1" s="1"/>
  <c r="AN128" i="1"/>
  <c r="AO127" i="1"/>
  <c r="AP127" i="1" s="1"/>
  <c r="AO128" i="1" l="1"/>
  <c r="AP128" i="1" s="1"/>
  <c r="AK129" i="1"/>
  <c r="AU215" i="1"/>
  <c r="AV215" i="1" l="1"/>
  <c r="AW215" i="1" s="1"/>
  <c r="AR216" i="1"/>
  <c r="AS216" i="1" s="1"/>
  <c r="AT216" i="1" s="1"/>
  <c r="AU216" i="1" s="1"/>
  <c r="AK130" i="1"/>
  <c r="AL129" i="1"/>
  <c r="AM129" i="1" s="1"/>
  <c r="AN129" i="1" s="1"/>
  <c r="AO129" i="1" s="1"/>
  <c r="AP129" i="1" s="1"/>
  <c r="AL130" i="1" l="1"/>
  <c r="AM130" i="1" s="1"/>
  <c r="AN130" i="1" s="1"/>
  <c r="AO130" i="1" s="1"/>
  <c r="AP130" i="1" s="1"/>
  <c r="AK131" i="1"/>
  <c r="AR217" i="1"/>
  <c r="AV216" i="1"/>
  <c r="AW216" i="1" s="1"/>
  <c r="AR218" i="1" l="1"/>
  <c r="AS218" i="1" s="1"/>
  <c r="AT218" i="1" s="1"/>
  <c r="AS217" i="1"/>
  <c r="AT217" i="1" s="1"/>
  <c r="AU217" i="1" s="1"/>
  <c r="AK132" i="1"/>
  <c r="AL131" i="1"/>
  <c r="AM131" i="1" s="1"/>
  <c r="AN131" i="1" s="1"/>
  <c r="AO131" i="1" s="1"/>
  <c r="AP131" i="1" s="1"/>
  <c r="AU218" i="1" l="1"/>
  <c r="AV217" i="1"/>
  <c r="AW217" i="1" s="1"/>
  <c r="AK133" i="1"/>
  <c r="AL132" i="1"/>
  <c r="AM132" i="1" s="1"/>
  <c r="AN132" i="1" s="1"/>
  <c r="AO132" i="1" s="1"/>
  <c r="AP132" i="1" s="1"/>
  <c r="AK134" i="1" l="1"/>
  <c r="AL133" i="1"/>
  <c r="AM133" i="1" s="1"/>
  <c r="AN133" i="1" s="1"/>
  <c r="AO133" i="1" s="1"/>
  <c r="AP133" i="1" s="1"/>
  <c r="AR219" i="1"/>
  <c r="AV218" i="1"/>
  <c r="AW218" i="1" s="1"/>
  <c r="AS219" i="1" l="1"/>
  <c r="AT219" i="1" s="1"/>
  <c r="AU219" i="1" s="1"/>
  <c r="AV219" i="1" s="1"/>
  <c r="AW219" i="1" s="1"/>
  <c r="AR220" i="1"/>
  <c r="AS220" i="1" s="1"/>
  <c r="AT220" i="1" s="1"/>
  <c r="AL134" i="1"/>
  <c r="AM134" i="1" s="1"/>
  <c r="AN134" i="1" s="1"/>
  <c r="AK135" i="1"/>
  <c r="AU220" i="1" l="1"/>
  <c r="AR221" i="1" s="1"/>
  <c r="AL135" i="1"/>
  <c r="AM135" i="1" s="1"/>
  <c r="AN135" i="1" s="1"/>
  <c r="AK136" i="1"/>
  <c r="AO134" i="1"/>
  <c r="AP134" i="1" s="1"/>
  <c r="AV220" i="1"/>
  <c r="AW220" i="1" s="1"/>
  <c r="AO135" i="1" l="1"/>
  <c r="AP135" i="1" s="1"/>
  <c r="AL136" i="1"/>
  <c r="AM136" i="1" s="1"/>
  <c r="AN136" i="1" s="1"/>
  <c r="AK137" i="1"/>
  <c r="AL137" i="1" s="1"/>
  <c r="AM137" i="1" s="1"/>
  <c r="AS221" i="1"/>
  <c r="AT221" i="1" s="1"/>
  <c r="AU221" i="1" s="1"/>
  <c r="AV221" i="1" s="1"/>
  <c r="AW221" i="1" s="1"/>
  <c r="AR222" i="1"/>
  <c r="AN137" i="1" l="1"/>
  <c r="AO136" i="1"/>
  <c r="AP136" i="1" s="1"/>
  <c r="AS222" i="1"/>
  <c r="AT222" i="1" s="1"/>
  <c r="AU222" i="1" s="1"/>
  <c r="AR223" i="1"/>
  <c r="AS223" i="1" s="1"/>
  <c r="AT223" i="1" s="1"/>
  <c r="AU223" i="1" l="1"/>
  <c r="AV222" i="1"/>
  <c r="AW222" i="1" s="1"/>
  <c r="AK138" i="1"/>
  <c r="AO137" i="1"/>
  <c r="AP137" i="1" s="1"/>
  <c r="AL138" i="1" l="1"/>
  <c r="AM138" i="1" s="1"/>
  <c r="AN138" i="1" s="1"/>
  <c r="AO138" i="1" s="1"/>
  <c r="AP138" i="1" s="1"/>
  <c r="AK139" i="1"/>
  <c r="AL139" i="1" s="1"/>
  <c r="AM139" i="1" s="1"/>
  <c r="AR224" i="1"/>
  <c r="AV223" i="1"/>
  <c r="AW223" i="1" s="1"/>
  <c r="AN139" i="1" l="1"/>
  <c r="AK140" i="1" s="1"/>
  <c r="AS224" i="1"/>
  <c r="AT224" i="1" s="1"/>
  <c r="AU224" i="1" s="1"/>
  <c r="AV224" i="1" s="1"/>
  <c r="AW224" i="1" s="1"/>
  <c r="AR225" i="1"/>
  <c r="AO139" i="1" l="1"/>
  <c r="AP139" i="1" s="1"/>
  <c r="AL140" i="1"/>
  <c r="AM140" i="1" s="1"/>
  <c r="AN140" i="1" s="1"/>
  <c r="AO140" i="1" s="1"/>
  <c r="AP140" i="1" s="1"/>
  <c r="AK141" i="1"/>
  <c r="AS225" i="1"/>
  <c r="AT225" i="1" s="1"/>
  <c r="AU225" i="1" s="1"/>
  <c r="AV225" i="1" s="1"/>
  <c r="AW225" i="1" s="1"/>
  <c r="AR226" i="1"/>
  <c r="AL141" i="1" l="1"/>
  <c r="AM141" i="1" s="1"/>
  <c r="AN141" i="1" s="1"/>
  <c r="AO141" i="1" s="1"/>
  <c r="AP141" i="1" s="1"/>
  <c r="AK142" i="1"/>
  <c r="AR227" i="1"/>
  <c r="AS226" i="1"/>
  <c r="AT226" i="1" s="1"/>
  <c r="AU226" i="1" s="1"/>
  <c r="AV226" i="1" s="1"/>
  <c r="AW226" i="1" s="1"/>
  <c r="AL142" i="1" l="1"/>
  <c r="AM142" i="1" s="1"/>
  <c r="AN142" i="1" s="1"/>
  <c r="AK143" i="1"/>
  <c r="AR228" i="1"/>
  <c r="AS227" i="1"/>
  <c r="AT227" i="1" s="1"/>
  <c r="AU227" i="1" s="1"/>
  <c r="AV227" i="1" s="1"/>
  <c r="AW227" i="1" s="1"/>
  <c r="AS228" i="1" l="1"/>
  <c r="AT228" i="1" s="1"/>
  <c r="AU228" i="1" s="1"/>
  <c r="AR229" i="1"/>
  <c r="AS229" i="1" s="1"/>
  <c r="AT229" i="1" s="1"/>
  <c r="AL143" i="1"/>
  <c r="AM143" i="1" s="1"/>
  <c r="AN143" i="1" s="1"/>
  <c r="AO143" i="1" s="1"/>
  <c r="AP143" i="1" s="1"/>
  <c r="AK144" i="1"/>
  <c r="AL144" i="1" s="1"/>
  <c r="AM144" i="1" s="1"/>
  <c r="AO142" i="1"/>
  <c r="AP142" i="1" s="1"/>
  <c r="AN144" i="1" l="1"/>
  <c r="AU229" i="1"/>
  <c r="AV228" i="1"/>
  <c r="AW228" i="1" s="1"/>
  <c r="AV229" i="1" l="1"/>
  <c r="AW229" i="1" s="1"/>
  <c r="AR230" i="1"/>
  <c r="AK145" i="1"/>
  <c r="AO144" i="1"/>
  <c r="AP144" i="1" s="1"/>
  <c r="AK146" i="1" l="1"/>
  <c r="AL145" i="1"/>
  <c r="AM145" i="1" s="1"/>
  <c r="AN145" i="1" s="1"/>
  <c r="AO145" i="1" s="1"/>
  <c r="AP145" i="1" s="1"/>
  <c r="AS230" i="1"/>
  <c r="AT230" i="1" s="1"/>
  <c r="AU230" i="1" s="1"/>
  <c r="AR231" i="1"/>
  <c r="AS231" i="1" s="1"/>
  <c r="AT231" i="1" s="1"/>
  <c r="AU231" i="1" l="1"/>
  <c r="AV230" i="1"/>
  <c r="AW230" i="1" s="1"/>
  <c r="AL146" i="1"/>
  <c r="AM146" i="1" s="1"/>
  <c r="AN146" i="1" s="1"/>
  <c r="AO146" i="1" s="1"/>
  <c r="AP146" i="1" s="1"/>
  <c r="AK147" i="1"/>
  <c r="AL147" i="1" l="1"/>
  <c r="AM147" i="1" s="1"/>
  <c r="AN147" i="1" s="1"/>
  <c r="AO147" i="1" s="1"/>
  <c r="AP147" i="1" s="1"/>
  <c r="AK148" i="1"/>
  <c r="AR232" i="1"/>
  <c r="AV231" i="1"/>
  <c r="AW231" i="1" s="1"/>
  <c r="AS232" i="1" l="1"/>
  <c r="AT232" i="1" s="1"/>
  <c r="AU232" i="1" s="1"/>
  <c r="AV232" i="1" s="1"/>
  <c r="AW232" i="1" s="1"/>
  <c r="AR233" i="1"/>
  <c r="AL148" i="1"/>
  <c r="AM148" i="1" s="1"/>
  <c r="AN148" i="1" s="1"/>
  <c r="AK149" i="1"/>
  <c r="AL149" i="1" s="1"/>
  <c r="AM149" i="1" s="1"/>
  <c r="AN149" i="1" l="1"/>
  <c r="AO148" i="1"/>
  <c r="AP148" i="1" s="1"/>
  <c r="AR234" i="1"/>
  <c r="AS233" i="1"/>
  <c r="AT233" i="1" s="1"/>
  <c r="AU233" i="1" s="1"/>
  <c r="AV233" i="1" s="1"/>
  <c r="AW233" i="1" s="1"/>
  <c r="AS234" i="1" l="1"/>
  <c r="AT234" i="1" s="1"/>
  <c r="AU234" i="1" s="1"/>
  <c r="AV234" i="1" s="1"/>
  <c r="AW234" i="1" s="1"/>
  <c r="AR235" i="1"/>
  <c r="AS235" i="1" s="1"/>
  <c r="AT235" i="1" s="1"/>
  <c r="AK150" i="1"/>
  <c r="AL150" i="1" s="1"/>
  <c r="AM150" i="1" s="1"/>
  <c r="AN150" i="1" s="1"/>
  <c r="AO149" i="1"/>
  <c r="AP149" i="1" s="1"/>
  <c r="AK151" i="1" l="1"/>
  <c r="AO150" i="1"/>
  <c r="AP150" i="1" s="1"/>
  <c r="AU235" i="1"/>
  <c r="AR236" i="1" l="1"/>
  <c r="AS236" i="1" s="1"/>
  <c r="AT236" i="1" s="1"/>
  <c r="AU236" i="1" s="1"/>
  <c r="AV235" i="1"/>
  <c r="AW235" i="1" s="1"/>
  <c r="AL151" i="1"/>
  <c r="AM151" i="1" s="1"/>
  <c r="AN151" i="1" s="1"/>
  <c r="AO151" i="1" s="1"/>
  <c r="AP151" i="1" s="1"/>
  <c r="AK152" i="1"/>
  <c r="AK153" i="1" l="1"/>
  <c r="AL153" i="1" s="1"/>
  <c r="AM153" i="1" s="1"/>
  <c r="AL152" i="1"/>
  <c r="AM152" i="1" s="1"/>
  <c r="AN152" i="1" s="1"/>
  <c r="AR237" i="1"/>
  <c r="AS237" i="1" s="1"/>
  <c r="AT237" i="1" s="1"/>
  <c r="AU237" i="1" s="1"/>
  <c r="AV236" i="1"/>
  <c r="AW236" i="1" s="1"/>
  <c r="AV237" i="1" l="1"/>
  <c r="AW237" i="1" s="1"/>
  <c r="AR238" i="1"/>
  <c r="AS238" i="1" s="1"/>
  <c r="AT238" i="1" s="1"/>
  <c r="AU238" i="1" s="1"/>
  <c r="AN153" i="1"/>
  <c r="AO152" i="1"/>
  <c r="AP152" i="1" s="1"/>
  <c r="AK154" i="1" l="1"/>
  <c r="AO153" i="1"/>
  <c r="AP153" i="1" s="1"/>
  <c r="AV238" i="1"/>
  <c r="AW238" i="1" s="1"/>
  <c r="AR239" i="1"/>
  <c r="AS239" i="1" l="1"/>
  <c r="AT239" i="1" s="1"/>
  <c r="AU239" i="1" s="1"/>
  <c r="AV239" i="1" s="1"/>
  <c r="AW239" i="1" s="1"/>
  <c r="AR240" i="1"/>
  <c r="AL154" i="1"/>
  <c r="AM154" i="1" s="1"/>
  <c r="AN154" i="1" s="1"/>
  <c r="AO154" i="1" s="1"/>
  <c r="AP154" i="1" s="1"/>
  <c r="AK155" i="1"/>
  <c r="AL155" i="1" l="1"/>
  <c r="AM155" i="1" s="1"/>
  <c r="AN155" i="1" s="1"/>
  <c r="AO155" i="1" s="1"/>
  <c r="AP155" i="1" s="1"/>
  <c r="AK156" i="1"/>
  <c r="AS240" i="1"/>
  <c r="AT240" i="1" s="1"/>
  <c r="AU240" i="1" s="1"/>
  <c r="AV240" i="1" s="1"/>
  <c r="AW240" i="1" s="1"/>
  <c r="AR241" i="1"/>
  <c r="AR242" i="1" l="1"/>
  <c r="AS241" i="1"/>
  <c r="AT241" i="1" s="1"/>
  <c r="AU241" i="1" s="1"/>
  <c r="AV241" i="1" s="1"/>
  <c r="AW241" i="1" s="1"/>
  <c r="AK157" i="1"/>
  <c r="AL156" i="1"/>
  <c r="AM156" i="1" s="1"/>
  <c r="AN156" i="1" s="1"/>
  <c r="AO156" i="1" s="1"/>
  <c r="AP156" i="1" s="1"/>
  <c r="AL157" i="1" l="1"/>
  <c r="AM157" i="1" s="1"/>
  <c r="AN157" i="1" s="1"/>
  <c r="AK158" i="1"/>
  <c r="AS242" i="1"/>
  <c r="AT242" i="1" s="1"/>
  <c r="AU242" i="1" s="1"/>
  <c r="AV242" i="1" s="1"/>
  <c r="AW242" i="1" s="1"/>
  <c r="AR243" i="1"/>
  <c r="AL158" i="1" l="1"/>
  <c r="AM158" i="1" s="1"/>
  <c r="AN158" i="1" s="1"/>
  <c r="AK159" i="1"/>
  <c r="AS243" i="1"/>
  <c r="AT243" i="1" s="1"/>
  <c r="AU243" i="1" s="1"/>
  <c r="AV243" i="1" s="1"/>
  <c r="AW243" i="1" s="1"/>
  <c r="AR244" i="1"/>
  <c r="AS244" i="1" s="1"/>
  <c r="AT244" i="1" s="1"/>
  <c r="AO157" i="1"/>
  <c r="AP157" i="1" s="1"/>
  <c r="AU244" i="1" l="1"/>
  <c r="AR245" i="1" s="1"/>
  <c r="AS245" i="1" s="1"/>
  <c r="AT245" i="1" s="1"/>
  <c r="AU245" i="1" s="1"/>
  <c r="AL159" i="1"/>
  <c r="AM159" i="1" s="1"/>
  <c r="AN159" i="1" s="1"/>
  <c r="AK160" i="1"/>
  <c r="AL160" i="1" s="1"/>
  <c r="AM160" i="1" s="1"/>
  <c r="AV244" i="1"/>
  <c r="AW244" i="1" s="1"/>
  <c r="AO158" i="1"/>
  <c r="AP158" i="1" s="1"/>
  <c r="AV245" i="1" l="1"/>
  <c r="AW245" i="1" s="1"/>
  <c r="AR246" i="1"/>
  <c r="AN160" i="1"/>
  <c r="AO159" i="1"/>
  <c r="AP159" i="1" s="1"/>
  <c r="AK161" i="1" l="1"/>
  <c r="AO160" i="1"/>
  <c r="AP160" i="1" s="1"/>
  <c r="AS246" i="1"/>
  <c r="AT246" i="1" s="1"/>
  <c r="AU246" i="1" s="1"/>
  <c r="AV246" i="1" s="1"/>
  <c r="AW246" i="1" s="1"/>
  <c r="AR247" i="1"/>
  <c r="AR248" i="1" l="1"/>
  <c r="AS247" i="1"/>
  <c r="AT247" i="1" s="1"/>
  <c r="AU247" i="1" s="1"/>
  <c r="AV247" i="1" s="1"/>
  <c r="AW247" i="1" s="1"/>
  <c r="AL161" i="1"/>
  <c r="AM161" i="1" s="1"/>
  <c r="AN161" i="1" s="1"/>
  <c r="AO161" i="1" s="1"/>
  <c r="AP161" i="1" s="1"/>
  <c r="AK162" i="1"/>
  <c r="AL162" i="1" s="1"/>
  <c r="AM162" i="1" s="1"/>
  <c r="AN162" i="1" l="1"/>
  <c r="AO162" i="1"/>
  <c r="AP162" i="1" s="1"/>
  <c r="AK163" i="1"/>
  <c r="AR249" i="1"/>
  <c r="AS249" i="1" s="1"/>
  <c r="AT249" i="1" s="1"/>
  <c r="AS248" i="1"/>
  <c r="AT248" i="1" s="1"/>
  <c r="AU248" i="1" s="1"/>
  <c r="AV248" i="1" s="1"/>
  <c r="AW248" i="1" s="1"/>
  <c r="AU249" i="1" l="1"/>
  <c r="AV249" i="1" s="1"/>
  <c r="AW249" i="1" s="1"/>
  <c r="AW268" i="1" s="1"/>
  <c r="AL163" i="1"/>
  <c r="AM163" i="1" s="1"/>
  <c r="AN163" i="1" s="1"/>
  <c r="AO163" i="1" s="1"/>
  <c r="AP163" i="1" s="1"/>
  <c r="AK164" i="1"/>
  <c r="AL164" i="1" s="1"/>
  <c r="AM164" i="1" s="1"/>
  <c r="AN164" i="1" l="1"/>
  <c r="AK165" i="1"/>
  <c r="AO164" i="1"/>
  <c r="AP164" i="1" s="1"/>
  <c r="AL165" i="1" l="1"/>
  <c r="AM165" i="1" s="1"/>
  <c r="AN165" i="1" s="1"/>
  <c r="AO165" i="1" s="1"/>
  <c r="AP165" i="1" s="1"/>
  <c r="AK166" i="1"/>
  <c r="AL166" i="1" l="1"/>
  <c r="AM166" i="1" s="1"/>
  <c r="AN166" i="1" s="1"/>
  <c r="AK167" i="1"/>
  <c r="AL167" i="1" l="1"/>
  <c r="AM167" i="1" s="1"/>
  <c r="AN167" i="1" s="1"/>
  <c r="AK168" i="1"/>
  <c r="AO166" i="1"/>
  <c r="AP166" i="1" s="1"/>
  <c r="AO167" i="1" l="1"/>
  <c r="AP167" i="1" s="1"/>
  <c r="AL168" i="1"/>
  <c r="AM168" i="1" s="1"/>
  <c r="AN168" i="1" s="1"/>
  <c r="AK169" i="1"/>
  <c r="AL169" i="1" s="1"/>
  <c r="AM169" i="1" s="1"/>
  <c r="AN169" i="1" l="1"/>
  <c r="AO168" i="1"/>
  <c r="AP168" i="1" s="1"/>
  <c r="AK170" i="1" l="1"/>
  <c r="AO169" i="1"/>
  <c r="AP169" i="1" s="1"/>
  <c r="AK171" i="1" l="1"/>
  <c r="AL170" i="1"/>
  <c r="AM170" i="1" s="1"/>
  <c r="AN170" i="1" s="1"/>
  <c r="AO170" i="1" s="1"/>
  <c r="AP170" i="1" s="1"/>
  <c r="AL171" i="1" l="1"/>
  <c r="AM171" i="1" s="1"/>
  <c r="AN171" i="1" s="1"/>
  <c r="AO171" i="1" s="1"/>
  <c r="AP171" i="1" s="1"/>
  <c r="AK172" i="1"/>
  <c r="AL172" i="1" l="1"/>
  <c r="AM172" i="1" s="1"/>
  <c r="AN172" i="1" s="1"/>
  <c r="AO172" i="1" s="1"/>
  <c r="AP172" i="1" s="1"/>
  <c r="AK173" i="1"/>
  <c r="AL173" i="1" l="1"/>
  <c r="AM173" i="1" s="1"/>
  <c r="AN173" i="1" s="1"/>
  <c r="AO173" i="1" s="1"/>
  <c r="AP173" i="1" s="1"/>
  <c r="AK174" i="1"/>
  <c r="AL174" i="1" l="1"/>
  <c r="AM174" i="1" s="1"/>
  <c r="AN174" i="1" s="1"/>
  <c r="AK175" i="1"/>
  <c r="AL175" i="1" s="1"/>
  <c r="AM175" i="1" s="1"/>
  <c r="AN175" i="1" l="1"/>
  <c r="AO174" i="1"/>
  <c r="AP174" i="1" s="1"/>
  <c r="AK176" i="1" l="1"/>
  <c r="AO175" i="1"/>
  <c r="AP175" i="1" s="1"/>
  <c r="AL176" i="1" l="1"/>
  <c r="AM176" i="1" s="1"/>
  <c r="AN176" i="1" s="1"/>
  <c r="AO176" i="1" s="1"/>
  <c r="AP176" i="1" s="1"/>
  <c r="AK177" i="1"/>
  <c r="AL177" i="1" l="1"/>
  <c r="AM177" i="1" s="1"/>
  <c r="AN177" i="1" s="1"/>
  <c r="AO177" i="1" s="1"/>
  <c r="AP177" i="1" s="1"/>
  <c r="AK178" i="1"/>
  <c r="AK179" i="1" l="1"/>
  <c r="AL178" i="1"/>
  <c r="AM178" i="1" s="1"/>
  <c r="AN178" i="1" s="1"/>
  <c r="AO178" i="1" s="1"/>
  <c r="AP178" i="1" s="1"/>
  <c r="AL179" i="1" l="1"/>
  <c r="AM179" i="1" s="1"/>
  <c r="AN179" i="1" s="1"/>
  <c r="AK180" i="1"/>
  <c r="AL180" i="1" s="1"/>
  <c r="AM180" i="1" s="1"/>
  <c r="AN180" i="1" l="1"/>
  <c r="AO179" i="1"/>
  <c r="AP179" i="1" s="1"/>
  <c r="AO180" i="1" l="1"/>
  <c r="AP180" i="1" s="1"/>
  <c r="AK181" i="1"/>
  <c r="AL181" i="1" l="1"/>
  <c r="AM181" i="1" s="1"/>
  <c r="AN181" i="1" s="1"/>
  <c r="AO181" i="1" s="1"/>
  <c r="AP181" i="1" s="1"/>
  <c r="AK182" i="1"/>
  <c r="AL182" i="1" s="1"/>
  <c r="AM182" i="1" s="1"/>
  <c r="AN182" i="1" l="1"/>
  <c r="AO182" i="1"/>
  <c r="AP182" i="1" s="1"/>
  <c r="AK183" i="1"/>
  <c r="AL183" i="1" l="1"/>
  <c r="AM183" i="1" s="1"/>
  <c r="AN183" i="1" s="1"/>
  <c r="AK184" i="1"/>
  <c r="AL184" i="1" l="1"/>
  <c r="AM184" i="1" s="1"/>
  <c r="AN184" i="1" s="1"/>
  <c r="AO184" i="1" s="1"/>
  <c r="AP184" i="1" s="1"/>
  <c r="AK185" i="1"/>
  <c r="AL185" i="1" s="1"/>
  <c r="AM185" i="1" s="1"/>
  <c r="AO183" i="1"/>
  <c r="AP183" i="1" s="1"/>
  <c r="AN185" i="1" l="1"/>
  <c r="AK186" i="1" s="1"/>
  <c r="AO185" i="1"/>
  <c r="AP185" i="1" s="1"/>
  <c r="AK187" i="1" l="1"/>
  <c r="AL187" i="1" s="1"/>
  <c r="AM187" i="1" s="1"/>
  <c r="AL186" i="1"/>
  <c r="AM186" i="1" s="1"/>
  <c r="AN186" i="1" s="1"/>
  <c r="AN187" i="1" l="1"/>
  <c r="AO186" i="1"/>
  <c r="AP186" i="1" s="1"/>
  <c r="AK188" i="1" l="1"/>
  <c r="AL188" i="1" s="1"/>
  <c r="AM188" i="1" s="1"/>
  <c r="AN188" i="1" s="1"/>
  <c r="AO187" i="1"/>
  <c r="AP187" i="1" s="1"/>
  <c r="AK189" i="1" l="1"/>
  <c r="AL189" i="1" s="1"/>
  <c r="AM189" i="1" s="1"/>
  <c r="AN189" i="1" s="1"/>
  <c r="AO188" i="1"/>
  <c r="AP188" i="1" s="1"/>
  <c r="AK190" i="1" l="1"/>
  <c r="AO189" i="1"/>
  <c r="AP189" i="1" s="1"/>
  <c r="AK191" i="1" l="1"/>
  <c r="AL191" i="1" s="1"/>
  <c r="AM191" i="1" s="1"/>
  <c r="AL190" i="1"/>
  <c r="AM190" i="1" s="1"/>
  <c r="AN190" i="1" s="1"/>
  <c r="AN191" i="1" l="1"/>
  <c r="AO190" i="1"/>
  <c r="AP190" i="1" s="1"/>
  <c r="AK192" i="1" l="1"/>
  <c r="AO191" i="1"/>
  <c r="AP191" i="1" s="1"/>
  <c r="AL192" i="1" l="1"/>
  <c r="AM192" i="1" s="1"/>
  <c r="AN192" i="1" s="1"/>
  <c r="AO192" i="1" s="1"/>
  <c r="AP192" i="1" s="1"/>
  <c r="AK193" i="1"/>
  <c r="AL193" i="1" s="1"/>
  <c r="AM193" i="1" s="1"/>
  <c r="AN193" i="1" l="1"/>
  <c r="AK194" i="1" s="1"/>
  <c r="AO193" i="1"/>
  <c r="AP193" i="1" s="1"/>
  <c r="AK195" i="1" l="1"/>
  <c r="AL194" i="1"/>
  <c r="AM194" i="1" s="1"/>
  <c r="AN194" i="1" s="1"/>
  <c r="AO194" i="1" s="1"/>
  <c r="AP194" i="1" s="1"/>
  <c r="AK196" i="1" l="1"/>
  <c r="AL195" i="1"/>
  <c r="AM195" i="1" s="1"/>
  <c r="AN195" i="1" s="1"/>
  <c r="AO195" i="1" s="1"/>
  <c r="AP195" i="1" s="1"/>
  <c r="AL196" i="1" l="1"/>
  <c r="AM196" i="1" s="1"/>
  <c r="AN196" i="1" s="1"/>
  <c r="AK197" i="1"/>
  <c r="AL197" i="1" s="1"/>
  <c r="AM197" i="1" s="1"/>
  <c r="AO196" i="1" l="1"/>
  <c r="AP196" i="1" s="1"/>
  <c r="AN197" i="1"/>
  <c r="AK198" i="1" l="1"/>
  <c r="AL198" i="1" s="1"/>
  <c r="AM198" i="1" s="1"/>
  <c r="AN198" i="1" s="1"/>
  <c r="AO197" i="1"/>
  <c r="AP197" i="1" s="1"/>
  <c r="AK199" i="1" l="1"/>
  <c r="AO198" i="1"/>
  <c r="AP198" i="1" s="1"/>
  <c r="AL199" i="1" l="1"/>
  <c r="AM199" i="1" s="1"/>
  <c r="AN199" i="1" s="1"/>
  <c r="AO199" i="1" s="1"/>
  <c r="AP199" i="1" s="1"/>
  <c r="AK200" i="1"/>
  <c r="AL200" i="1" l="1"/>
  <c r="AM200" i="1" s="1"/>
  <c r="AN200" i="1" s="1"/>
  <c r="AO200" i="1" s="1"/>
  <c r="AP200" i="1" s="1"/>
  <c r="AK201" i="1"/>
  <c r="AL201" i="1" l="1"/>
  <c r="AM201" i="1" s="1"/>
  <c r="AN201" i="1" s="1"/>
  <c r="AO201" i="1" s="1"/>
  <c r="AP201" i="1" s="1"/>
  <c r="AK202" i="1"/>
  <c r="AL202" i="1" l="1"/>
  <c r="AM202" i="1" s="1"/>
  <c r="AN202" i="1" s="1"/>
  <c r="AK203" i="1"/>
  <c r="AL203" i="1" l="1"/>
  <c r="AM203" i="1" s="1"/>
  <c r="AN203" i="1" s="1"/>
  <c r="AK204" i="1"/>
  <c r="AL204" i="1" s="1"/>
  <c r="AM204" i="1" s="1"/>
  <c r="AO202" i="1"/>
  <c r="AP202" i="1" s="1"/>
  <c r="AN204" i="1" l="1"/>
  <c r="AO203" i="1"/>
  <c r="AP203" i="1" s="1"/>
  <c r="AO204" i="1" l="1"/>
  <c r="AP204" i="1" s="1"/>
  <c r="AK205" i="1"/>
  <c r="AK206" i="1" l="1"/>
  <c r="AL205" i="1"/>
  <c r="AM205" i="1" s="1"/>
  <c r="AN205" i="1" s="1"/>
  <c r="AO205" i="1" s="1"/>
  <c r="AP205" i="1" s="1"/>
  <c r="AL206" i="1" l="1"/>
  <c r="AM206" i="1" s="1"/>
  <c r="AN206" i="1" s="1"/>
  <c r="AK207" i="1"/>
  <c r="AL207" i="1" l="1"/>
  <c r="AM207" i="1" s="1"/>
  <c r="AN207" i="1" s="1"/>
  <c r="AK208" i="1"/>
  <c r="AO206" i="1"/>
  <c r="AP206" i="1" s="1"/>
  <c r="AO207" i="1" l="1"/>
  <c r="AP207" i="1" s="1"/>
  <c r="AL208" i="1"/>
  <c r="AM208" i="1" s="1"/>
  <c r="AN208" i="1" s="1"/>
  <c r="AO208" i="1" s="1"/>
  <c r="AP208" i="1" s="1"/>
  <c r="AK209" i="1"/>
  <c r="AL209" i="1" s="1"/>
  <c r="AM209" i="1" s="1"/>
  <c r="AN209" i="1" l="1"/>
  <c r="AO209" i="1" l="1"/>
  <c r="AP209" i="1" s="1"/>
  <c r="AK210" i="1"/>
  <c r="AL210" i="1" l="1"/>
  <c r="AM210" i="1" s="1"/>
  <c r="AN210" i="1" s="1"/>
  <c r="AO210" i="1" s="1"/>
  <c r="AP210" i="1" s="1"/>
  <c r="AK211" i="1"/>
  <c r="AL211" i="1" l="1"/>
  <c r="AM211" i="1" s="1"/>
  <c r="AN211" i="1" s="1"/>
  <c r="AO211" i="1" s="1"/>
  <c r="AP211" i="1" s="1"/>
  <c r="AK212" i="1"/>
  <c r="AL212" i="1" s="1"/>
  <c r="AM212" i="1" s="1"/>
  <c r="AN212" i="1" l="1"/>
  <c r="AK213" i="1" s="1"/>
  <c r="AO212" i="1"/>
  <c r="AP212" i="1" s="1"/>
  <c r="AL213" i="1" l="1"/>
  <c r="AM213" i="1" s="1"/>
  <c r="AN213" i="1" s="1"/>
  <c r="AO213" i="1" s="1"/>
  <c r="AP213" i="1" s="1"/>
  <c r="AK214" i="1"/>
  <c r="AL214" i="1" l="1"/>
  <c r="AM214" i="1" s="1"/>
  <c r="AN214" i="1" s="1"/>
  <c r="AK215" i="1"/>
  <c r="AL215" i="1" s="1"/>
  <c r="AM215" i="1" s="1"/>
  <c r="AN215" i="1" l="1"/>
  <c r="AO214" i="1"/>
  <c r="AP214" i="1" s="1"/>
  <c r="AK216" i="1" l="1"/>
  <c r="AO215" i="1"/>
  <c r="AP215" i="1" s="1"/>
  <c r="AK217" i="1" l="1"/>
  <c r="AL216" i="1"/>
  <c r="AM216" i="1" s="1"/>
  <c r="AN216" i="1" s="1"/>
  <c r="AO216" i="1" s="1"/>
  <c r="AP216" i="1" s="1"/>
  <c r="AK218" i="1" l="1"/>
  <c r="AL217" i="1"/>
  <c r="AM217" i="1" s="1"/>
  <c r="AN217" i="1" s="1"/>
  <c r="AO217" i="1" l="1"/>
  <c r="AP217" i="1" s="1"/>
  <c r="AL218" i="1"/>
  <c r="AM218" i="1" s="1"/>
  <c r="AN218" i="1" s="1"/>
  <c r="AK219" i="1"/>
  <c r="AO218" i="1" l="1"/>
  <c r="AP218" i="1" s="1"/>
  <c r="AL219" i="1"/>
  <c r="AM219" i="1" s="1"/>
  <c r="AN219" i="1" s="1"/>
  <c r="AO219" i="1" s="1"/>
  <c r="AP219" i="1" s="1"/>
  <c r="AK220" i="1"/>
  <c r="AL220" i="1" s="1"/>
  <c r="AM220" i="1" s="1"/>
  <c r="AN220" i="1" l="1"/>
  <c r="AK221" i="1" s="1"/>
  <c r="AO220" i="1"/>
  <c r="AP220" i="1" s="1"/>
  <c r="AL221" i="1" l="1"/>
  <c r="AM221" i="1" s="1"/>
  <c r="AN221" i="1" s="1"/>
  <c r="AO221" i="1" s="1"/>
  <c r="AP221" i="1" s="1"/>
  <c r="AK222" i="1"/>
  <c r="AL222" i="1" s="1"/>
  <c r="AM222" i="1" s="1"/>
  <c r="AN222" i="1" l="1"/>
  <c r="AK223" i="1" s="1"/>
  <c r="AO222" i="1"/>
  <c r="AP222" i="1" s="1"/>
  <c r="AL223" i="1" l="1"/>
  <c r="AM223" i="1" s="1"/>
  <c r="AN223" i="1" s="1"/>
  <c r="AO223" i="1" s="1"/>
  <c r="AP223" i="1" s="1"/>
  <c r="AK224" i="1"/>
  <c r="AL224" i="1" l="1"/>
  <c r="AM224" i="1" s="1"/>
  <c r="AN224" i="1" s="1"/>
  <c r="AO224" i="1" s="1"/>
  <c r="AP224" i="1" s="1"/>
  <c r="AK225" i="1"/>
  <c r="AL225" i="1" l="1"/>
  <c r="AM225" i="1" s="1"/>
  <c r="AN225" i="1" s="1"/>
  <c r="AK226" i="1"/>
  <c r="AL226" i="1" s="1"/>
  <c r="AM226" i="1" s="1"/>
  <c r="AN226" i="1" l="1"/>
  <c r="AO225" i="1"/>
  <c r="AP225" i="1" s="1"/>
  <c r="AK227" i="1" l="1"/>
  <c r="AO226" i="1"/>
  <c r="AP226" i="1" s="1"/>
  <c r="AL227" i="1" l="1"/>
  <c r="AM227" i="1" s="1"/>
  <c r="AN227" i="1" s="1"/>
  <c r="AO227" i="1" s="1"/>
  <c r="AP227" i="1" s="1"/>
  <c r="AK228" i="1"/>
  <c r="AL228" i="1" s="1"/>
  <c r="AM228" i="1" s="1"/>
  <c r="AN228" i="1" l="1"/>
  <c r="AK229" i="1" l="1"/>
  <c r="AO228" i="1"/>
  <c r="AP228" i="1" s="1"/>
  <c r="AL229" i="1" l="1"/>
  <c r="AM229" i="1" s="1"/>
  <c r="AN229" i="1" s="1"/>
  <c r="AO229" i="1" s="1"/>
  <c r="AP229" i="1" s="1"/>
  <c r="AK230" i="1"/>
  <c r="AL230" i="1" l="1"/>
  <c r="AM230" i="1" s="1"/>
  <c r="AN230" i="1" s="1"/>
  <c r="AK231" i="1"/>
  <c r="AL231" i="1" s="1"/>
  <c r="AM231" i="1" s="1"/>
  <c r="AN231" i="1" l="1"/>
  <c r="AO230" i="1"/>
  <c r="AP230" i="1" s="1"/>
  <c r="AK232" i="1" l="1"/>
  <c r="AO231" i="1"/>
  <c r="AP231" i="1" s="1"/>
  <c r="AL232" i="1" l="1"/>
  <c r="AM232" i="1" s="1"/>
  <c r="AN232" i="1" s="1"/>
  <c r="AO232" i="1" s="1"/>
  <c r="AP232" i="1" s="1"/>
  <c r="AK233" i="1"/>
  <c r="AL233" i="1" l="1"/>
  <c r="AM233" i="1" s="1"/>
  <c r="AN233" i="1" s="1"/>
  <c r="AK234" i="1"/>
  <c r="AL234" i="1" l="1"/>
  <c r="AM234" i="1" s="1"/>
  <c r="AN234" i="1" s="1"/>
  <c r="AK235" i="1"/>
  <c r="AO233" i="1"/>
  <c r="AP233" i="1" s="1"/>
  <c r="AL235" i="1" l="1"/>
  <c r="AM235" i="1" s="1"/>
  <c r="AN235" i="1" s="1"/>
  <c r="AO235" i="1" s="1"/>
  <c r="AP235" i="1" s="1"/>
  <c r="AK236" i="1"/>
  <c r="AL236" i="1" s="1"/>
  <c r="AM236" i="1" s="1"/>
  <c r="AO234" i="1"/>
  <c r="AP234" i="1" s="1"/>
  <c r="AN236" i="1" l="1"/>
  <c r="AO236" i="1" l="1"/>
  <c r="AP236" i="1" s="1"/>
  <c r="AK237" i="1"/>
  <c r="AL237" i="1" l="1"/>
  <c r="AM237" i="1" s="1"/>
  <c r="AN237" i="1" s="1"/>
  <c r="AO237" i="1" s="1"/>
  <c r="AP237" i="1" s="1"/>
  <c r="AK238" i="1"/>
  <c r="AL238" i="1" l="1"/>
  <c r="AM238" i="1" s="1"/>
  <c r="AN238" i="1" s="1"/>
  <c r="AO238" i="1" s="1"/>
  <c r="AP238" i="1" s="1"/>
  <c r="AK239" i="1"/>
  <c r="AL239" i="1" l="1"/>
  <c r="AM239" i="1" s="1"/>
  <c r="AN239" i="1" s="1"/>
  <c r="AK240" i="1"/>
  <c r="AL240" i="1" s="1"/>
  <c r="AM240" i="1" s="1"/>
  <c r="AN240" i="1" l="1"/>
  <c r="AO239" i="1"/>
  <c r="AP239" i="1" s="1"/>
  <c r="AO240" i="1" l="1"/>
  <c r="AP240" i="1" s="1"/>
  <c r="AK241" i="1"/>
  <c r="AL241" i="1" l="1"/>
  <c r="AM241" i="1" s="1"/>
  <c r="AN241" i="1" s="1"/>
  <c r="AO241" i="1" s="1"/>
  <c r="AP241" i="1" s="1"/>
  <c r="AK242" i="1"/>
  <c r="AL242" i="1" s="1"/>
  <c r="AM242" i="1" s="1"/>
  <c r="AN242" i="1" l="1"/>
  <c r="AK243" i="1" s="1"/>
  <c r="AO242" i="1"/>
  <c r="AP242" i="1" s="1"/>
  <c r="AK244" i="1" l="1"/>
  <c r="AL243" i="1"/>
  <c r="AM243" i="1" s="1"/>
  <c r="AN243" i="1" s="1"/>
  <c r="AO243" i="1" l="1"/>
  <c r="AP243" i="1" s="1"/>
  <c r="AL244" i="1"/>
  <c r="AM244" i="1" s="1"/>
  <c r="AN244" i="1" s="1"/>
  <c r="AO244" i="1" s="1"/>
  <c r="AP244" i="1" s="1"/>
  <c r="AK245" i="1"/>
  <c r="AL245" i="1" l="1"/>
  <c r="AM245" i="1" s="1"/>
  <c r="AN245" i="1" s="1"/>
  <c r="AO245" i="1" s="1"/>
  <c r="AP245" i="1" s="1"/>
  <c r="AK246" i="1"/>
  <c r="AL246" i="1" s="1"/>
  <c r="AM246" i="1" s="1"/>
  <c r="AN246" i="1" l="1"/>
  <c r="AK247" i="1" l="1"/>
  <c r="AO246" i="1"/>
  <c r="AP246" i="1" s="1"/>
  <c r="AL247" i="1" l="1"/>
  <c r="AM247" i="1" s="1"/>
  <c r="AN247" i="1" s="1"/>
  <c r="AO247" i="1" s="1"/>
  <c r="AP247" i="1" s="1"/>
  <c r="AK248" i="1"/>
  <c r="AL248" i="1" l="1"/>
  <c r="AM248" i="1" s="1"/>
  <c r="AN248" i="1" s="1"/>
  <c r="AO248" i="1" s="1"/>
  <c r="AP248" i="1" s="1"/>
  <c r="AK249" i="1"/>
  <c r="AL249" i="1" s="1"/>
  <c r="AM249" i="1" s="1"/>
  <c r="AN249" i="1" l="1"/>
  <c r="AO249" i="1" s="1"/>
  <c r="AP249" i="1" s="1"/>
  <c r="AP268" i="1" s="1"/>
  <c r="AC5" i="1"/>
  <c r="AC6" i="1" s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H5" i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</calcChain>
</file>

<file path=xl/sharedStrings.xml><?xml version="1.0" encoding="utf-8"?>
<sst xmlns="http://schemas.openxmlformats.org/spreadsheetml/2006/main" count="1844" uniqueCount="59">
  <si>
    <t>Date</t>
  </si>
  <si>
    <t>Level</t>
  </si>
  <si>
    <t>Given</t>
  </si>
  <si>
    <t>Trade</t>
  </si>
  <si>
    <t>Triggered</t>
  </si>
  <si>
    <t>Broker</t>
  </si>
  <si>
    <t>Time</t>
  </si>
  <si>
    <t>Tested</t>
  </si>
  <si>
    <t>Made 10</t>
  </si>
  <si>
    <t>Test</t>
  </si>
  <si>
    <t>Max</t>
  </si>
  <si>
    <t>yes</t>
  </si>
  <si>
    <t>Direction</t>
  </si>
  <si>
    <t>Worst</t>
  </si>
  <si>
    <t>Best</t>
  </si>
  <si>
    <t>+20BE</t>
  </si>
  <si>
    <t>Pair</t>
  </si>
  <si>
    <t>euro</t>
  </si>
  <si>
    <t>Diff</t>
  </si>
  <si>
    <t>UK</t>
  </si>
  <si>
    <t>short</t>
  </si>
  <si>
    <t>long</t>
  </si>
  <si>
    <t>Spread</t>
  </si>
  <si>
    <t>Entry</t>
  </si>
  <si>
    <t>worst</t>
  </si>
  <si>
    <t>from</t>
  </si>
  <si>
    <t>level</t>
  </si>
  <si>
    <t>PT</t>
  </si>
  <si>
    <t>Stop</t>
  </si>
  <si>
    <t>Enter from level</t>
  </si>
  <si>
    <t>macro</t>
  </si>
  <si>
    <t>news</t>
  </si>
  <si>
    <t>News</t>
  </si>
  <si>
    <t>Move</t>
  </si>
  <si>
    <t>Macro</t>
  </si>
  <si>
    <t>Running</t>
  </si>
  <si>
    <t>Total</t>
  </si>
  <si>
    <t>aussie</t>
  </si>
  <si>
    <t>yen</t>
  </si>
  <si>
    <t>days</t>
  </si>
  <si>
    <t>lapse</t>
  </si>
  <si>
    <t>Traded</t>
  </si>
  <si>
    <t>Won</t>
  </si>
  <si>
    <t>cad</t>
  </si>
  <si>
    <t>GKFX</t>
  </si>
  <si>
    <t>FXCM</t>
  </si>
  <si>
    <t>Valid</t>
  </si>
  <si>
    <t>Invalid</t>
  </si>
  <si>
    <t>Set</t>
  </si>
  <si>
    <t>&amp;</t>
  </si>
  <si>
    <t>Forget</t>
  </si>
  <si>
    <t>Risk</t>
  </si>
  <si>
    <t>PV</t>
  </si>
  <si>
    <t>P&amp;L</t>
  </si>
  <si>
    <t>Bank</t>
  </si>
  <si>
    <t>Dip%</t>
  </si>
  <si>
    <t>Set &amp; Forget Trading</t>
  </si>
  <si>
    <t>Managed Trading</t>
  </si>
  <si>
    <t>Within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</si>
</sst>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"/>
    <numFmt numFmtId="165" formatCode="0.0_ ;[Red]\-0.0\ "/>
    <numFmt numFmtId="166" formatCode="0_ ;[Red]\-0\ "/>
    <numFmt numFmtId="167" formatCode="0.0%"/>
    <numFmt numFmtId="168" formatCode="#,##0.0_ ;[Red]\-#,##0.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Set &amp; Forget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levels Big Stop'!$AC$4:$AC$249</c:f>
              <c:numCache>
                <c:formatCode>0.0_ ;[Red]\-0.0\ </c:formatCode>
                <c:ptCount val="246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20</c:v>
                </c:pt>
                <c:pt idx="4">
                  <c:v>40</c:v>
                </c:pt>
                <c:pt idx="5">
                  <c:v>60</c:v>
                </c:pt>
                <c:pt idx="6">
                  <c:v>80</c:v>
                </c:pt>
                <c:pt idx="7">
                  <c:v>80</c:v>
                </c:pt>
                <c:pt idx="8">
                  <c:v>60</c:v>
                </c:pt>
                <c:pt idx="9">
                  <c:v>60</c:v>
                </c:pt>
                <c:pt idx="10">
                  <c:v>80</c:v>
                </c:pt>
                <c:pt idx="11">
                  <c:v>100</c:v>
                </c:pt>
                <c:pt idx="12">
                  <c:v>120</c:v>
                </c:pt>
                <c:pt idx="13">
                  <c:v>140</c:v>
                </c:pt>
                <c:pt idx="14">
                  <c:v>160</c:v>
                </c:pt>
                <c:pt idx="15">
                  <c:v>180</c:v>
                </c:pt>
                <c:pt idx="16">
                  <c:v>200</c:v>
                </c:pt>
                <c:pt idx="17">
                  <c:v>220</c:v>
                </c:pt>
                <c:pt idx="18">
                  <c:v>200</c:v>
                </c:pt>
                <c:pt idx="19">
                  <c:v>200</c:v>
                </c:pt>
                <c:pt idx="20">
                  <c:v>180</c:v>
                </c:pt>
                <c:pt idx="21">
                  <c:v>180</c:v>
                </c:pt>
                <c:pt idx="22">
                  <c:v>180</c:v>
                </c:pt>
                <c:pt idx="23">
                  <c:v>180</c:v>
                </c:pt>
                <c:pt idx="24">
                  <c:v>180</c:v>
                </c:pt>
                <c:pt idx="25">
                  <c:v>160</c:v>
                </c:pt>
                <c:pt idx="26">
                  <c:v>160</c:v>
                </c:pt>
                <c:pt idx="27">
                  <c:v>140</c:v>
                </c:pt>
                <c:pt idx="28">
                  <c:v>120</c:v>
                </c:pt>
                <c:pt idx="29">
                  <c:v>100</c:v>
                </c:pt>
                <c:pt idx="30">
                  <c:v>80</c:v>
                </c:pt>
                <c:pt idx="31">
                  <c:v>60</c:v>
                </c:pt>
                <c:pt idx="32">
                  <c:v>80</c:v>
                </c:pt>
                <c:pt idx="33">
                  <c:v>60</c:v>
                </c:pt>
                <c:pt idx="34">
                  <c:v>40</c:v>
                </c:pt>
                <c:pt idx="35">
                  <c:v>20</c:v>
                </c:pt>
                <c:pt idx="36">
                  <c:v>40</c:v>
                </c:pt>
                <c:pt idx="37">
                  <c:v>20</c:v>
                </c:pt>
                <c:pt idx="38">
                  <c:v>0</c:v>
                </c:pt>
                <c:pt idx="39">
                  <c:v>-20</c:v>
                </c:pt>
                <c:pt idx="40">
                  <c:v>0</c:v>
                </c:pt>
                <c:pt idx="41">
                  <c:v>-20</c:v>
                </c:pt>
                <c:pt idx="42">
                  <c:v>0</c:v>
                </c:pt>
                <c:pt idx="43">
                  <c:v>0</c:v>
                </c:pt>
                <c:pt idx="44">
                  <c:v>-20</c:v>
                </c:pt>
                <c:pt idx="45">
                  <c:v>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40</c:v>
                </c:pt>
                <c:pt idx="50">
                  <c:v>40</c:v>
                </c:pt>
                <c:pt idx="51">
                  <c:v>60</c:v>
                </c:pt>
                <c:pt idx="52">
                  <c:v>40</c:v>
                </c:pt>
                <c:pt idx="53">
                  <c:v>20</c:v>
                </c:pt>
                <c:pt idx="54">
                  <c:v>0</c:v>
                </c:pt>
                <c:pt idx="55">
                  <c:v>20</c:v>
                </c:pt>
                <c:pt idx="56">
                  <c:v>0</c:v>
                </c:pt>
                <c:pt idx="57">
                  <c:v>20</c:v>
                </c:pt>
                <c:pt idx="58">
                  <c:v>40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0</c:v>
                </c:pt>
                <c:pt idx="63">
                  <c:v>-20</c:v>
                </c:pt>
                <c:pt idx="64">
                  <c:v>-40</c:v>
                </c:pt>
                <c:pt idx="65">
                  <c:v>-20</c:v>
                </c:pt>
                <c:pt idx="66">
                  <c:v>0</c:v>
                </c:pt>
                <c:pt idx="67">
                  <c:v>0</c:v>
                </c:pt>
                <c:pt idx="68">
                  <c:v>-20</c:v>
                </c:pt>
                <c:pt idx="69">
                  <c:v>0</c:v>
                </c:pt>
                <c:pt idx="70">
                  <c:v>-20</c:v>
                </c:pt>
                <c:pt idx="71">
                  <c:v>-40</c:v>
                </c:pt>
                <c:pt idx="72">
                  <c:v>-60</c:v>
                </c:pt>
                <c:pt idx="73">
                  <c:v>-40</c:v>
                </c:pt>
                <c:pt idx="74">
                  <c:v>-20</c:v>
                </c:pt>
                <c:pt idx="75">
                  <c:v>-40</c:v>
                </c:pt>
                <c:pt idx="76">
                  <c:v>-60</c:v>
                </c:pt>
                <c:pt idx="77">
                  <c:v>-60</c:v>
                </c:pt>
                <c:pt idx="78">
                  <c:v>-40</c:v>
                </c:pt>
                <c:pt idx="79">
                  <c:v>-60</c:v>
                </c:pt>
                <c:pt idx="80">
                  <c:v>-80</c:v>
                </c:pt>
                <c:pt idx="81">
                  <c:v>-100</c:v>
                </c:pt>
                <c:pt idx="82">
                  <c:v>-80</c:v>
                </c:pt>
                <c:pt idx="83">
                  <c:v>-80</c:v>
                </c:pt>
                <c:pt idx="84">
                  <c:v>-60</c:v>
                </c:pt>
                <c:pt idx="85">
                  <c:v>-80</c:v>
                </c:pt>
                <c:pt idx="86">
                  <c:v>-80</c:v>
                </c:pt>
                <c:pt idx="87">
                  <c:v>-100</c:v>
                </c:pt>
                <c:pt idx="88">
                  <c:v>-80</c:v>
                </c:pt>
                <c:pt idx="89">
                  <c:v>-80</c:v>
                </c:pt>
                <c:pt idx="90">
                  <c:v>-100</c:v>
                </c:pt>
                <c:pt idx="91">
                  <c:v>-120</c:v>
                </c:pt>
                <c:pt idx="92">
                  <c:v>-100</c:v>
                </c:pt>
                <c:pt idx="93">
                  <c:v>-80</c:v>
                </c:pt>
                <c:pt idx="94">
                  <c:v>-100</c:v>
                </c:pt>
                <c:pt idx="95">
                  <c:v>-80</c:v>
                </c:pt>
                <c:pt idx="96">
                  <c:v>-60</c:v>
                </c:pt>
                <c:pt idx="97">
                  <c:v>-40</c:v>
                </c:pt>
                <c:pt idx="98">
                  <c:v>-60</c:v>
                </c:pt>
                <c:pt idx="99">
                  <c:v>-80</c:v>
                </c:pt>
                <c:pt idx="100">
                  <c:v>-60</c:v>
                </c:pt>
                <c:pt idx="101">
                  <c:v>-40</c:v>
                </c:pt>
                <c:pt idx="102">
                  <c:v>-60</c:v>
                </c:pt>
                <c:pt idx="103">
                  <c:v>-80</c:v>
                </c:pt>
                <c:pt idx="104">
                  <c:v>-60</c:v>
                </c:pt>
                <c:pt idx="105">
                  <c:v>-80</c:v>
                </c:pt>
                <c:pt idx="106">
                  <c:v>-60</c:v>
                </c:pt>
                <c:pt idx="107">
                  <c:v>-80</c:v>
                </c:pt>
                <c:pt idx="108">
                  <c:v>-60</c:v>
                </c:pt>
                <c:pt idx="109">
                  <c:v>-40</c:v>
                </c:pt>
                <c:pt idx="110">
                  <c:v>-20</c:v>
                </c:pt>
                <c:pt idx="111">
                  <c:v>-40</c:v>
                </c:pt>
                <c:pt idx="112">
                  <c:v>-40</c:v>
                </c:pt>
                <c:pt idx="113">
                  <c:v>-20</c:v>
                </c:pt>
                <c:pt idx="114">
                  <c:v>0</c:v>
                </c:pt>
                <c:pt idx="115">
                  <c:v>20</c:v>
                </c:pt>
                <c:pt idx="116">
                  <c:v>40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0</c:v>
                </c:pt>
                <c:pt idx="121">
                  <c:v>-20</c:v>
                </c:pt>
                <c:pt idx="122">
                  <c:v>0</c:v>
                </c:pt>
                <c:pt idx="123">
                  <c:v>0</c:v>
                </c:pt>
                <c:pt idx="124">
                  <c:v>20</c:v>
                </c:pt>
                <c:pt idx="125">
                  <c:v>40</c:v>
                </c:pt>
                <c:pt idx="126">
                  <c:v>60</c:v>
                </c:pt>
                <c:pt idx="127">
                  <c:v>80</c:v>
                </c:pt>
                <c:pt idx="128">
                  <c:v>100</c:v>
                </c:pt>
                <c:pt idx="129">
                  <c:v>120</c:v>
                </c:pt>
                <c:pt idx="130">
                  <c:v>120</c:v>
                </c:pt>
                <c:pt idx="131">
                  <c:v>100</c:v>
                </c:pt>
                <c:pt idx="132">
                  <c:v>120</c:v>
                </c:pt>
                <c:pt idx="133">
                  <c:v>140</c:v>
                </c:pt>
                <c:pt idx="134">
                  <c:v>140</c:v>
                </c:pt>
                <c:pt idx="135">
                  <c:v>140</c:v>
                </c:pt>
                <c:pt idx="136">
                  <c:v>160</c:v>
                </c:pt>
                <c:pt idx="137">
                  <c:v>180</c:v>
                </c:pt>
                <c:pt idx="138">
                  <c:v>200</c:v>
                </c:pt>
                <c:pt idx="139">
                  <c:v>220</c:v>
                </c:pt>
                <c:pt idx="140">
                  <c:v>240</c:v>
                </c:pt>
                <c:pt idx="141">
                  <c:v>260</c:v>
                </c:pt>
                <c:pt idx="142">
                  <c:v>280</c:v>
                </c:pt>
                <c:pt idx="143">
                  <c:v>300</c:v>
                </c:pt>
                <c:pt idx="144">
                  <c:v>280</c:v>
                </c:pt>
                <c:pt idx="145">
                  <c:v>280</c:v>
                </c:pt>
                <c:pt idx="146">
                  <c:v>300</c:v>
                </c:pt>
                <c:pt idx="147">
                  <c:v>300</c:v>
                </c:pt>
                <c:pt idx="148">
                  <c:v>300</c:v>
                </c:pt>
                <c:pt idx="149">
                  <c:v>320</c:v>
                </c:pt>
                <c:pt idx="150">
                  <c:v>320</c:v>
                </c:pt>
                <c:pt idx="151">
                  <c:v>320</c:v>
                </c:pt>
                <c:pt idx="152">
                  <c:v>300</c:v>
                </c:pt>
                <c:pt idx="153">
                  <c:v>320</c:v>
                </c:pt>
                <c:pt idx="154">
                  <c:v>340</c:v>
                </c:pt>
                <c:pt idx="155">
                  <c:v>360</c:v>
                </c:pt>
                <c:pt idx="156">
                  <c:v>380</c:v>
                </c:pt>
                <c:pt idx="157">
                  <c:v>400</c:v>
                </c:pt>
                <c:pt idx="158">
                  <c:v>380</c:v>
                </c:pt>
                <c:pt idx="159">
                  <c:v>400</c:v>
                </c:pt>
                <c:pt idx="160">
                  <c:v>380</c:v>
                </c:pt>
                <c:pt idx="161">
                  <c:v>400</c:v>
                </c:pt>
                <c:pt idx="162">
                  <c:v>400</c:v>
                </c:pt>
                <c:pt idx="163">
                  <c:v>400</c:v>
                </c:pt>
                <c:pt idx="164">
                  <c:v>420</c:v>
                </c:pt>
                <c:pt idx="165">
                  <c:v>400</c:v>
                </c:pt>
                <c:pt idx="166">
                  <c:v>380</c:v>
                </c:pt>
                <c:pt idx="167">
                  <c:v>360</c:v>
                </c:pt>
                <c:pt idx="168">
                  <c:v>340</c:v>
                </c:pt>
                <c:pt idx="169">
                  <c:v>320</c:v>
                </c:pt>
                <c:pt idx="170">
                  <c:v>300</c:v>
                </c:pt>
                <c:pt idx="171">
                  <c:v>280</c:v>
                </c:pt>
                <c:pt idx="172">
                  <c:v>300</c:v>
                </c:pt>
                <c:pt idx="173">
                  <c:v>300</c:v>
                </c:pt>
                <c:pt idx="174">
                  <c:v>280</c:v>
                </c:pt>
                <c:pt idx="175">
                  <c:v>260</c:v>
                </c:pt>
                <c:pt idx="176">
                  <c:v>280</c:v>
                </c:pt>
                <c:pt idx="177">
                  <c:v>280</c:v>
                </c:pt>
                <c:pt idx="178">
                  <c:v>280</c:v>
                </c:pt>
                <c:pt idx="179">
                  <c:v>300</c:v>
                </c:pt>
                <c:pt idx="180">
                  <c:v>320</c:v>
                </c:pt>
                <c:pt idx="181">
                  <c:v>300</c:v>
                </c:pt>
                <c:pt idx="182">
                  <c:v>320</c:v>
                </c:pt>
                <c:pt idx="183">
                  <c:v>340</c:v>
                </c:pt>
                <c:pt idx="184">
                  <c:v>360</c:v>
                </c:pt>
                <c:pt idx="185">
                  <c:v>340</c:v>
                </c:pt>
                <c:pt idx="186">
                  <c:v>320</c:v>
                </c:pt>
                <c:pt idx="187">
                  <c:v>340</c:v>
                </c:pt>
                <c:pt idx="188">
                  <c:v>360</c:v>
                </c:pt>
                <c:pt idx="189">
                  <c:v>380</c:v>
                </c:pt>
                <c:pt idx="190">
                  <c:v>400</c:v>
                </c:pt>
                <c:pt idx="191">
                  <c:v>380</c:v>
                </c:pt>
                <c:pt idx="192">
                  <c:v>400</c:v>
                </c:pt>
                <c:pt idx="193">
                  <c:v>380</c:v>
                </c:pt>
                <c:pt idx="194">
                  <c:v>400</c:v>
                </c:pt>
                <c:pt idx="195">
                  <c:v>420</c:v>
                </c:pt>
                <c:pt idx="196">
                  <c:v>440</c:v>
                </c:pt>
                <c:pt idx="197">
                  <c:v>440</c:v>
                </c:pt>
                <c:pt idx="198">
                  <c:v>460</c:v>
                </c:pt>
                <c:pt idx="199">
                  <c:v>480</c:v>
                </c:pt>
                <c:pt idx="200">
                  <c:v>480</c:v>
                </c:pt>
                <c:pt idx="201">
                  <c:v>500</c:v>
                </c:pt>
                <c:pt idx="202">
                  <c:v>500</c:v>
                </c:pt>
                <c:pt idx="203">
                  <c:v>500</c:v>
                </c:pt>
                <c:pt idx="204">
                  <c:v>520</c:v>
                </c:pt>
                <c:pt idx="205">
                  <c:v>540</c:v>
                </c:pt>
                <c:pt idx="206">
                  <c:v>560</c:v>
                </c:pt>
                <c:pt idx="207">
                  <c:v>580</c:v>
                </c:pt>
                <c:pt idx="208">
                  <c:v>600</c:v>
                </c:pt>
                <c:pt idx="209">
                  <c:v>580</c:v>
                </c:pt>
                <c:pt idx="210">
                  <c:v>560</c:v>
                </c:pt>
                <c:pt idx="211">
                  <c:v>580</c:v>
                </c:pt>
                <c:pt idx="212">
                  <c:v>600</c:v>
                </c:pt>
                <c:pt idx="213">
                  <c:v>620</c:v>
                </c:pt>
                <c:pt idx="214">
                  <c:v>600</c:v>
                </c:pt>
                <c:pt idx="215">
                  <c:v>580</c:v>
                </c:pt>
                <c:pt idx="216">
                  <c:v>560</c:v>
                </c:pt>
                <c:pt idx="217">
                  <c:v>580</c:v>
                </c:pt>
                <c:pt idx="218">
                  <c:v>600</c:v>
                </c:pt>
                <c:pt idx="219">
                  <c:v>580</c:v>
                </c:pt>
                <c:pt idx="220">
                  <c:v>560</c:v>
                </c:pt>
                <c:pt idx="221">
                  <c:v>580</c:v>
                </c:pt>
                <c:pt idx="222">
                  <c:v>600</c:v>
                </c:pt>
                <c:pt idx="223">
                  <c:v>620</c:v>
                </c:pt>
                <c:pt idx="224">
                  <c:v>620</c:v>
                </c:pt>
                <c:pt idx="225">
                  <c:v>600</c:v>
                </c:pt>
                <c:pt idx="226">
                  <c:v>580</c:v>
                </c:pt>
                <c:pt idx="227">
                  <c:v>600</c:v>
                </c:pt>
                <c:pt idx="228">
                  <c:v>580</c:v>
                </c:pt>
                <c:pt idx="229">
                  <c:v>600</c:v>
                </c:pt>
                <c:pt idx="230">
                  <c:v>620</c:v>
                </c:pt>
                <c:pt idx="231">
                  <c:v>600</c:v>
                </c:pt>
                <c:pt idx="232">
                  <c:v>620</c:v>
                </c:pt>
                <c:pt idx="233">
                  <c:v>600</c:v>
                </c:pt>
                <c:pt idx="234">
                  <c:v>620</c:v>
                </c:pt>
                <c:pt idx="235">
                  <c:v>600</c:v>
                </c:pt>
                <c:pt idx="236">
                  <c:v>620</c:v>
                </c:pt>
                <c:pt idx="237">
                  <c:v>600</c:v>
                </c:pt>
                <c:pt idx="238">
                  <c:v>620</c:v>
                </c:pt>
                <c:pt idx="239">
                  <c:v>600</c:v>
                </c:pt>
                <c:pt idx="240">
                  <c:v>580</c:v>
                </c:pt>
                <c:pt idx="241">
                  <c:v>560</c:v>
                </c:pt>
                <c:pt idx="242">
                  <c:v>540</c:v>
                </c:pt>
                <c:pt idx="243">
                  <c:v>560</c:v>
                </c:pt>
                <c:pt idx="244">
                  <c:v>580</c:v>
                </c:pt>
                <c:pt idx="245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87-42B1-A9C7-BD2C45F238AB}"/>
            </c:ext>
          </c:extLst>
        </c:ser>
        <c:ser>
          <c:idx val="1"/>
          <c:order val="1"/>
          <c:tx>
            <c:v>Managed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'Dale levels Big Stop'!$AH$4:$AH$249</c:f>
              <c:numCache>
                <c:formatCode>0.0_ ;[Red]\-0.0\ </c:formatCode>
                <c:ptCount val="246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120</c:v>
                </c:pt>
                <c:pt idx="11">
                  <c:v>120</c:v>
                </c:pt>
                <c:pt idx="12">
                  <c:v>140</c:v>
                </c:pt>
                <c:pt idx="13">
                  <c:v>160</c:v>
                </c:pt>
                <c:pt idx="14">
                  <c:v>180</c:v>
                </c:pt>
                <c:pt idx="15">
                  <c:v>200</c:v>
                </c:pt>
                <c:pt idx="16">
                  <c:v>220</c:v>
                </c:pt>
                <c:pt idx="17">
                  <c:v>220</c:v>
                </c:pt>
                <c:pt idx="18">
                  <c:v>220</c:v>
                </c:pt>
                <c:pt idx="19">
                  <c:v>220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160</c:v>
                </c:pt>
                <c:pt idx="31">
                  <c:v>160</c:v>
                </c:pt>
                <c:pt idx="32">
                  <c:v>160</c:v>
                </c:pt>
                <c:pt idx="33">
                  <c:v>160</c:v>
                </c:pt>
                <c:pt idx="34">
                  <c:v>160</c:v>
                </c:pt>
                <c:pt idx="35">
                  <c:v>160</c:v>
                </c:pt>
                <c:pt idx="36">
                  <c:v>180</c:v>
                </c:pt>
                <c:pt idx="37">
                  <c:v>180</c:v>
                </c:pt>
                <c:pt idx="38">
                  <c:v>180</c:v>
                </c:pt>
                <c:pt idx="39">
                  <c:v>160</c:v>
                </c:pt>
                <c:pt idx="40">
                  <c:v>180</c:v>
                </c:pt>
                <c:pt idx="41">
                  <c:v>180</c:v>
                </c:pt>
                <c:pt idx="42">
                  <c:v>180</c:v>
                </c:pt>
                <c:pt idx="43">
                  <c:v>180</c:v>
                </c:pt>
                <c:pt idx="44">
                  <c:v>160</c:v>
                </c:pt>
                <c:pt idx="45">
                  <c:v>160</c:v>
                </c:pt>
                <c:pt idx="46">
                  <c:v>160</c:v>
                </c:pt>
                <c:pt idx="47">
                  <c:v>160</c:v>
                </c:pt>
                <c:pt idx="48">
                  <c:v>160</c:v>
                </c:pt>
                <c:pt idx="49">
                  <c:v>160</c:v>
                </c:pt>
                <c:pt idx="50">
                  <c:v>160</c:v>
                </c:pt>
                <c:pt idx="51">
                  <c:v>180</c:v>
                </c:pt>
                <c:pt idx="52">
                  <c:v>180</c:v>
                </c:pt>
                <c:pt idx="53">
                  <c:v>180</c:v>
                </c:pt>
                <c:pt idx="54">
                  <c:v>160</c:v>
                </c:pt>
                <c:pt idx="55">
                  <c:v>180</c:v>
                </c:pt>
                <c:pt idx="56">
                  <c:v>180</c:v>
                </c:pt>
                <c:pt idx="57">
                  <c:v>180</c:v>
                </c:pt>
                <c:pt idx="58">
                  <c:v>200</c:v>
                </c:pt>
                <c:pt idx="59">
                  <c:v>180</c:v>
                </c:pt>
                <c:pt idx="60">
                  <c:v>180</c:v>
                </c:pt>
                <c:pt idx="61">
                  <c:v>180</c:v>
                </c:pt>
                <c:pt idx="62">
                  <c:v>180</c:v>
                </c:pt>
                <c:pt idx="63">
                  <c:v>180</c:v>
                </c:pt>
                <c:pt idx="64">
                  <c:v>180</c:v>
                </c:pt>
                <c:pt idx="65">
                  <c:v>200</c:v>
                </c:pt>
                <c:pt idx="66">
                  <c:v>220</c:v>
                </c:pt>
                <c:pt idx="67">
                  <c:v>220</c:v>
                </c:pt>
                <c:pt idx="68">
                  <c:v>220</c:v>
                </c:pt>
                <c:pt idx="69">
                  <c:v>240</c:v>
                </c:pt>
                <c:pt idx="70">
                  <c:v>240</c:v>
                </c:pt>
                <c:pt idx="71">
                  <c:v>220</c:v>
                </c:pt>
                <c:pt idx="72">
                  <c:v>220</c:v>
                </c:pt>
                <c:pt idx="73">
                  <c:v>240</c:v>
                </c:pt>
                <c:pt idx="74">
                  <c:v>260</c:v>
                </c:pt>
                <c:pt idx="75">
                  <c:v>240</c:v>
                </c:pt>
                <c:pt idx="76">
                  <c:v>240</c:v>
                </c:pt>
                <c:pt idx="77">
                  <c:v>240</c:v>
                </c:pt>
                <c:pt idx="78">
                  <c:v>260</c:v>
                </c:pt>
                <c:pt idx="79">
                  <c:v>260</c:v>
                </c:pt>
                <c:pt idx="80">
                  <c:v>260</c:v>
                </c:pt>
                <c:pt idx="81">
                  <c:v>260</c:v>
                </c:pt>
                <c:pt idx="82">
                  <c:v>280</c:v>
                </c:pt>
                <c:pt idx="83">
                  <c:v>280</c:v>
                </c:pt>
                <c:pt idx="84">
                  <c:v>300</c:v>
                </c:pt>
                <c:pt idx="85">
                  <c:v>300</c:v>
                </c:pt>
                <c:pt idx="86">
                  <c:v>300</c:v>
                </c:pt>
                <c:pt idx="87">
                  <c:v>300</c:v>
                </c:pt>
                <c:pt idx="88">
                  <c:v>320</c:v>
                </c:pt>
                <c:pt idx="89">
                  <c:v>320</c:v>
                </c:pt>
                <c:pt idx="90">
                  <c:v>320</c:v>
                </c:pt>
                <c:pt idx="91">
                  <c:v>300</c:v>
                </c:pt>
                <c:pt idx="92">
                  <c:v>320</c:v>
                </c:pt>
                <c:pt idx="93">
                  <c:v>340</c:v>
                </c:pt>
                <c:pt idx="94">
                  <c:v>320</c:v>
                </c:pt>
                <c:pt idx="95">
                  <c:v>320</c:v>
                </c:pt>
                <c:pt idx="96">
                  <c:v>320</c:v>
                </c:pt>
                <c:pt idx="97">
                  <c:v>340</c:v>
                </c:pt>
                <c:pt idx="98">
                  <c:v>340</c:v>
                </c:pt>
                <c:pt idx="99">
                  <c:v>340</c:v>
                </c:pt>
                <c:pt idx="100">
                  <c:v>360</c:v>
                </c:pt>
                <c:pt idx="101">
                  <c:v>380</c:v>
                </c:pt>
                <c:pt idx="102">
                  <c:v>360</c:v>
                </c:pt>
                <c:pt idx="103">
                  <c:v>340</c:v>
                </c:pt>
                <c:pt idx="104">
                  <c:v>340</c:v>
                </c:pt>
                <c:pt idx="105">
                  <c:v>340</c:v>
                </c:pt>
                <c:pt idx="106">
                  <c:v>360</c:v>
                </c:pt>
                <c:pt idx="107">
                  <c:v>340</c:v>
                </c:pt>
                <c:pt idx="108">
                  <c:v>360</c:v>
                </c:pt>
                <c:pt idx="109">
                  <c:v>380</c:v>
                </c:pt>
                <c:pt idx="110">
                  <c:v>400</c:v>
                </c:pt>
                <c:pt idx="111">
                  <c:v>380</c:v>
                </c:pt>
                <c:pt idx="112">
                  <c:v>380</c:v>
                </c:pt>
                <c:pt idx="113">
                  <c:v>380</c:v>
                </c:pt>
                <c:pt idx="114">
                  <c:v>400</c:v>
                </c:pt>
                <c:pt idx="115">
                  <c:v>420</c:v>
                </c:pt>
                <c:pt idx="116">
                  <c:v>440</c:v>
                </c:pt>
                <c:pt idx="117">
                  <c:v>420</c:v>
                </c:pt>
                <c:pt idx="118">
                  <c:v>420</c:v>
                </c:pt>
                <c:pt idx="119">
                  <c:v>420</c:v>
                </c:pt>
                <c:pt idx="120">
                  <c:v>400</c:v>
                </c:pt>
                <c:pt idx="121">
                  <c:v>380</c:v>
                </c:pt>
                <c:pt idx="122">
                  <c:v>380</c:v>
                </c:pt>
                <c:pt idx="123">
                  <c:v>380</c:v>
                </c:pt>
                <c:pt idx="124">
                  <c:v>400</c:v>
                </c:pt>
                <c:pt idx="125">
                  <c:v>420</c:v>
                </c:pt>
                <c:pt idx="126">
                  <c:v>440</c:v>
                </c:pt>
                <c:pt idx="127">
                  <c:v>460</c:v>
                </c:pt>
                <c:pt idx="128">
                  <c:v>480</c:v>
                </c:pt>
                <c:pt idx="129">
                  <c:v>480</c:v>
                </c:pt>
                <c:pt idx="130">
                  <c:v>480</c:v>
                </c:pt>
                <c:pt idx="131">
                  <c:v>480</c:v>
                </c:pt>
                <c:pt idx="132">
                  <c:v>500</c:v>
                </c:pt>
                <c:pt idx="133">
                  <c:v>520</c:v>
                </c:pt>
                <c:pt idx="134">
                  <c:v>520</c:v>
                </c:pt>
                <c:pt idx="135">
                  <c:v>520</c:v>
                </c:pt>
                <c:pt idx="136">
                  <c:v>540</c:v>
                </c:pt>
                <c:pt idx="137">
                  <c:v>560</c:v>
                </c:pt>
                <c:pt idx="138">
                  <c:v>580</c:v>
                </c:pt>
                <c:pt idx="139">
                  <c:v>580</c:v>
                </c:pt>
                <c:pt idx="140">
                  <c:v>580</c:v>
                </c:pt>
                <c:pt idx="141">
                  <c:v>600</c:v>
                </c:pt>
                <c:pt idx="142">
                  <c:v>620</c:v>
                </c:pt>
                <c:pt idx="143">
                  <c:v>640</c:v>
                </c:pt>
                <c:pt idx="144">
                  <c:v>640</c:v>
                </c:pt>
                <c:pt idx="145">
                  <c:v>640</c:v>
                </c:pt>
                <c:pt idx="146">
                  <c:v>640</c:v>
                </c:pt>
                <c:pt idx="147">
                  <c:v>640</c:v>
                </c:pt>
                <c:pt idx="148">
                  <c:v>640</c:v>
                </c:pt>
                <c:pt idx="149">
                  <c:v>660</c:v>
                </c:pt>
                <c:pt idx="150">
                  <c:v>660</c:v>
                </c:pt>
                <c:pt idx="151">
                  <c:v>660</c:v>
                </c:pt>
                <c:pt idx="152">
                  <c:v>660</c:v>
                </c:pt>
                <c:pt idx="153">
                  <c:v>660</c:v>
                </c:pt>
                <c:pt idx="154">
                  <c:v>660</c:v>
                </c:pt>
                <c:pt idx="155">
                  <c:v>660</c:v>
                </c:pt>
                <c:pt idx="156">
                  <c:v>680</c:v>
                </c:pt>
                <c:pt idx="157">
                  <c:v>700</c:v>
                </c:pt>
                <c:pt idx="158">
                  <c:v>700</c:v>
                </c:pt>
                <c:pt idx="159">
                  <c:v>720</c:v>
                </c:pt>
                <c:pt idx="160">
                  <c:v>720</c:v>
                </c:pt>
                <c:pt idx="161">
                  <c:v>740</c:v>
                </c:pt>
                <c:pt idx="162">
                  <c:v>740</c:v>
                </c:pt>
                <c:pt idx="163">
                  <c:v>740</c:v>
                </c:pt>
                <c:pt idx="164">
                  <c:v>760</c:v>
                </c:pt>
                <c:pt idx="165">
                  <c:v>740</c:v>
                </c:pt>
                <c:pt idx="166">
                  <c:v>740</c:v>
                </c:pt>
                <c:pt idx="167">
                  <c:v>740</c:v>
                </c:pt>
                <c:pt idx="168">
                  <c:v>740</c:v>
                </c:pt>
                <c:pt idx="169">
                  <c:v>740</c:v>
                </c:pt>
                <c:pt idx="170">
                  <c:v>740</c:v>
                </c:pt>
                <c:pt idx="171">
                  <c:v>740</c:v>
                </c:pt>
                <c:pt idx="172">
                  <c:v>740</c:v>
                </c:pt>
                <c:pt idx="173">
                  <c:v>740</c:v>
                </c:pt>
                <c:pt idx="174">
                  <c:v>740</c:v>
                </c:pt>
                <c:pt idx="175">
                  <c:v>720</c:v>
                </c:pt>
                <c:pt idx="176">
                  <c:v>720</c:v>
                </c:pt>
                <c:pt idx="177">
                  <c:v>720</c:v>
                </c:pt>
                <c:pt idx="178">
                  <c:v>720</c:v>
                </c:pt>
                <c:pt idx="179">
                  <c:v>740</c:v>
                </c:pt>
                <c:pt idx="180">
                  <c:v>760</c:v>
                </c:pt>
                <c:pt idx="181">
                  <c:v>740</c:v>
                </c:pt>
                <c:pt idx="182">
                  <c:v>760</c:v>
                </c:pt>
                <c:pt idx="183">
                  <c:v>760</c:v>
                </c:pt>
                <c:pt idx="184">
                  <c:v>780</c:v>
                </c:pt>
                <c:pt idx="185">
                  <c:v>780</c:v>
                </c:pt>
                <c:pt idx="186">
                  <c:v>760</c:v>
                </c:pt>
                <c:pt idx="187">
                  <c:v>760</c:v>
                </c:pt>
                <c:pt idx="188">
                  <c:v>760</c:v>
                </c:pt>
                <c:pt idx="189">
                  <c:v>760</c:v>
                </c:pt>
                <c:pt idx="190">
                  <c:v>760</c:v>
                </c:pt>
                <c:pt idx="191">
                  <c:v>760</c:v>
                </c:pt>
                <c:pt idx="192">
                  <c:v>780</c:v>
                </c:pt>
                <c:pt idx="193">
                  <c:v>780</c:v>
                </c:pt>
                <c:pt idx="194">
                  <c:v>800</c:v>
                </c:pt>
                <c:pt idx="195">
                  <c:v>820</c:v>
                </c:pt>
                <c:pt idx="196">
                  <c:v>820</c:v>
                </c:pt>
                <c:pt idx="197">
                  <c:v>820</c:v>
                </c:pt>
                <c:pt idx="198">
                  <c:v>820</c:v>
                </c:pt>
                <c:pt idx="199">
                  <c:v>840</c:v>
                </c:pt>
                <c:pt idx="200">
                  <c:v>840</c:v>
                </c:pt>
                <c:pt idx="201">
                  <c:v>840</c:v>
                </c:pt>
                <c:pt idx="202">
                  <c:v>840</c:v>
                </c:pt>
                <c:pt idx="203">
                  <c:v>840</c:v>
                </c:pt>
                <c:pt idx="204">
                  <c:v>840</c:v>
                </c:pt>
                <c:pt idx="205">
                  <c:v>860</c:v>
                </c:pt>
                <c:pt idx="206">
                  <c:v>860</c:v>
                </c:pt>
                <c:pt idx="207">
                  <c:v>880</c:v>
                </c:pt>
                <c:pt idx="208">
                  <c:v>880</c:v>
                </c:pt>
                <c:pt idx="209">
                  <c:v>860</c:v>
                </c:pt>
                <c:pt idx="210">
                  <c:v>860</c:v>
                </c:pt>
                <c:pt idx="211">
                  <c:v>860</c:v>
                </c:pt>
                <c:pt idx="212">
                  <c:v>860</c:v>
                </c:pt>
                <c:pt idx="213">
                  <c:v>860</c:v>
                </c:pt>
                <c:pt idx="214">
                  <c:v>860</c:v>
                </c:pt>
                <c:pt idx="215">
                  <c:v>860</c:v>
                </c:pt>
                <c:pt idx="216">
                  <c:v>860</c:v>
                </c:pt>
                <c:pt idx="217">
                  <c:v>860</c:v>
                </c:pt>
                <c:pt idx="218">
                  <c:v>860</c:v>
                </c:pt>
                <c:pt idx="219">
                  <c:v>860</c:v>
                </c:pt>
                <c:pt idx="220">
                  <c:v>840</c:v>
                </c:pt>
                <c:pt idx="221">
                  <c:v>860</c:v>
                </c:pt>
                <c:pt idx="222">
                  <c:v>880</c:v>
                </c:pt>
                <c:pt idx="223">
                  <c:v>900</c:v>
                </c:pt>
                <c:pt idx="224">
                  <c:v>900</c:v>
                </c:pt>
                <c:pt idx="225">
                  <c:v>880</c:v>
                </c:pt>
                <c:pt idx="226">
                  <c:v>880</c:v>
                </c:pt>
                <c:pt idx="227">
                  <c:v>880</c:v>
                </c:pt>
                <c:pt idx="228">
                  <c:v>880</c:v>
                </c:pt>
                <c:pt idx="229">
                  <c:v>900</c:v>
                </c:pt>
                <c:pt idx="230">
                  <c:v>920</c:v>
                </c:pt>
                <c:pt idx="231">
                  <c:v>900</c:v>
                </c:pt>
                <c:pt idx="232">
                  <c:v>900</c:v>
                </c:pt>
                <c:pt idx="233">
                  <c:v>880</c:v>
                </c:pt>
                <c:pt idx="234">
                  <c:v>880</c:v>
                </c:pt>
                <c:pt idx="235">
                  <c:v>880</c:v>
                </c:pt>
                <c:pt idx="236">
                  <c:v>900</c:v>
                </c:pt>
                <c:pt idx="237">
                  <c:v>880</c:v>
                </c:pt>
                <c:pt idx="238">
                  <c:v>900</c:v>
                </c:pt>
                <c:pt idx="239">
                  <c:v>880</c:v>
                </c:pt>
                <c:pt idx="240">
                  <c:v>860</c:v>
                </c:pt>
                <c:pt idx="241">
                  <c:v>860</c:v>
                </c:pt>
                <c:pt idx="242">
                  <c:v>840</c:v>
                </c:pt>
                <c:pt idx="243">
                  <c:v>840</c:v>
                </c:pt>
                <c:pt idx="244">
                  <c:v>860</c:v>
                </c:pt>
                <c:pt idx="245">
                  <c:v>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87-42B1-A9C7-BD2C45F23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5025472"/>
        <c:axId val="395019896"/>
      </c:lineChart>
      <c:catAx>
        <c:axId val="395025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019896"/>
        <c:crosses val="autoZero"/>
        <c:auto val="1"/>
        <c:lblAlgn val="ctr"/>
        <c:lblOffset val="100"/>
        <c:noMultiLvlLbl val="0"/>
      </c:catAx>
      <c:valAx>
        <c:axId val="39501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02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Set &amp; Forget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'Dale levels 12 Stop'!$AC$4:$AC$249</c:f>
              <c:numCache>
                <c:formatCode>0.0_ ;[Red]\-0.0\ </c:formatCode>
                <c:ptCount val="246"/>
                <c:pt idx="0">
                  <c:v>0</c:v>
                </c:pt>
                <c:pt idx="1">
                  <c:v>10</c:v>
                </c:pt>
                <c:pt idx="2">
                  <c:v>-2</c:v>
                </c:pt>
                <c:pt idx="3">
                  <c:v>-14</c:v>
                </c:pt>
                <c:pt idx="4">
                  <c:v>-26</c:v>
                </c:pt>
                <c:pt idx="5">
                  <c:v>-16</c:v>
                </c:pt>
                <c:pt idx="6">
                  <c:v>-6</c:v>
                </c:pt>
                <c:pt idx="7">
                  <c:v>-6</c:v>
                </c:pt>
                <c:pt idx="8">
                  <c:v>-18</c:v>
                </c:pt>
                <c:pt idx="9">
                  <c:v>-18</c:v>
                </c:pt>
                <c:pt idx="10">
                  <c:v>-8</c:v>
                </c:pt>
                <c:pt idx="11">
                  <c:v>2</c:v>
                </c:pt>
                <c:pt idx="12">
                  <c:v>12</c:v>
                </c:pt>
                <c:pt idx="13">
                  <c:v>22</c:v>
                </c:pt>
                <c:pt idx="14">
                  <c:v>32</c:v>
                </c:pt>
                <c:pt idx="15">
                  <c:v>42</c:v>
                </c:pt>
                <c:pt idx="16">
                  <c:v>52</c:v>
                </c:pt>
                <c:pt idx="17">
                  <c:v>40</c:v>
                </c:pt>
                <c:pt idx="18">
                  <c:v>28</c:v>
                </c:pt>
                <c:pt idx="19">
                  <c:v>16</c:v>
                </c:pt>
                <c:pt idx="20">
                  <c:v>26</c:v>
                </c:pt>
                <c:pt idx="21">
                  <c:v>26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24</c:v>
                </c:pt>
                <c:pt idx="26">
                  <c:v>24</c:v>
                </c:pt>
                <c:pt idx="27">
                  <c:v>34</c:v>
                </c:pt>
                <c:pt idx="28">
                  <c:v>34</c:v>
                </c:pt>
                <c:pt idx="29">
                  <c:v>44</c:v>
                </c:pt>
                <c:pt idx="30">
                  <c:v>32</c:v>
                </c:pt>
                <c:pt idx="31">
                  <c:v>20</c:v>
                </c:pt>
                <c:pt idx="32">
                  <c:v>30</c:v>
                </c:pt>
                <c:pt idx="33">
                  <c:v>40</c:v>
                </c:pt>
                <c:pt idx="34">
                  <c:v>28</c:v>
                </c:pt>
                <c:pt idx="35">
                  <c:v>16</c:v>
                </c:pt>
                <c:pt idx="36">
                  <c:v>4</c:v>
                </c:pt>
                <c:pt idx="37">
                  <c:v>-8</c:v>
                </c:pt>
                <c:pt idx="38">
                  <c:v>-20</c:v>
                </c:pt>
                <c:pt idx="39">
                  <c:v>-32</c:v>
                </c:pt>
                <c:pt idx="40">
                  <c:v>-22</c:v>
                </c:pt>
                <c:pt idx="41">
                  <c:v>-34</c:v>
                </c:pt>
                <c:pt idx="42">
                  <c:v>-46</c:v>
                </c:pt>
                <c:pt idx="43">
                  <c:v>-46</c:v>
                </c:pt>
                <c:pt idx="44">
                  <c:v>-36</c:v>
                </c:pt>
                <c:pt idx="45">
                  <c:v>-36</c:v>
                </c:pt>
                <c:pt idx="46">
                  <c:v>-26</c:v>
                </c:pt>
                <c:pt idx="47">
                  <c:v>-38</c:v>
                </c:pt>
                <c:pt idx="48">
                  <c:v>-38</c:v>
                </c:pt>
                <c:pt idx="49">
                  <c:v>-28</c:v>
                </c:pt>
                <c:pt idx="50">
                  <c:v>-28</c:v>
                </c:pt>
                <c:pt idx="51">
                  <c:v>-40</c:v>
                </c:pt>
                <c:pt idx="52">
                  <c:v>-52</c:v>
                </c:pt>
                <c:pt idx="53">
                  <c:v>-64</c:v>
                </c:pt>
                <c:pt idx="54">
                  <c:v>-54</c:v>
                </c:pt>
                <c:pt idx="55">
                  <c:v>-66</c:v>
                </c:pt>
                <c:pt idx="56">
                  <c:v>-56</c:v>
                </c:pt>
                <c:pt idx="57">
                  <c:v>-46</c:v>
                </c:pt>
                <c:pt idx="58">
                  <c:v>-58</c:v>
                </c:pt>
                <c:pt idx="59">
                  <c:v>-48</c:v>
                </c:pt>
                <c:pt idx="60">
                  <c:v>-48</c:v>
                </c:pt>
                <c:pt idx="61">
                  <c:v>-48</c:v>
                </c:pt>
                <c:pt idx="62">
                  <c:v>-48</c:v>
                </c:pt>
                <c:pt idx="63">
                  <c:v>-60</c:v>
                </c:pt>
                <c:pt idx="64">
                  <c:v>-72</c:v>
                </c:pt>
                <c:pt idx="65">
                  <c:v>-62</c:v>
                </c:pt>
                <c:pt idx="66">
                  <c:v>-52</c:v>
                </c:pt>
                <c:pt idx="67">
                  <c:v>-52</c:v>
                </c:pt>
                <c:pt idx="68">
                  <c:v>-64</c:v>
                </c:pt>
                <c:pt idx="69">
                  <c:v>-54</c:v>
                </c:pt>
                <c:pt idx="70">
                  <c:v>-66</c:v>
                </c:pt>
                <c:pt idx="71">
                  <c:v>-78</c:v>
                </c:pt>
                <c:pt idx="72">
                  <c:v>-90</c:v>
                </c:pt>
                <c:pt idx="73">
                  <c:v>-80</c:v>
                </c:pt>
                <c:pt idx="74">
                  <c:v>-70</c:v>
                </c:pt>
                <c:pt idx="75">
                  <c:v>-82</c:v>
                </c:pt>
                <c:pt idx="76">
                  <c:v>-94</c:v>
                </c:pt>
                <c:pt idx="77">
                  <c:v>-94</c:v>
                </c:pt>
                <c:pt idx="78">
                  <c:v>-84</c:v>
                </c:pt>
                <c:pt idx="79">
                  <c:v>-74</c:v>
                </c:pt>
                <c:pt idx="80">
                  <c:v>-86</c:v>
                </c:pt>
                <c:pt idx="81">
                  <c:v>-98</c:v>
                </c:pt>
                <c:pt idx="82">
                  <c:v>-88</c:v>
                </c:pt>
                <c:pt idx="83">
                  <c:v>-88</c:v>
                </c:pt>
                <c:pt idx="84">
                  <c:v>-78</c:v>
                </c:pt>
                <c:pt idx="85">
                  <c:v>-90</c:v>
                </c:pt>
                <c:pt idx="86">
                  <c:v>-90</c:v>
                </c:pt>
                <c:pt idx="87">
                  <c:v>-102</c:v>
                </c:pt>
                <c:pt idx="88">
                  <c:v>-114</c:v>
                </c:pt>
                <c:pt idx="89">
                  <c:v>-114</c:v>
                </c:pt>
                <c:pt idx="90">
                  <c:v>-126</c:v>
                </c:pt>
                <c:pt idx="91">
                  <c:v>-138</c:v>
                </c:pt>
                <c:pt idx="92">
                  <c:v>-150</c:v>
                </c:pt>
                <c:pt idx="93">
                  <c:v>-140</c:v>
                </c:pt>
                <c:pt idx="94">
                  <c:v>-152</c:v>
                </c:pt>
                <c:pt idx="95">
                  <c:v>-142</c:v>
                </c:pt>
                <c:pt idx="96">
                  <c:v>-132</c:v>
                </c:pt>
                <c:pt idx="97">
                  <c:v>-144</c:v>
                </c:pt>
                <c:pt idx="98">
                  <c:v>-134</c:v>
                </c:pt>
                <c:pt idx="99">
                  <c:v>-146</c:v>
                </c:pt>
                <c:pt idx="100">
                  <c:v>-136</c:v>
                </c:pt>
                <c:pt idx="101">
                  <c:v>-126</c:v>
                </c:pt>
                <c:pt idx="102">
                  <c:v>-116</c:v>
                </c:pt>
                <c:pt idx="103">
                  <c:v>-106</c:v>
                </c:pt>
                <c:pt idx="104">
                  <c:v>-96</c:v>
                </c:pt>
                <c:pt idx="105">
                  <c:v>-108</c:v>
                </c:pt>
                <c:pt idx="106">
                  <c:v>-98</c:v>
                </c:pt>
                <c:pt idx="107">
                  <c:v>-88</c:v>
                </c:pt>
                <c:pt idx="108">
                  <c:v>-78</c:v>
                </c:pt>
                <c:pt idx="109">
                  <c:v>-68</c:v>
                </c:pt>
                <c:pt idx="110">
                  <c:v>-58</c:v>
                </c:pt>
                <c:pt idx="111">
                  <c:v>-70</c:v>
                </c:pt>
                <c:pt idx="112">
                  <c:v>-70</c:v>
                </c:pt>
                <c:pt idx="113">
                  <c:v>-70</c:v>
                </c:pt>
                <c:pt idx="114">
                  <c:v>-60</c:v>
                </c:pt>
                <c:pt idx="115">
                  <c:v>-50</c:v>
                </c:pt>
                <c:pt idx="116">
                  <c:v>-40</c:v>
                </c:pt>
                <c:pt idx="117">
                  <c:v>-30</c:v>
                </c:pt>
                <c:pt idx="118">
                  <c:v>-30</c:v>
                </c:pt>
                <c:pt idx="119">
                  <c:v>-30</c:v>
                </c:pt>
                <c:pt idx="120">
                  <c:v>-42</c:v>
                </c:pt>
                <c:pt idx="121">
                  <c:v>-54</c:v>
                </c:pt>
                <c:pt idx="122">
                  <c:v>-44</c:v>
                </c:pt>
                <c:pt idx="123">
                  <c:v>-44</c:v>
                </c:pt>
                <c:pt idx="124">
                  <c:v>-34</c:v>
                </c:pt>
                <c:pt idx="125">
                  <c:v>-24</c:v>
                </c:pt>
                <c:pt idx="126">
                  <c:v>-14</c:v>
                </c:pt>
                <c:pt idx="127">
                  <c:v>-4</c:v>
                </c:pt>
                <c:pt idx="128">
                  <c:v>6</c:v>
                </c:pt>
                <c:pt idx="129">
                  <c:v>16</c:v>
                </c:pt>
                <c:pt idx="130">
                  <c:v>16</c:v>
                </c:pt>
                <c:pt idx="131">
                  <c:v>4</c:v>
                </c:pt>
                <c:pt idx="132">
                  <c:v>14</c:v>
                </c:pt>
                <c:pt idx="133">
                  <c:v>24</c:v>
                </c:pt>
                <c:pt idx="134">
                  <c:v>34</c:v>
                </c:pt>
                <c:pt idx="135">
                  <c:v>34</c:v>
                </c:pt>
                <c:pt idx="136">
                  <c:v>22</c:v>
                </c:pt>
                <c:pt idx="137">
                  <c:v>32</c:v>
                </c:pt>
                <c:pt idx="138">
                  <c:v>20</c:v>
                </c:pt>
                <c:pt idx="139">
                  <c:v>30</c:v>
                </c:pt>
                <c:pt idx="140">
                  <c:v>40</c:v>
                </c:pt>
                <c:pt idx="141">
                  <c:v>50</c:v>
                </c:pt>
                <c:pt idx="142">
                  <c:v>60</c:v>
                </c:pt>
                <c:pt idx="143">
                  <c:v>48</c:v>
                </c:pt>
                <c:pt idx="144">
                  <c:v>36</c:v>
                </c:pt>
                <c:pt idx="145">
                  <c:v>36</c:v>
                </c:pt>
                <c:pt idx="146">
                  <c:v>46</c:v>
                </c:pt>
                <c:pt idx="147">
                  <c:v>46</c:v>
                </c:pt>
                <c:pt idx="148">
                  <c:v>46</c:v>
                </c:pt>
                <c:pt idx="149">
                  <c:v>56</c:v>
                </c:pt>
                <c:pt idx="150">
                  <c:v>56</c:v>
                </c:pt>
                <c:pt idx="151">
                  <c:v>56</c:v>
                </c:pt>
                <c:pt idx="152">
                  <c:v>44</c:v>
                </c:pt>
                <c:pt idx="153">
                  <c:v>54</c:v>
                </c:pt>
                <c:pt idx="154">
                  <c:v>64</c:v>
                </c:pt>
                <c:pt idx="155">
                  <c:v>74</c:v>
                </c:pt>
                <c:pt idx="156">
                  <c:v>84</c:v>
                </c:pt>
                <c:pt idx="157">
                  <c:v>94</c:v>
                </c:pt>
                <c:pt idx="158">
                  <c:v>82</c:v>
                </c:pt>
                <c:pt idx="159">
                  <c:v>92</c:v>
                </c:pt>
                <c:pt idx="160">
                  <c:v>80</c:v>
                </c:pt>
                <c:pt idx="161">
                  <c:v>90</c:v>
                </c:pt>
                <c:pt idx="162">
                  <c:v>90</c:v>
                </c:pt>
                <c:pt idx="163">
                  <c:v>90</c:v>
                </c:pt>
                <c:pt idx="164">
                  <c:v>100</c:v>
                </c:pt>
                <c:pt idx="165">
                  <c:v>110</c:v>
                </c:pt>
                <c:pt idx="166">
                  <c:v>120</c:v>
                </c:pt>
                <c:pt idx="167">
                  <c:v>130</c:v>
                </c:pt>
                <c:pt idx="168">
                  <c:v>118</c:v>
                </c:pt>
                <c:pt idx="169">
                  <c:v>106</c:v>
                </c:pt>
                <c:pt idx="170">
                  <c:v>94</c:v>
                </c:pt>
                <c:pt idx="171">
                  <c:v>104</c:v>
                </c:pt>
                <c:pt idx="172">
                  <c:v>114</c:v>
                </c:pt>
                <c:pt idx="173">
                  <c:v>114</c:v>
                </c:pt>
                <c:pt idx="174">
                  <c:v>102</c:v>
                </c:pt>
                <c:pt idx="175">
                  <c:v>112</c:v>
                </c:pt>
                <c:pt idx="176">
                  <c:v>122</c:v>
                </c:pt>
                <c:pt idx="177">
                  <c:v>122</c:v>
                </c:pt>
                <c:pt idx="178">
                  <c:v>122</c:v>
                </c:pt>
                <c:pt idx="179">
                  <c:v>132</c:v>
                </c:pt>
                <c:pt idx="180">
                  <c:v>142</c:v>
                </c:pt>
                <c:pt idx="181">
                  <c:v>130</c:v>
                </c:pt>
                <c:pt idx="182">
                  <c:v>140</c:v>
                </c:pt>
                <c:pt idx="183">
                  <c:v>150</c:v>
                </c:pt>
                <c:pt idx="184">
                  <c:v>160</c:v>
                </c:pt>
                <c:pt idx="185">
                  <c:v>148</c:v>
                </c:pt>
                <c:pt idx="186">
                  <c:v>158</c:v>
                </c:pt>
                <c:pt idx="187">
                  <c:v>168</c:v>
                </c:pt>
                <c:pt idx="188">
                  <c:v>178</c:v>
                </c:pt>
                <c:pt idx="189">
                  <c:v>166</c:v>
                </c:pt>
                <c:pt idx="190">
                  <c:v>154</c:v>
                </c:pt>
                <c:pt idx="191">
                  <c:v>164</c:v>
                </c:pt>
                <c:pt idx="192">
                  <c:v>152</c:v>
                </c:pt>
                <c:pt idx="193">
                  <c:v>140</c:v>
                </c:pt>
                <c:pt idx="194">
                  <c:v>150</c:v>
                </c:pt>
                <c:pt idx="195">
                  <c:v>160</c:v>
                </c:pt>
                <c:pt idx="196">
                  <c:v>170</c:v>
                </c:pt>
                <c:pt idx="197">
                  <c:v>170</c:v>
                </c:pt>
                <c:pt idx="198">
                  <c:v>158</c:v>
                </c:pt>
                <c:pt idx="199">
                  <c:v>146</c:v>
                </c:pt>
                <c:pt idx="200">
                  <c:v>146</c:v>
                </c:pt>
                <c:pt idx="201">
                  <c:v>156</c:v>
                </c:pt>
                <c:pt idx="202">
                  <c:v>156</c:v>
                </c:pt>
                <c:pt idx="203">
                  <c:v>156</c:v>
                </c:pt>
                <c:pt idx="204">
                  <c:v>166</c:v>
                </c:pt>
                <c:pt idx="205">
                  <c:v>154</c:v>
                </c:pt>
                <c:pt idx="206">
                  <c:v>164</c:v>
                </c:pt>
                <c:pt idx="207">
                  <c:v>174</c:v>
                </c:pt>
                <c:pt idx="208">
                  <c:v>184</c:v>
                </c:pt>
                <c:pt idx="209">
                  <c:v>194</c:v>
                </c:pt>
                <c:pt idx="210">
                  <c:v>182</c:v>
                </c:pt>
                <c:pt idx="211">
                  <c:v>192</c:v>
                </c:pt>
                <c:pt idx="212">
                  <c:v>202</c:v>
                </c:pt>
                <c:pt idx="213">
                  <c:v>212</c:v>
                </c:pt>
                <c:pt idx="214">
                  <c:v>200</c:v>
                </c:pt>
                <c:pt idx="215">
                  <c:v>210</c:v>
                </c:pt>
                <c:pt idx="216">
                  <c:v>220</c:v>
                </c:pt>
                <c:pt idx="217">
                  <c:v>230</c:v>
                </c:pt>
                <c:pt idx="218">
                  <c:v>240</c:v>
                </c:pt>
                <c:pt idx="219">
                  <c:v>228</c:v>
                </c:pt>
                <c:pt idx="220">
                  <c:v>216</c:v>
                </c:pt>
                <c:pt idx="221">
                  <c:v>226</c:v>
                </c:pt>
                <c:pt idx="222">
                  <c:v>236</c:v>
                </c:pt>
                <c:pt idx="223">
                  <c:v>246</c:v>
                </c:pt>
                <c:pt idx="224">
                  <c:v>246</c:v>
                </c:pt>
                <c:pt idx="225">
                  <c:v>256</c:v>
                </c:pt>
                <c:pt idx="226">
                  <c:v>244</c:v>
                </c:pt>
                <c:pt idx="227">
                  <c:v>254</c:v>
                </c:pt>
                <c:pt idx="228">
                  <c:v>264</c:v>
                </c:pt>
                <c:pt idx="229">
                  <c:v>274</c:v>
                </c:pt>
                <c:pt idx="230">
                  <c:v>262</c:v>
                </c:pt>
                <c:pt idx="231">
                  <c:v>250</c:v>
                </c:pt>
                <c:pt idx="232">
                  <c:v>260</c:v>
                </c:pt>
                <c:pt idx="233">
                  <c:v>270</c:v>
                </c:pt>
                <c:pt idx="234">
                  <c:v>280</c:v>
                </c:pt>
                <c:pt idx="235">
                  <c:v>268</c:v>
                </c:pt>
                <c:pt idx="236">
                  <c:v>278</c:v>
                </c:pt>
                <c:pt idx="237">
                  <c:v>288</c:v>
                </c:pt>
                <c:pt idx="238">
                  <c:v>298</c:v>
                </c:pt>
                <c:pt idx="239">
                  <c:v>286</c:v>
                </c:pt>
                <c:pt idx="240">
                  <c:v>274</c:v>
                </c:pt>
                <c:pt idx="241">
                  <c:v>262</c:v>
                </c:pt>
                <c:pt idx="242">
                  <c:v>272</c:v>
                </c:pt>
                <c:pt idx="243">
                  <c:v>260</c:v>
                </c:pt>
                <c:pt idx="244">
                  <c:v>270</c:v>
                </c:pt>
                <c:pt idx="245">
                  <c:v>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15-4436-AAD7-40F2198C57C4}"/>
            </c:ext>
          </c:extLst>
        </c:ser>
        <c:ser>
          <c:idx val="1"/>
          <c:order val="1"/>
          <c:tx>
            <c:v>Managed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'Dale levels 12 Stop'!$AH$4:$AH$249</c:f>
              <c:numCache>
                <c:formatCode>0.0_ ;[Red]\-0.0\ </c:formatCode>
                <c:ptCount val="246"/>
                <c:pt idx="0">
                  <c:v>0</c:v>
                </c:pt>
                <c:pt idx="1">
                  <c:v>10</c:v>
                </c:pt>
                <c:pt idx="2">
                  <c:v>-2</c:v>
                </c:pt>
                <c:pt idx="3">
                  <c:v>-2</c:v>
                </c:pt>
                <c:pt idx="4">
                  <c:v>-14</c:v>
                </c:pt>
                <c:pt idx="5">
                  <c:v>-4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16</c:v>
                </c:pt>
                <c:pt idx="11">
                  <c:v>16</c:v>
                </c:pt>
                <c:pt idx="12">
                  <c:v>26</c:v>
                </c:pt>
                <c:pt idx="13">
                  <c:v>36</c:v>
                </c:pt>
                <c:pt idx="14">
                  <c:v>46</c:v>
                </c:pt>
                <c:pt idx="15">
                  <c:v>56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54</c:v>
                </c:pt>
                <c:pt idx="20">
                  <c:v>64</c:v>
                </c:pt>
                <c:pt idx="21">
                  <c:v>64</c:v>
                </c:pt>
                <c:pt idx="22">
                  <c:v>52</c:v>
                </c:pt>
                <c:pt idx="23">
                  <c:v>52</c:v>
                </c:pt>
                <c:pt idx="24">
                  <c:v>52</c:v>
                </c:pt>
                <c:pt idx="25">
                  <c:v>62</c:v>
                </c:pt>
                <c:pt idx="26">
                  <c:v>62</c:v>
                </c:pt>
                <c:pt idx="27">
                  <c:v>62</c:v>
                </c:pt>
                <c:pt idx="28">
                  <c:v>62</c:v>
                </c:pt>
                <c:pt idx="29">
                  <c:v>62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38</c:v>
                </c:pt>
                <c:pt idx="37">
                  <c:v>38</c:v>
                </c:pt>
                <c:pt idx="38">
                  <c:v>38</c:v>
                </c:pt>
                <c:pt idx="39">
                  <c:v>26</c:v>
                </c:pt>
                <c:pt idx="40">
                  <c:v>36</c:v>
                </c:pt>
                <c:pt idx="41">
                  <c:v>36</c:v>
                </c:pt>
                <c:pt idx="42">
                  <c:v>36</c:v>
                </c:pt>
                <c:pt idx="43">
                  <c:v>36</c:v>
                </c:pt>
                <c:pt idx="44">
                  <c:v>46</c:v>
                </c:pt>
                <c:pt idx="45">
                  <c:v>46</c:v>
                </c:pt>
                <c:pt idx="46">
                  <c:v>46</c:v>
                </c:pt>
                <c:pt idx="47">
                  <c:v>46</c:v>
                </c:pt>
                <c:pt idx="48">
                  <c:v>46</c:v>
                </c:pt>
                <c:pt idx="49">
                  <c:v>46</c:v>
                </c:pt>
                <c:pt idx="50">
                  <c:v>46</c:v>
                </c:pt>
                <c:pt idx="51">
                  <c:v>34</c:v>
                </c:pt>
                <c:pt idx="52">
                  <c:v>34</c:v>
                </c:pt>
                <c:pt idx="53">
                  <c:v>34</c:v>
                </c:pt>
                <c:pt idx="54">
                  <c:v>44</c:v>
                </c:pt>
                <c:pt idx="55">
                  <c:v>32</c:v>
                </c:pt>
                <c:pt idx="56">
                  <c:v>32</c:v>
                </c:pt>
                <c:pt idx="57">
                  <c:v>32</c:v>
                </c:pt>
                <c:pt idx="58">
                  <c:v>20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40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60</c:v>
                </c:pt>
                <c:pt idx="70">
                  <c:v>60</c:v>
                </c:pt>
                <c:pt idx="71">
                  <c:v>48</c:v>
                </c:pt>
                <c:pt idx="72">
                  <c:v>48</c:v>
                </c:pt>
                <c:pt idx="73">
                  <c:v>58</c:v>
                </c:pt>
                <c:pt idx="74">
                  <c:v>68</c:v>
                </c:pt>
                <c:pt idx="75">
                  <c:v>56</c:v>
                </c:pt>
                <c:pt idx="76">
                  <c:v>56</c:v>
                </c:pt>
                <c:pt idx="77">
                  <c:v>56</c:v>
                </c:pt>
                <c:pt idx="78">
                  <c:v>66</c:v>
                </c:pt>
                <c:pt idx="79">
                  <c:v>66</c:v>
                </c:pt>
                <c:pt idx="80">
                  <c:v>66</c:v>
                </c:pt>
                <c:pt idx="81">
                  <c:v>66</c:v>
                </c:pt>
                <c:pt idx="82">
                  <c:v>76</c:v>
                </c:pt>
                <c:pt idx="83">
                  <c:v>76</c:v>
                </c:pt>
                <c:pt idx="84">
                  <c:v>86</c:v>
                </c:pt>
                <c:pt idx="85">
                  <c:v>86</c:v>
                </c:pt>
                <c:pt idx="86">
                  <c:v>86</c:v>
                </c:pt>
                <c:pt idx="87">
                  <c:v>86</c:v>
                </c:pt>
                <c:pt idx="88">
                  <c:v>74</c:v>
                </c:pt>
                <c:pt idx="89">
                  <c:v>74</c:v>
                </c:pt>
                <c:pt idx="90">
                  <c:v>74</c:v>
                </c:pt>
                <c:pt idx="91">
                  <c:v>62</c:v>
                </c:pt>
                <c:pt idx="92">
                  <c:v>50</c:v>
                </c:pt>
                <c:pt idx="93">
                  <c:v>60</c:v>
                </c:pt>
                <c:pt idx="94">
                  <c:v>48</c:v>
                </c:pt>
                <c:pt idx="95">
                  <c:v>48</c:v>
                </c:pt>
                <c:pt idx="96">
                  <c:v>48</c:v>
                </c:pt>
                <c:pt idx="97">
                  <c:v>36</c:v>
                </c:pt>
                <c:pt idx="98">
                  <c:v>36</c:v>
                </c:pt>
                <c:pt idx="99">
                  <c:v>36</c:v>
                </c:pt>
                <c:pt idx="100">
                  <c:v>46</c:v>
                </c:pt>
                <c:pt idx="101">
                  <c:v>56</c:v>
                </c:pt>
                <c:pt idx="102">
                  <c:v>66</c:v>
                </c:pt>
                <c:pt idx="103">
                  <c:v>76</c:v>
                </c:pt>
                <c:pt idx="104">
                  <c:v>76</c:v>
                </c:pt>
                <c:pt idx="105">
                  <c:v>76</c:v>
                </c:pt>
                <c:pt idx="106">
                  <c:v>86</c:v>
                </c:pt>
                <c:pt idx="107">
                  <c:v>96</c:v>
                </c:pt>
                <c:pt idx="108">
                  <c:v>106</c:v>
                </c:pt>
                <c:pt idx="109">
                  <c:v>116</c:v>
                </c:pt>
                <c:pt idx="110">
                  <c:v>126</c:v>
                </c:pt>
                <c:pt idx="111">
                  <c:v>114</c:v>
                </c:pt>
                <c:pt idx="112">
                  <c:v>114</c:v>
                </c:pt>
                <c:pt idx="113">
                  <c:v>114</c:v>
                </c:pt>
                <c:pt idx="114">
                  <c:v>124</c:v>
                </c:pt>
                <c:pt idx="115">
                  <c:v>134</c:v>
                </c:pt>
                <c:pt idx="116">
                  <c:v>144</c:v>
                </c:pt>
                <c:pt idx="117">
                  <c:v>154</c:v>
                </c:pt>
                <c:pt idx="118">
                  <c:v>154</c:v>
                </c:pt>
                <c:pt idx="119">
                  <c:v>154</c:v>
                </c:pt>
                <c:pt idx="120">
                  <c:v>142</c:v>
                </c:pt>
                <c:pt idx="121">
                  <c:v>130</c:v>
                </c:pt>
                <c:pt idx="122">
                  <c:v>130</c:v>
                </c:pt>
                <c:pt idx="123">
                  <c:v>130</c:v>
                </c:pt>
                <c:pt idx="124">
                  <c:v>140</c:v>
                </c:pt>
                <c:pt idx="125">
                  <c:v>150</c:v>
                </c:pt>
                <c:pt idx="126">
                  <c:v>160</c:v>
                </c:pt>
                <c:pt idx="127">
                  <c:v>170</c:v>
                </c:pt>
                <c:pt idx="128">
                  <c:v>180</c:v>
                </c:pt>
                <c:pt idx="129">
                  <c:v>180</c:v>
                </c:pt>
                <c:pt idx="130">
                  <c:v>180</c:v>
                </c:pt>
                <c:pt idx="131">
                  <c:v>180</c:v>
                </c:pt>
                <c:pt idx="132">
                  <c:v>190</c:v>
                </c:pt>
                <c:pt idx="133">
                  <c:v>200</c:v>
                </c:pt>
                <c:pt idx="134">
                  <c:v>210</c:v>
                </c:pt>
                <c:pt idx="135">
                  <c:v>210</c:v>
                </c:pt>
                <c:pt idx="136">
                  <c:v>198</c:v>
                </c:pt>
                <c:pt idx="137">
                  <c:v>208</c:v>
                </c:pt>
                <c:pt idx="138">
                  <c:v>196</c:v>
                </c:pt>
                <c:pt idx="139">
                  <c:v>196</c:v>
                </c:pt>
                <c:pt idx="140">
                  <c:v>196</c:v>
                </c:pt>
                <c:pt idx="141">
                  <c:v>206</c:v>
                </c:pt>
                <c:pt idx="142">
                  <c:v>216</c:v>
                </c:pt>
                <c:pt idx="143">
                  <c:v>204</c:v>
                </c:pt>
                <c:pt idx="144">
                  <c:v>204</c:v>
                </c:pt>
                <c:pt idx="145">
                  <c:v>204</c:v>
                </c:pt>
                <c:pt idx="146">
                  <c:v>204</c:v>
                </c:pt>
                <c:pt idx="147">
                  <c:v>204</c:v>
                </c:pt>
                <c:pt idx="148">
                  <c:v>204</c:v>
                </c:pt>
                <c:pt idx="149">
                  <c:v>214</c:v>
                </c:pt>
                <c:pt idx="150">
                  <c:v>214</c:v>
                </c:pt>
                <c:pt idx="151">
                  <c:v>214</c:v>
                </c:pt>
                <c:pt idx="152">
                  <c:v>214</c:v>
                </c:pt>
                <c:pt idx="153">
                  <c:v>214</c:v>
                </c:pt>
                <c:pt idx="154">
                  <c:v>214</c:v>
                </c:pt>
                <c:pt idx="155">
                  <c:v>214</c:v>
                </c:pt>
                <c:pt idx="156">
                  <c:v>224</c:v>
                </c:pt>
                <c:pt idx="157">
                  <c:v>234</c:v>
                </c:pt>
                <c:pt idx="158">
                  <c:v>234</c:v>
                </c:pt>
                <c:pt idx="159">
                  <c:v>244</c:v>
                </c:pt>
                <c:pt idx="160">
                  <c:v>244</c:v>
                </c:pt>
                <c:pt idx="161">
                  <c:v>254</c:v>
                </c:pt>
                <c:pt idx="162">
                  <c:v>254</c:v>
                </c:pt>
                <c:pt idx="163">
                  <c:v>254</c:v>
                </c:pt>
                <c:pt idx="164">
                  <c:v>264</c:v>
                </c:pt>
                <c:pt idx="165">
                  <c:v>274</c:v>
                </c:pt>
                <c:pt idx="166">
                  <c:v>274</c:v>
                </c:pt>
                <c:pt idx="167">
                  <c:v>274</c:v>
                </c:pt>
                <c:pt idx="168">
                  <c:v>274</c:v>
                </c:pt>
                <c:pt idx="169">
                  <c:v>274</c:v>
                </c:pt>
                <c:pt idx="170">
                  <c:v>274</c:v>
                </c:pt>
                <c:pt idx="171">
                  <c:v>274</c:v>
                </c:pt>
                <c:pt idx="172">
                  <c:v>274</c:v>
                </c:pt>
                <c:pt idx="173">
                  <c:v>274</c:v>
                </c:pt>
                <c:pt idx="174">
                  <c:v>274</c:v>
                </c:pt>
                <c:pt idx="175">
                  <c:v>284</c:v>
                </c:pt>
                <c:pt idx="176">
                  <c:v>284</c:v>
                </c:pt>
                <c:pt idx="177">
                  <c:v>284</c:v>
                </c:pt>
                <c:pt idx="178">
                  <c:v>284</c:v>
                </c:pt>
                <c:pt idx="179">
                  <c:v>294</c:v>
                </c:pt>
                <c:pt idx="180">
                  <c:v>304</c:v>
                </c:pt>
                <c:pt idx="181">
                  <c:v>292</c:v>
                </c:pt>
                <c:pt idx="182">
                  <c:v>302</c:v>
                </c:pt>
                <c:pt idx="183">
                  <c:v>302</c:v>
                </c:pt>
                <c:pt idx="184">
                  <c:v>312</c:v>
                </c:pt>
                <c:pt idx="185">
                  <c:v>312</c:v>
                </c:pt>
                <c:pt idx="186">
                  <c:v>322</c:v>
                </c:pt>
                <c:pt idx="187">
                  <c:v>322</c:v>
                </c:pt>
                <c:pt idx="188">
                  <c:v>322</c:v>
                </c:pt>
                <c:pt idx="189">
                  <c:v>322</c:v>
                </c:pt>
                <c:pt idx="190">
                  <c:v>322</c:v>
                </c:pt>
                <c:pt idx="191">
                  <c:v>322</c:v>
                </c:pt>
                <c:pt idx="192">
                  <c:v>310</c:v>
                </c:pt>
                <c:pt idx="193">
                  <c:v>310</c:v>
                </c:pt>
                <c:pt idx="194">
                  <c:v>320</c:v>
                </c:pt>
                <c:pt idx="195">
                  <c:v>330</c:v>
                </c:pt>
                <c:pt idx="196">
                  <c:v>330</c:v>
                </c:pt>
                <c:pt idx="197">
                  <c:v>330</c:v>
                </c:pt>
                <c:pt idx="198">
                  <c:v>330</c:v>
                </c:pt>
                <c:pt idx="199">
                  <c:v>318</c:v>
                </c:pt>
                <c:pt idx="200">
                  <c:v>318</c:v>
                </c:pt>
                <c:pt idx="201">
                  <c:v>318</c:v>
                </c:pt>
                <c:pt idx="202">
                  <c:v>318</c:v>
                </c:pt>
                <c:pt idx="203">
                  <c:v>318</c:v>
                </c:pt>
                <c:pt idx="204">
                  <c:v>318</c:v>
                </c:pt>
                <c:pt idx="205">
                  <c:v>306</c:v>
                </c:pt>
                <c:pt idx="206">
                  <c:v>306</c:v>
                </c:pt>
                <c:pt idx="207">
                  <c:v>316</c:v>
                </c:pt>
                <c:pt idx="208">
                  <c:v>316</c:v>
                </c:pt>
                <c:pt idx="209">
                  <c:v>326</c:v>
                </c:pt>
                <c:pt idx="210">
                  <c:v>326</c:v>
                </c:pt>
                <c:pt idx="211">
                  <c:v>326</c:v>
                </c:pt>
                <c:pt idx="212">
                  <c:v>326</c:v>
                </c:pt>
                <c:pt idx="213">
                  <c:v>326</c:v>
                </c:pt>
                <c:pt idx="214">
                  <c:v>326</c:v>
                </c:pt>
                <c:pt idx="215">
                  <c:v>326</c:v>
                </c:pt>
                <c:pt idx="216">
                  <c:v>326</c:v>
                </c:pt>
                <c:pt idx="217">
                  <c:v>326</c:v>
                </c:pt>
                <c:pt idx="218">
                  <c:v>326</c:v>
                </c:pt>
                <c:pt idx="219">
                  <c:v>326</c:v>
                </c:pt>
                <c:pt idx="220">
                  <c:v>314</c:v>
                </c:pt>
                <c:pt idx="221">
                  <c:v>324</c:v>
                </c:pt>
                <c:pt idx="222">
                  <c:v>334</c:v>
                </c:pt>
                <c:pt idx="223">
                  <c:v>344</c:v>
                </c:pt>
                <c:pt idx="224">
                  <c:v>344</c:v>
                </c:pt>
                <c:pt idx="225">
                  <c:v>354</c:v>
                </c:pt>
                <c:pt idx="226">
                  <c:v>354</c:v>
                </c:pt>
                <c:pt idx="227">
                  <c:v>354</c:v>
                </c:pt>
                <c:pt idx="228">
                  <c:v>354</c:v>
                </c:pt>
                <c:pt idx="229">
                  <c:v>364</c:v>
                </c:pt>
                <c:pt idx="230">
                  <c:v>352</c:v>
                </c:pt>
                <c:pt idx="231">
                  <c:v>340</c:v>
                </c:pt>
                <c:pt idx="232">
                  <c:v>340</c:v>
                </c:pt>
                <c:pt idx="233">
                  <c:v>350</c:v>
                </c:pt>
                <c:pt idx="234">
                  <c:v>350</c:v>
                </c:pt>
                <c:pt idx="235">
                  <c:v>350</c:v>
                </c:pt>
                <c:pt idx="236">
                  <c:v>360</c:v>
                </c:pt>
                <c:pt idx="237">
                  <c:v>370</c:v>
                </c:pt>
                <c:pt idx="238">
                  <c:v>380</c:v>
                </c:pt>
                <c:pt idx="239">
                  <c:v>368</c:v>
                </c:pt>
                <c:pt idx="240">
                  <c:v>356</c:v>
                </c:pt>
                <c:pt idx="241">
                  <c:v>356</c:v>
                </c:pt>
                <c:pt idx="242">
                  <c:v>366</c:v>
                </c:pt>
                <c:pt idx="243">
                  <c:v>366</c:v>
                </c:pt>
                <c:pt idx="244">
                  <c:v>376</c:v>
                </c:pt>
                <c:pt idx="245">
                  <c:v>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15-4436-AAD7-40F2198C5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628416"/>
        <c:axId val="391629400"/>
      </c:lineChart>
      <c:catAx>
        <c:axId val="391628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629400"/>
        <c:crosses val="autoZero"/>
        <c:auto val="1"/>
        <c:lblAlgn val="ctr"/>
        <c:lblOffset val="100"/>
        <c:noMultiLvlLbl val="0"/>
      </c:catAx>
      <c:valAx>
        <c:axId val="391629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628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125730</xdr:colOff>
      <xdr:row>250</xdr:row>
      <xdr:rowOff>30480</xdr:rowOff>
    </xdr:from>
    <xdr:to>
      <xdr:col>33</xdr:col>
      <xdr:colOff>430530</xdr:colOff>
      <xdr:row>265</xdr:row>
      <xdr:rowOff>30480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2F07CED-43BF-4AC5-B94B-4D3330D532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422910</xdr:colOff>
      <xdr:row>249</xdr:row>
      <xdr:rowOff>114300</xdr:rowOff>
    </xdr:from>
    <xdr:to>
      <xdr:col>34</xdr:col>
      <xdr:colOff>118110</xdr:colOff>
      <xdr:row>264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40D9BA-EDDC-429E-82BA-8EF0EF79C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70"/>
  <sheetViews>
    <sheetView tabSelected="1" workbookViewId="0">
      <pane xSplit="6" ySplit="4" topLeftCell="W245" activePane="bottomRight" state="frozen"/>
      <selection pane="topRight" activeCell="G1" sqref="G1"/>
      <selection pane="bottomLeft" activeCell="A5" sqref="A5"/>
      <selection pane="bottomRight" activeCell="A4" sqref="A4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11" customWidth="1"/>
    <col min="8" max="8" width="8.88671875" style="3"/>
    <col min="9" max="17" width="8.88671875" style="2" customWidth="1"/>
    <col min="18" max="19" width="8.88671875" style="5"/>
    <col min="20" max="20" width="3.88671875" customWidth="1"/>
    <col min="21" max="22" width="8.88671875" style="5"/>
    <col min="23" max="24" width="8.88671875" style="7"/>
    <col min="25" max="25" width="8.88671875" style="5"/>
    <col min="26" max="26" width="4.77734375" style="5" customWidth="1"/>
    <col min="27" max="28" width="8.88671875" style="5"/>
    <col min="29" max="29" width="8.88671875" style="9"/>
    <col min="30" max="31" width="8.88671875" style="5"/>
    <col min="32" max="32" width="8.88671875" style="9"/>
    <col min="33" max="34" width="8.88671875" style="6"/>
    <col min="35" max="35" width="7.77734375" style="2" customWidth="1"/>
    <col min="36" max="36" width="5.109375" customWidth="1"/>
    <col min="37" max="42" width="8.88671875" style="9"/>
    <col min="43" max="43" width="5.109375" customWidth="1"/>
    <col min="44" max="49" width="8.88671875" style="9"/>
    <col min="50" max="50" width="9.6640625" customWidth="1"/>
    <col min="51" max="52" width="8.88671875" style="2"/>
    <col min="53" max="55" width="8.88671875" style="9"/>
    <col min="56" max="56" width="7.77734375" style="2" customWidth="1"/>
    <col min="57" max="57" width="4.5546875" customWidth="1"/>
  </cols>
  <sheetData>
    <row r="1" spans="1:63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11" t="s">
        <v>39</v>
      </c>
      <c r="H1" s="3" t="s">
        <v>16</v>
      </c>
      <c r="I1" s="2" t="s">
        <v>7</v>
      </c>
      <c r="J1" s="2" t="s">
        <v>9</v>
      </c>
      <c r="K1" s="2" t="s">
        <v>30</v>
      </c>
      <c r="L1" s="2" t="s">
        <v>46</v>
      </c>
      <c r="M1" s="2" t="s">
        <v>12</v>
      </c>
      <c r="N1" s="2" t="s">
        <v>22</v>
      </c>
      <c r="O1" s="2" t="s">
        <v>23</v>
      </c>
      <c r="P1" s="2" t="s">
        <v>13</v>
      </c>
      <c r="Q1" s="2" t="s">
        <v>14</v>
      </c>
      <c r="R1" s="5" t="s">
        <v>24</v>
      </c>
      <c r="S1" s="5" t="s">
        <v>10</v>
      </c>
      <c r="U1" s="15" t="s">
        <v>29</v>
      </c>
      <c r="V1" s="15"/>
      <c r="W1" s="7" t="s">
        <v>4</v>
      </c>
      <c r="X1" s="7" t="s">
        <v>41</v>
      </c>
      <c r="Y1" s="5" t="s">
        <v>28</v>
      </c>
      <c r="AA1" s="5" t="s">
        <v>33</v>
      </c>
      <c r="AB1" s="5" t="s">
        <v>27</v>
      </c>
      <c r="AC1" s="9" t="s">
        <v>48</v>
      </c>
      <c r="AD1" s="5" t="s">
        <v>7</v>
      </c>
      <c r="AE1" s="5" t="s">
        <v>34</v>
      </c>
      <c r="AF1" s="9" t="s">
        <v>47</v>
      </c>
      <c r="AG1" s="6" t="s">
        <v>41</v>
      </c>
      <c r="AH1" s="6" t="s">
        <v>35</v>
      </c>
      <c r="AI1" s="9" t="s">
        <v>42</v>
      </c>
      <c r="AK1" s="15" t="s">
        <v>56</v>
      </c>
      <c r="AL1" s="15"/>
      <c r="AM1" s="15"/>
      <c r="AN1" s="15"/>
      <c r="AO1" s="15"/>
      <c r="AP1" s="15"/>
      <c r="AR1" s="15" t="s">
        <v>57</v>
      </c>
      <c r="AS1" s="15"/>
      <c r="AT1" s="15"/>
      <c r="AU1" s="15"/>
      <c r="AV1" s="15"/>
      <c r="AW1" s="15"/>
      <c r="AY1" s="16"/>
      <c r="AZ1" s="16"/>
      <c r="BA1" s="16"/>
      <c r="BB1" s="16"/>
      <c r="BC1" s="16"/>
      <c r="BD1" s="16"/>
      <c r="BF1" s="16"/>
      <c r="BG1" s="16"/>
      <c r="BH1" s="16"/>
      <c r="BI1" s="16"/>
      <c r="BJ1" s="16"/>
      <c r="BK1" s="16"/>
    </row>
    <row r="2" spans="1:63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11" t="s">
        <v>40</v>
      </c>
      <c r="I2" s="2" t="s">
        <v>58</v>
      </c>
      <c r="J2" s="2" t="s">
        <v>10</v>
      </c>
      <c r="K2" s="2" t="s">
        <v>31</v>
      </c>
      <c r="L2" s="2" t="s">
        <v>6</v>
      </c>
      <c r="O2" s="2" t="s">
        <v>1</v>
      </c>
      <c r="Q2" s="4" t="s">
        <v>15</v>
      </c>
      <c r="R2" s="5" t="s">
        <v>25</v>
      </c>
      <c r="S2" s="5" t="s">
        <v>25</v>
      </c>
      <c r="U2" s="5" t="s">
        <v>13</v>
      </c>
      <c r="V2" s="5" t="s">
        <v>14</v>
      </c>
      <c r="Y2" s="5">
        <v>20</v>
      </c>
      <c r="AA2" s="5" t="s">
        <v>28</v>
      </c>
      <c r="AB2" s="5">
        <v>20</v>
      </c>
      <c r="AC2" s="9" t="s">
        <v>49</v>
      </c>
      <c r="AE2" s="5" t="s">
        <v>32</v>
      </c>
      <c r="AF2" s="9" t="s">
        <v>6</v>
      </c>
      <c r="AH2" s="6" t="s">
        <v>36</v>
      </c>
      <c r="AK2" s="9" t="s">
        <v>51</v>
      </c>
      <c r="AL2" s="9" t="s">
        <v>52</v>
      </c>
      <c r="AM2" s="9" t="s">
        <v>53</v>
      </c>
      <c r="AN2" s="9" t="s">
        <v>54</v>
      </c>
      <c r="AO2" s="9" t="s">
        <v>10</v>
      </c>
      <c r="AP2" s="9" t="s">
        <v>55</v>
      </c>
      <c r="AR2" s="9" t="s">
        <v>51</v>
      </c>
      <c r="AS2" s="9" t="s">
        <v>52</v>
      </c>
      <c r="AT2" s="9" t="s">
        <v>53</v>
      </c>
      <c r="AU2" s="9" t="s">
        <v>54</v>
      </c>
      <c r="AV2" s="9" t="s">
        <v>10</v>
      </c>
      <c r="AW2" s="9" t="s">
        <v>55</v>
      </c>
      <c r="BD2" s="9"/>
      <c r="BF2" s="9"/>
      <c r="BG2" s="9"/>
      <c r="BH2" s="9"/>
      <c r="BI2" s="9"/>
      <c r="BJ2" s="9"/>
      <c r="BK2" s="9"/>
    </row>
    <row r="3" spans="1:63" x14ac:dyDescent="0.3">
      <c r="A3" s="1" t="s">
        <v>2</v>
      </c>
      <c r="B3" s="1" t="s">
        <v>4</v>
      </c>
      <c r="I3" s="2" t="s">
        <v>8</v>
      </c>
      <c r="L3" s="2">
        <v>1300</v>
      </c>
      <c r="R3" s="5" t="s">
        <v>26</v>
      </c>
      <c r="S3" s="5" t="s">
        <v>26</v>
      </c>
      <c r="Y3" s="5">
        <f>Y2-U4</f>
        <v>20</v>
      </c>
      <c r="AA3" s="5">
        <v>20</v>
      </c>
      <c r="AB3" s="5">
        <f>AB2+U4</f>
        <v>20</v>
      </c>
      <c r="AC3" s="9" t="s">
        <v>50</v>
      </c>
      <c r="AK3" s="8">
        <v>0.03</v>
      </c>
      <c r="AL3" s="9">
        <f>Y3</f>
        <v>20</v>
      </c>
      <c r="AR3" s="8">
        <v>0.03</v>
      </c>
      <c r="AS3" s="9">
        <f>Y3</f>
        <v>20</v>
      </c>
      <c r="BF3" s="8"/>
      <c r="BG3" s="9"/>
      <c r="BH3" s="9"/>
      <c r="BI3" s="9"/>
      <c r="BJ3" s="9"/>
      <c r="BK3" s="9"/>
    </row>
    <row r="4" spans="1:63" x14ac:dyDescent="0.3">
      <c r="L4" s="2">
        <v>1359</v>
      </c>
      <c r="U4" s="5">
        <v>0</v>
      </c>
      <c r="AC4" s="9">
        <v>0</v>
      </c>
      <c r="AH4" s="6">
        <v>0</v>
      </c>
      <c r="AK4" s="12"/>
      <c r="AL4" s="12"/>
      <c r="AM4" s="12"/>
      <c r="AN4" s="12">
        <v>5000</v>
      </c>
      <c r="AO4" s="12">
        <f>MAX(AN$4:AN4)</f>
        <v>5000</v>
      </c>
      <c r="AR4" s="12"/>
      <c r="AS4" s="12"/>
      <c r="AT4" s="12"/>
      <c r="AU4" s="12">
        <v>5000</v>
      </c>
      <c r="AV4" s="12">
        <f>MAX(AU$4:AU4)</f>
        <v>5000</v>
      </c>
      <c r="BF4" s="12"/>
      <c r="BG4" s="12"/>
      <c r="BH4" s="12"/>
      <c r="BI4" s="12"/>
      <c r="BJ4" s="12"/>
      <c r="BK4" s="9"/>
    </row>
    <row r="5" spans="1:63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 t="shared" ref="F5:F68" si="0">D5+E5</f>
        <v>840</v>
      </c>
      <c r="G5" s="11">
        <f t="shared" ref="G5:G68" si="1">B5-A5</f>
        <v>0</v>
      </c>
      <c r="H5" s="3" t="s">
        <v>17</v>
      </c>
      <c r="L5" s="2">
        <f t="shared" ref="L5:L68" si="2">IF(AND(F5&gt;=L$3,F5&lt;=L$4),0,1)</f>
        <v>1</v>
      </c>
      <c r="M5" s="2" t="s">
        <v>20</v>
      </c>
      <c r="N5" s="2">
        <v>7</v>
      </c>
      <c r="O5" s="2">
        <v>112580</v>
      </c>
      <c r="P5" s="2">
        <v>112583</v>
      </c>
      <c r="Q5" s="2">
        <v>111812</v>
      </c>
      <c r="R5" s="5">
        <f t="shared" ref="R5:R68" si="3">IF(M5="short",((P5-O5)+N5)/10,((O5-P5)+N5)/10)</f>
        <v>1</v>
      </c>
      <c r="S5" s="5">
        <f t="shared" ref="S5:S68" si="4">IF(M5="long",((Q5-O5)-N5)/10,((O5-Q5)-N5)/10)</f>
        <v>76.099999999999994</v>
      </c>
      <c r="U5" s="5">
        <f t="shared" ref="U5:U68" si="5">U$4-R5</f>
        <v>-1</v>
      </c>
      <c r="V5" s="5">
        <f t="shared" ref="V5:V68" si="6">S5+U$4</f>
        <v>76.099999999999994</v>
      </c>
      <c r="W5" s="7">
        <f t="shared" ref="W5:W68" si="7">IF(-U5&gt;N5/10,1, )</f>
        <v>1</v>
      </c>
      <c r="X5" s="7">
        <f t="shared" ref="X5:X68" si="8">IF(OR(I5="yes",K5="yes"),0,L5*W5)</f>
        <v>1</v>
      </c>
      <c r="Y5" s="5">
        <f t="shared" ref="Y5:Y68" si="9">IF(U5&lt;=-Y$3,-Y$3,0)</f>
        <v>0</v>
      </c>
      <c r="AA5" s="5">
        <f t="shared" ref="AA5:AA68" si="10">IF(AND(Y5=0,S5&gt;=AA$3-(N5/10)),0,-Y$3*W5)</f>
        <v>0</v>
      </c>
      <c r="AB5" s="5">
        <f t="shared" ref="AB5:AB68" si="11">IF(AND(Y5=0,V5&gt;AB$3),AB$3*W5,AA5*W5)</f>
        <v>20</v>
      </c>
      <c r="AC5" s="9">
        <f t="shared" ref="AC5:AC68" si="12">AC4+AB5</f>
        <v>20</v>
      </c>
      <c r="AD5" s="5">
        <f t="shared" ref="AD5:AD68" si="13">IF(I5="yes",AB5,)</f>
        <v>0</v>
      </c>
      <c r="AE5" s="5">
        <f t="shared" ref="AE5:AE68" si="14">IF(K5="yes",AB5, )</f>
        <v>0</v>
      </c>
      <c r="AF5" s="9">
        <f t="shared" ref="AF5:AF68" si="15">IF(L5=1, ,AB5)</f>
        <v>0</v>
      </c>
      <c r="AG5" s="9">
        <f t="shared" ref="AG5:AG68" si="16">X5*AB5</f>
        <v>20</v>
      </c>
      <c r="AH5" s="6">
        <f t="shared" ref="AH5:AH68" si="17">AH4+AG5</f>
        <v>20</v>
      </c>
      <c r="AI5" s="2">
        <f t="shared" ref="AI5:AI68" si="18">IF(AG5&gt;0,1, )</f>
        <v>1</v>
      </c>
      <c r="AK5" s="12">
        <f t="shared" ref="AK5:AK68" si="19">IF(B5=B4,AK4,AN4*AK$3)</f>
        <v>150</v>
      </c>
      <c r="AL5" s="12">
        <f t="shared" ref="AL5:AL68" si="20">INT(AK5/AL$3)</f>
        <v>7</v>
      </c>
      <c r="AM5" s="12">
        <f t="shared" ref="AM5:AM68" si="21">AB5*AL5</f>
        <v>140</v>
      </c>
      <c r="AN5" s="12">
        <f t="shared" ref="AN5:AN68" si="22">AN4+AM5</f>
        <v>5140</v>
      </c>
      <c r="AO5" s="12">
        <f>MAX(AN$4:AN5)</f>
        <v>5140</v>
      </c>
      <c r="AP5" s="8">
        <f t="shared" ref="AP5:AP68" si="23">(AN5-AO5)/AO5</f>
        <v>0</v>
      </c>
      <c r="AR5" s="12">
        <f t="shared" ref="AR5:AR68" si="24">IF(I5=I4,AR4,AU4*AR$3)</f>
        <v>0</v>
      </c>
      <c r="AS5" s="12">
        <f t="shared" ref="AS5:AS68" si="25">INT(AR5/AS$3)</f>
        <v>0</v>
      </c>
      <c r="AT5" s="12">
        <f t="shared" ref="AT5:AT68" si="26">AG5*AS5</f>
        <v>0</v>
      </c>
      <c r="AU5" s="12">
        <f t="shared" ref="AU5:AU68" si="27">AU4+AT5</f>
        <v>5000</v>
      </c>
      <c r="AV5" s="12">
        <f>MAX(AU$4:AU5)</f>
        <v>5000</v>
      </c>
      <c r="AW5" s="8">
        <f t="shared" ref="AW5:AW68" si="28">(AU5-AV5)/AV5</f>
        <v>0</v>
      </c>
      <c r="AZ5" s="9"/>
      <c r="BF5" s="12"/>
      <c r="BG5" s="12"/>
      <c r="BH5" s="12"/>
      <c r="BI5" s="12"/>
      <c r="BJ5" s="12"/>
      <c r="BK5" s="8"/>
    </row>
    <row r="6" spans="1:63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 t="shared" si="0"/>
        <v>1010</v>
      </c>
      <c r="G6" s="11">
        <f t="shared" si="1"/>
        <v>0</v>
      </c>
      <c r="H6" s="3" t="s">
        <v>38</v>
      </c>
      <c r="L6" s="2">
        <f t="shared" si="2"/>
        <v>1</v>
      </c>
      <c r="M6" s="2" t="s">
        <v>21</v>
      </c>
      <c r="N6" s="14">
        <v>7</v>
      </c>
      <c r="O6" s="2">
        <v>100370</v>
      </c>
      <c r="P6" s="2">
        <v>100182</v>
      </c>
      <c r="Q6" s="2">
        <v>100808</v>
      </c>
      <c r="R6" s="5">
        <f t="shared" si="3"/>
        <v>19.5</v>
      </c>
      <c r="S6" s="5">
        <f t="shared" si="4"/>
        <v>43.1</v>
      </c>
      <c r="U6" s="5">
        <f t="shared" si="5"/>
        <v>-19.5</v>
      </c>
      <c r="V6" s="5">
        <f t="shared" si="6"/>
        <v>43.1</v>
      </c>
      <c r="W6" s="7">
        <f t="shared" si="7"/>
        <v>1</v>
      </c>
      <c r="X6" s="7">
        <f t="shared" si="8"/>
        <v>1</v>
      </c>
      <c r="Y6" s="5">
        <f t="shared" si="9"/>
        <v>0</v>
      </c>
      <c r="AA6" s="6">
        <f t="shared" si="10"/>
        <v>0</v>
      </c>
      <c r="AB6" s="5">
        <f t="shared" si="11"/>
        <v>20</v>
      </c>
      <c r="AC6" s="9">
        <f t="shared" si="12"/>
        <v>40</v>
      </c>
      <c r="AD6" s="5">
        <f t="shared" si="13"/>
        <v>0</v>
      </c>
      <c r="AE6" s="5">
        <f t="shared" si="14"/>
        <v>0</v>
      </c>
      <c r="AF6" s="9">
        <f t="shared" si="15"/>
        <v>0</v>
      </c>
      <c r="AG6" s="9">
        <f t="shared" si="16"/>
        <v>20</v>
      </c>
      <c r="AH6" s="10">
        <f t="shared" si="17"/>
        <v>40</v>
      </c>
      <c r="AI6" s="2">
        <f t="shared" si="18"/>
        <v>1</v>
      </c>
      <c r="AK6" s="12">
        <f t="shared" si="19"/>
        <v>150</v>
      </c>
      <c r="AL6" s="12">
        <f t="shared" si="20"/>
        <v>7</v>
      </c>
      <c r="AM6" s="12">
        <f t="shared" si="21"/>
        <v>140</v>
      </c>
      <c r="AN6" s="12">
        <f t="shared" si="22"/>
        <v>5280</v>
      </c>
      <c r="AO6" s="12">
        <f>MAX(AN$4:AN6)</f>
        <v>5280</v>
      </c>
      <c r="AP6" s="8">
        <f t="shared" si="23"/>
        <v>0</v>
      </c>
      <c r="AR6" s="12">
        <f t="shared" si="24"/>
        <v>0</v>
      </c>
      <c r="AS6" s="12">
        <f t="shared" si="25"/>
        <v>0</v>
      </c>
      <c r="AT6" s="12">
        <f t="shared" si="26"/>
        <v>0</v>
      </c>
      <c r="AU6" s="12">
        <f t="shared" si="27"/>
        <v>5000</v>
      </c>
      <c r="AV6" s="12">
        <f>MAX(AU$4:AU6)</f>
        <v>5000</v>
      </c>
      <c r="AW6" s="8">
        <f t="shared" si="28"/>
        <v>0</v>
      </c>
      <c r="AZ6" s="9"/>
      <c r="BF6" s="12"/>
      <c r="BG6" s="12"/>
      <c r="BH6" s="12"/>
      <c r="BI6" s="12"/>
      <c r="BJ6" s="12"/>
      <c r="BK6" s="8"/>
    </row>
    <row r="7" spans="1:63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 t="shared" si="0"/>
        <v>1310</v>
      </c>
      <c r="G7" s="11">
        <f t="shared" si="1"/>
        <v>0</v>
      </c>
      <c r="H7" s="3" t="s">
        <v>17</v>
      </c>
      <c r="L7" s="2">
        <f t="shared" si="2"/>
        <v>0</v>
      </c>
      <c r="M7" s="2" t="s">
        <v>21</v>
      </c>
      <c r="N7" s="14">
        <v>7</v>
      </c>
      <c r="O7" s="2">
        <v>112160</v>
      </c>
      <c r="P7" s="2">
        <v>111812</v>
      </c>
      <c r="Q7" s="2">
        <v>112491</v>
      </c>
      <c r="R7" s="5">
        <f t="shared" si="3"/>
        <v>35.5</v>
      </c>
      <c r="S7" s="5">
        <f t="shared" si="4"/>
        <v>32.4</v>
      </c>
      <c r="U7" s="5">
        <f t="shared" si="5"/>
        <v>-35.5</v>
      </c>
      <c r="V7" s="5">
        <f t="shared" si="6"/>
        <v>32.4</v>
      </c>
      <c r="W7" s="7">
        <f t="shared" si="7"/>
        <v>1</v>
      </c>
      <c r="X7" s="7">
        <f t="shared" si="8"/>
        <v>0</v>
      </c>
      <c r="Y7" s="5">
        <f t="shared" si="9"/>
        <v>-20</v>
      </c>
      <c r="AA7" s="6">
        <f t="shared" si="10"/>
        <v>-20</v>
      </c>
      <c r="AB7" s="5">
        <f t="shared" si="11"/>
        <v>-20</v>
      </c>
      <c r="AC7" s="9">
        <f t="shared" si="12"/>
        <v>20</v>
      </c>
      <c r="AD7" s="5">
        <f t="shared" si="13"/>
        <v>0</v>
      </c>
      <c r="AE7" s="5">
        <f t="shared" si="14"/>
        <v>0</v>
      </c>
      <c r="AF7" s="9">
        <f t="shared" si="15"/>
        <v>-20</v>
      </c>
      <c r="AG7" s="9">
        <f t="shared" si="16"/>
        <v>0</v>
      </c>
      <c r="AH7" s="10">
        <f t="shared" si="17"/>
        <v>40</v>
      </c>
      <c r="AI7" s="2">
        <f t="shared" si="18"/>
        <v>0</v>
      </c>
      <c r="AK7" s="12">
        <f t="shared" si="19"/>
        <v>150</v>
      </c>
      <c r="AL7" s="12">
        <f t="shared" si="20"/>
        <v>7</v>
      </c>
      <c r="AM7" s="12">
        <f t="shared" si="21"/>
        <v>-140</v>
      </c>
      <c r="AN7" s="12">
        <f t="shared" si="22"/>
        <v>5140</v>
      </c>
      <c r="AO7" s="12">
        <f>MAX(AN$4:AN7)</f>
        <v>5280</v>
      </c>
      <c r="AP7" s="8">
        <f t="shared" si="23"/>
        <v>-2.6515151515151516E-2</v>
      </c>
      <c r="AR7" s="12">
        <f t="shared" si="24"/>
        <v>0</v>
      </c>
      <c r="AS7" s="12">
        <f t="shared" si="25"/>
        <v>0</v>
      </c>
      <c r="AT7" s="12">
        <f t="shared" si="26"/>
        <v>0</v>
      </c>
      <c r="AU7" s="12">
        <f t="shared" si="27"/>
        <v>5000</v>
      </c>
      <c r="AV7" s="12">
        <f>MAX(AU$4:AU7)</f>
        <v>5000</v>
      </c>
      <c r="AW7" s="8">
        <f t="shared" si="28"/>
        <v>0</v>
      </c>
      <c r="AZ7" s="9"/>
      <c r="BC7" s="10"/>
      <c r="BF7" s="12"/>
      <c r="BG7" s="12"/>
      <c r="BH7" s="12"/>
      <c r="BI7" s="12"/>
      <c r="BJ7" s="12"/>
      <c r="BK7" s="8"/>
    </row>
    <row r="8" spans="1:63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 t="shared" si="0"/>
        <v>1655</v>
      </c>
      <c r="G8" s="11">
        <f t="shared" si="1"/>
        <v>0</v>
      </c>
      <c r="H8" s="3" t="s">
        <v>17</v>
      </c>
      <c r="L8" s="2">
        <f t="shared" si="2"/>
        <v>1</v>
      </c>
      <c r="M8" s="2" t="s">
        <v>20</v>
      </c>
      <c r="N8" s="14">
        <v>7</v>
      </c>
      <c r="O8" s="2">
        <v>112080</v>
      </c>
      <c r="P8" s="2">
        <v>112255</v>
      </c>
      <c r="Q8" s="2">
        <v>111812</v>
      </c>
      <c r="R8" s="5">
        <f t="shared" si="3"/>
        <v>18.2</v>
      </c>
      <c r="S8" s="5">
        <f t="shared" si="4"/>
        <v>26.1</v>
      </c>
      <c r="U8" s="5">
        <f t="shared" si="5"/>
        <v>-18.2</v>
      </c>
      <c r="V8" s="5">
        <f t="shared" si="6"/>
        <v>26.1</v>
      </c>
      <c r="W8" s="7">
        <f t="shared" si="7"/>
        <v>1</v>
      </c>
      <c r="X8" s="7">
        <f t="shared" si="8"/>
        <v>1</v>
      </c>
      <c r="Y8" s="5">
        <f t="shared" si="9"/>
        <v>0</v>
      </c>
      <c r="AA8" s="6">
        <f t="shared" si="10"/>
        <v>0</v>
      </c>
      <c r="AB8" s="5">
        <f t="shared" si="11"/>
        <v>20</v>
      </c>
      <c r="AC8" s="9">
        <f t="shared" si="12"/>
        <v>40</v>
      </c>
      <c r="AD8" s="5">
        <f t="shared" si="13"/>
        <v>0</v>
      </c>
      <c r="AE8" s="5">
        <f t="shared" si="14"/>
        <v>0</v>
      </c>
      <c r="AF8" s="9">
        <f t="shared" si="15"/>
        <v>0</v>
      </c>
      <c r="AG8" s="9">
        <f t="shared" si="16"/>
        <v>20</v>
      </c>
      <c r="AH8" s="10">
        <f t="shared" si="17"/>
        <v>60</v>
      </c>
      <c r="AI8" s="2">
        <f t="shared" si="18"/>
        <v>1</v>
      </c>
      <c r="AK8" s="12">
        <f t="shared" si="19"/>
        <v>150</v>
      </c>
      <c r="AL8" s="12">
        <f t="shared" si="20"/>
        <v>7</v>
      </c>
      <c r="AM8" s="12">
        <f t="shared" si="21"/>
        <v>140</v>
      </c>
      <c r="AN8" s="12">
        <f t="shared" si="22"/>
        <v>5280</v>
      </c>
      <c r="AO8" s="12">
        <f>MAX(AN$4:AN8)</f>
        <v>5280</v>
      </c>
      <c r="AP8" s="8">
        <f t="shared" si="23"/>
        <v>0</v>
      </c>
      <c r="AR8" s="12">
        <f t="shared" si="24"/>
        <v>0</v>
      </c>
      <c r="AS8" s="12">
        <f t="shared" si="25"/>
        <v>0</v>
      </c>
      <c r="AT8" s="12">
        <f t="shared" si="26"/>
        <v>0</v>
      </c>
      <c r="AU8" s="12">
        <f t="shared" si="27"/>
        <v>5000</v>
      </c>
      <c r="AV8" s="12">
        <f>MAX(AU$4:AU8)</f>
        <v>5000</v>
      </c>
      <c r="AW8" s="8">
        <f t="shared" si="28"/>
        <v>0</v>
      </c>
      <c r="AZ8" s="9"/>
      <c r="BC8" s="10"/>
      <c r="BF8" s="12"/>
      <c r="BG8" s="12"/>
      <c r="BH8" s="12"/>
      <c r="BI8" s="12"/>
      <c r="BJ8" s="12"/>
      <c r="BK8" s="8"/>
    </row>
    <row r="9" spans="1:63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 t="shared" si="0"/>
        <v>840</v>
      </c>
      <c r="G9" s="11">
        <f t="shared" si="1"/>
        <v>0</v>
      </c>
      <c r="H9" s="3" t="s">
        <v>38</v>
      </c>
      <c r="L9" s="2">
        <f t="shared" si="2"/>
        <v>1</v>
      </c>
      <c r="M9" s="2" t="s">
        <v>20</v>
      </c>
      <c r="N9" s="14">
        <v>7</v>
      </c>
      <c r="O9" s="2">
        <v>100770</v>
      </c>
      <c r="P9" s="2">
        <v>100808</v>
      </c>
      <c r="Q9" s="2">
        <v>100441</v>
      </c>
      <c r="R9" s="5">
        <f t="shared" si="3"/>
        <v>4.5</v>
      </c>
      <c r="S9" s="5">
        <f t="shared" si="4"/>
        <v>32.200000000000003</v>
      </c>
      <c r="U9" s="5">
        <f t="shared" si="5"/>
        <v>-4.5</v>
      </c>
      <c r="V9" s="5">
        <f t="shared" si="6"/>
        <v>32.200000000000003</v>
      </c>
      <c r="W9" s="7">
        <f t="shared" si="7"/>
        <v>1</v>
      </c>
      <c r="X9" s="7">
        <f t="shared" si="8"/>
        <v>1</v>
      </c>
      <c r="Y9" s="5">
        <f t="shared" si="9"/>
        <v>0</v>
      </c>
      <c r="AA9" s="6">
        <f t="shared" si="10"/>
        <v>0</v>
      </c>
      <c r="AB9" s="5">
        <f t="shared" si="11"/>
        <v>20</v>
      </c>
      <c r="AC9" s="9">
        <f t="shared" si="12"/>
        <v>60</v>
      </c>
      <c r="AD9" s="5">
        <f t="shared" si="13"/>
        <v>0</v>
      </c>
      <c r="AE9" s="5">
        <f t="shared" si="14"/>
        <v>0</v>
      </c>
      <c r="AF9" s="9">
        <f t="shared" si="15"/>
        <v>0</v>
      </c>
      <c r="AG9" s="9">
        <f t="shared" si="16"/>
        <v>20</v>
      </c>
      <c r="AH9" s="10">
        <f t="shared" si="17"/>
        <v>80</v>
      </c>
      <c r="AI9" s="2">
        <f t="shared" si="18"/>
        <v>1</v>
      </c>
      <c r="AK9" s="12">
        <f t="shared" si="19"/>
        <v>158.4</v>
      </c>
      <c r="AL9" s="12">
        <f t="shared" si="20"/>
        <v>7</v>
      </c>
      <c r="AM9" s="12">
        <f t="shared" si="21"/>
        <v>140</v>
      </c>
      <c r="AN9" s="12">
        <f t="shared" si="22"/>
        <v>5420</v>
      </c>
      <c r="AO9" s="12">
        <f>MAX(AN$4:AN9)</f>
        <v>5420</v>
      </c>
      <c r="AP9" s="8">
        <f t="shared" si="23"/>
        <v>0</v>
      </c>
      <c r="AR9" s="12">
        <f t="shared" si="24"/>
        <v>0</v>
      </c>
      <c r="AS9" s="12">
        <f t="shared" si="25"/>
        <v>0</v>
      </c>
      <c r="AT9" s="12">
        <f t="shared" si="26"/>
        <v>0</v>
      </c>
      <c r="AU9" s="12">
        <f t="shared" si="27"/>
        <v>5000</v>
      </c>
      <c r="AV9" s="12">
        <f>MAX(AU$4:AU9)</f>
        <v>5000</v>
      </c>
      <c r="AW9" s="8">
        <f t="shared" si="28"/>
        <v>0</v>
      </c>
      <c r="AZ9" s="9"/>
      <c r="BC9" s="10"/>
      <c r="BF9" s="12"/>
      <c r="BG9" s="12"/>
      <c r="BH9" s="12"/>
      <c r="BI9" s="12"/>
      <c r="BJ9" s="12"/>
      <c r="BK9" s="8"/>
    </row>
    <row r="10" spans="1:63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 t="shared" si="0"/>
        <v>1555</v>
      </c>
      <c r="G10" s="11">
        <f t="shared" si="1"/>
        <v>0</v>
      </c>
      <c r="H10" s="3" t="s">
        <v>43</v>
      </c>
      <c r="L10" s="2">
        <f t="shared" si="2"/>
        <v>1</v>
      </c>
      <c r="M10" s="2" t="s">
        <v>20</v>
      </c>
      <c r="N10" s="14">
        <v>10</v>
      </c>
      <c r="O10" s="2">
        <v>132580</v>
      </c>
      <c r="P10" s="2">
        <v>132685</v>
      </c>
      <c r="Q10" s="2">
        <v>130471</v>
      </c>
      <c r="R10" s="5">
        <f t="shared" si="3"/>
        <v>11.5</v>
      </c>
      <c r="S10" s="5">
        <f t="shared" si="4"/>
        <v>209.9</v>
      </c>
      <c r="U10" s="5">
        <f t="shared" si="5"/>
        <v>-11.5</v>
      </c>
      <c r="V10" s="5">
        <f t="shared" si="6"/>
        <v>209.9</v>
      </c>
      <c r="W10" s="7">
        <f t="shared" si="7"/>
        <v>1</v>
      </c>
      <c r="X10" s="7">
        <f t="shared" si="8"/>
        <v>1</v>
      </c>
      <c r="Y10" s="5">
        <f t="shared" si="9"/>
        <v>0</v>
      </c>
      <c r="AA10" s="6">
        <f t="shared" si="10"/>
        <v>0</v>
      </c>
      <c r="AB10" s="5">
        <f t="shared" si="11"/>
        <v>20</v>
      </c>
      <c r="AC10" s="9">
        <f t="shared" si="12"/>
        <v>80</v>
      </c>
      <c r="AD10" s="5">
        <f t="shared" si="13"/>
        <v>0</v>
      </c>
      <c r="AE10" s="5">
        <f t="shared" si="14"/>
        <v>0</v>
      </c>
      <c r="AF10" s="9">
        <f t="shared" si="15"/>
        <v>0</v>
      </c>
      <c r="AG10" s="9">
        <f t="shared" si="16"/>
        <v>20</v>
      </c>
      <c r="AH10" s="10">
        <f t="shared" si="17"/>
        <v>100</v>
      </c>
      <c r="AI10" s="2">
        <f t="shared" si="18"/>
        <v>1</v>
      </c>
      <c r="AK10" s="12">
        <f t="shared" si="19"/>
        <v>158.4</v>
      </c>
      <c r="AL10" s="12">
        <f t="shared" si="20"/>
        <v>7</v>
      </c>
      <c r="AM10" s="12">
        <f t="shared" si="21"/>
        <v>140</v>
      </c>
      <c r="AN10" s="12">
        <f t="shared" si="22"/>
        <v>5560</v>
      </c>
      <c r="AO10" s="12">
        <f>MAX(AN$4:AN10)</f>
        <v>5560</v>
      </c>
      <c r="AP10" s="8">
        <f t="shared" si="23"/>
        <v>0</v>
      </c>
      <c r="AR10" s="12">
        <f t="shared" si="24"/>
        <v>0</v>
      </c>
      <c r="AS10" s="12">
        <f t="shared" si="25"/>
        <v>0</v>
      </c>
      <c r="AT10" s="12">
        <f t="shared" si="26"/>
        <v>0</v>
      </c>
      <c r="AU10" s="12">
        <f t="shared" si="27"/>
        <v>5000</v>
      </c>
      <c r="AV10" s="12">
        <f>MAX(AU$4:AU10)</f>
        <v>5000</v>
      </c>
      <c r="AW10" s="8">
        <f t="shared" si="28"/>
        <v>0</v>
      </c>
      <c r="AZ10" s="9"/>
      <c r="BC10" s="10"/>
      <c r="BF10" s="12"/>
      <c r="BG10" s="12"/>
      <c r="BH10" s="12"/>
      <c r="BI10" s="12"/>
      <c r="BJ10" s="12"/>
      <c r="BK10" s="8"/>
    </row>
    <row r="11" spans="1:63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 t="shared" si="0"/>
        <v>140</v>
      </c>
      <c r="G11" s="11">
        <f t="shared" si="1"/>
        <v>1</v>
      </c>
      <c r="H11" s="3" t="s">
        <v>43</v>
      </c>
      <c r="L11" s="2">
        <f t="shared" si="2"/>
        <v>1</v>
      </c>
      <c r="M11" s="2" t="s">
        <v>21</v>
      </c>
      <c r="N11" s="14">
        <v>10</v>
      </c>
      <c r="O11" s="2">
        <v>130470</v>
      </c>
      <c r="P11" s="2">
        <v>130471</v>
      </c>
      <c r="Q11" s="2">
        <v>131104</v>
      </c>
      <c r="R11" s="5">
        <f t="shared" si="3"/>
        <v>0.9</v>
      </c>
      <c r="S11" s="5">
        <f t="shared" si="4"/>
        <v>62.4</v>
      </c>
      <c r="U11" s="5">
        <f t="shared" si="5"/>
        <v>-0.9</v>
      </c>
      <c r="V11" s="5">
        <f t="shared" si="6"/>
        <v>62.4</v>
      </c>
      <c r="W11" s="7">
        <f t="shared" si="7"/>
        <v>0</v>
      </c>
      <c r="X11" s="7">
        <f t="shared" si="8"/>
        <v>0</v>
      </c>
      <c r="Y11" s="5">
        <f t="shared" si="9"/>
        <v>0</v>
      </c>
      <c r="AA11" s="6">
        <f t="shared" si="10"/>
        <v>0</v>
      </c>
      <c r="AB11" s="5">
        <f t="shared" si="11"/>
        <v>0</v>
      </c>
      <c r="AC11" s="9">
        <f t="shared" si="12"/>
        <v>80</v>
      </c>
      <c r="AD11" s="5">
        <f t="shared" si="13"/>
        <v>0</v>
      </c>
      <c r="AE11" s="5">
        <f t="shared" si="14"/>
        <v>0</v>
      </c>
      <c r="AF11" s="9">
        <f t="shared" si="15"/>
        <v>0</v>
      </c>
      <c r="AG11" s="9">
        <f t="shared" si="16"/>
        <v>0</v>
      </c>
      <c r="AH11" s="10">
        <f t="shared" si="17"/>
        <v>100</v>
      </c>
      <c r="AI11" s="2">
        <f t="shared" si="18"/>
        <v>0</v>
      </c>
      <c r="AK11" s="12">
        <f t="shared" si="19"/>
        <v>166.79999999999998</v>
      </c>
      <c r="AL11" s="12">
        <f t="shared" si="20"/>
        <v>8</v>
      </c>
      <c r="AM11" s="12">
        <f t="shared" si="21"/>
        <v>0</v>
      </c>
      <c r="AN11" s="12">
        <f t="shared" si="22"/>
        <v>5560</v>
      </c>
      <c r="AO11" s="12">
        <f>MAX(AN$4:AN11)</f>
        <v>5560</v>
      </c>
      <c r="AP11" s="8">
        <f t="shared" si="23"/>
        <v>0</v>
      </c>
      <c r="AR11" s="12">
        <f t="shared" si="24"/>
        <v>0</v>
      </c>
      <c r="AS11" s="12">
        <f t="shared" si="25"/>
        <v>0</v>
      </c>
      <c r="AT11" s="12">
        <f t="shared" si="26"/>
        <v>0</v>
      </c>
      <c r="AU11" s="12">
        <f t="shared" si="27"/>
        <v>5000</v>
      </c>
      <c r="AV11" s="12">
        <f>MAX(AU$4:AU11)</f>
        <v>5000</v>
      </c>
      <c r="AW11" s="8">
        <f t="shared" si="28"/>
        <v>0</v>
      </c>
      <c r="AZ11" s="9"/>
      <c r="BC11" s="10"/>
      <c r="BF11" s="12"/>
      <c r="BG11" s="12"/>
      <c r="BH11" s="12"/>
      <c r="BI11" s="12"/>
      <c r="BJ11" s="12"/>
      <c r="BK11" s="8"/>
    </row>
    <row r="12" spans="1:63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 t="shared" si="0"/>
        <v>525</v>
      </c>
      <c r="G12" s="11">
        <f t="shared" si="1"/>
        <v>2</v>
      </c>
      <c r="H12" s="3" t="s">
        <v>38</v>
      </c>
      <c r="I12" s="2" t="s">
        <v>11</v>
      </c>
      <c r="J12" s="2">
        <v>10</v>
      </c>
      <c r="L12" s="2">
        <f t="shared" si="2"/>
        <v>1</v>
      </c>
      <c r="M12" s="2" t="s">
        <v>20</v>
      </c>
      <c r="N12" s="14">
        <v>7</v>
      </c>
      <c r="O12" s="2">
        <v>101420</v>
      </c>
      <c r="P12" s="2">
        <v>101486</v>
      </c>
      <c r="Q12" s="2">
        <v>101326</v>
      </c>
      <c r="R12" s="5">
        <f t="shared" si="3"/>
        <v>7.3</v>
      </c>
      <c r="S12" s="5">
        <f t="shared" si="4"/>
        <v>8.6999999999999993</v>
      </c>
      <c r="U12" s="5">
        <f t="shared" si="5"/>
        <v>-7.3</v>
      </c>
      <c r="V12" s="5">
        <f t="shared" si="6"/>
        <v>8.6999999999999993</v>
      </c>
      <c r="W12" s="7">
        <f t="shared" si="7"/>
        <v>1</v>
      </c>
      <c r="X12" s="7">
        <f t="shared" si="8"/>
        <v>0</v>
      </c>
      <c r="Y12" s="5">
        <f t="shared" si="9"/>
        <v>0</v>
      </c>
      <c r="AA12" s="6">
        <f t="shared" si="10"/>
        <v>-20</v>
      </c>
      <c r="AB12" s="5">
        <f t="shared" si="11"/>
        <v>-20</v>
      </c>
      <c r="AC12" s="9">
        <f t="shared" si="12"/>
        <v>60</v>
      </c>
      <c r="AD12" s="5">
        <f t="shared" si="13"/>
        <v>-20</v>
      </c>
      <c r="AE12" s="5">
        <f t="shared" si="14"/>
        <v>0</v>
      </c>
      <c r="AF12" s="9">
        <f t="shared" si="15"/>
        <v>0</v>
      </c>
      <c r="AG12" s="9">
        <f t="shared" si="16"/>
        <v>0</v>
      </c>
      <c r="AH12" s="10">
        <f t="shared" si="17"/>
        <v>100</v>
      </c>
      <c r="AI12" s="2">
        <f t="shared" si="18"/>
        <v>0</v>
      </c>
      <c r="AK12" s="12">
        <f t="shared" si="19"/>
        <v>166.79999999999998</v>
      </c>
      <c r="AL12" s="12">
        <f t="shared" si="20"/>
        <v>8</v>
      </c>
      <c r="AM12" s="12">
        <f t="shared" si="21"/>
        <v>-160</v>
      </c>
      <c r="AN12" s="12">
        <f t="shared" si="22"/>
        <v>5400</v>
      </c>
      <c r="AO12" s="12">
        <f>MAX(AN$4:AN12)</f>
        <v>5560</v>
      </c>
      <c r="AP12" s="8">
        <f t="shared" si="23"/>
        <v>-2.8776978417266189E-2</v>
      </c>
      <c r="AR12" s="12">
        <f t="shared" si="24"/>
        <v>150</v>
      </c>
      <c r="AS12" s="12">
        <f t="shared" si="25"/>
        <v>7</v>
      </c>
      <c r="AT12" s="12">
        <f t="shared" si="26"/>
        <v>0</v>
      </c>
      <c r="AU12" s="12">
        <f t="shared" si="27"/>
        <v>5000</v>
      </c>
      <c r="AV12" s="12">
        <f>MAX(AU$4:AU12)</f>
        <v>5000</v>
      </c>
      <c r="AW12" s="8">
        <f t="shared" si="28"/>
        <v>0</v>
      </c>
      <c r="AZ12" s="9"/>
      <c r="BC12" s="10"/>
      <c r="BF12" s="12"/>
      <c r="BG12" s="12"/>
      <c r="BH12" s="12"/>
      <c r="BI12" s="12"/>
      <c r="BJ12" s="12"/>
      <c r="BK12" s="8"/>
    </row>
    <row r="13" spans="1:63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 t="shared" si="0"/>
        <v>1035</v>
      </c>
      <c r="G13" s="11">
        <f t="shared" si="1"/>
        <v>0</v>
      </c>
      <c r="H13" s="3" t="s">
        <v>43</v>
      </c>
      <c r="L13" s="2">
        <f t="shared" si="2"/>
        <v>1</v>
      </c>
      <c r="M13" s="2" t="s">
        <v>20</v>
      </c>
      <c r="N13" s="14">
        <v>10</v>
      </c>
      <c r="O13" s="2">
        <v>131130</v>
      </c>
      <c r="P13" s="2">
        <v>131104</v>
      </c>
      <c r="Q13" s="2">
        <v>130572</v>
      </c>
      <c r="R13" s="5">
        <f t="shared" si="3"/>
        <v>-1.6</v>
      </c>
      <c r="S13" s="5">
        <f t="shared" si="4"/>
        <v>54.8</v>
      </c>
      <c r="U13" s="5">
        <f t="shared" si="5"/>
        <v>1.6</v>
      </c>
      <c r="V13" s="5">
        <f t="shared" si="6"/>
        <v>54.8</v>
      </c>
      <c r="W13" s="7">
        <f t="shared" si="7"/>
        <v>0</v>
      </c>
      <c r="X13" s="7">
        <f t="shared" si="8"/>
        <v>0</v>
      </c>
      <c r="Y13" s="5">
        <f t="shared" si="9"/>
        <v>0</v>
      </c>
      <c r="AA13" s="6">
        <f t="shared" si="10"/>
        <v>0</v>
      </c>
      <c r="AB13" s="5">
        <f t="shared" si="11"/>
        <v>0</v>
      </c>
      <c r="AC13" s="9">
        <f t="shared" si="12"/>
        <v>60</v>
      </c>
      <c r="AD13" s="5">
        <f t="shared" si="13"/>
        <v>0</v>
      </c>
      <c r="AE13" s="5">
        <f t="shared" si="14"/>
        <v>0</v>
      </c>
      <c r="AF13" s="9">
        <f t="shared" si="15"/>
        <v>0</v>
      </c>
      <c r="AG13" s="9">
        <f t="shared" si="16"/>
        <v>0</v>
      </c>
      <c r="AH13" s="10">
        <f t="shared" si="17"/>
        <v>100</v>
      </c>
      <c r="AI13" s="2">
        <f t="shared" si="18"/>
        <v>0</v>
      </c>
      <c r="AK13" s="12">
        <f t="shared" si="19"/>
        <v>166.79999999999998</v>
      </c>
      <c r="AL13" s="12">
        <f t="shared" si="20"/>
        <v>8</v>
      </c>
      <c r="AM13" s="12">
        <f t="shared" si="21"/>
        <v>0</v>
      </c>
      <c r="AN13" s="12">
        <f t="shared" si="22"/>
        <v>5400</v>
      </c>
      <c r="AO13" s="12">
        <f>MAX(AN$4:AN13)</f>
        <v>5560</v>
      </c>
      <c r="AP13" s="8">
        <f t="shared" si="23"/>
        <v>-2.8776978417266189E-2</v>
      </c>
      <c r="AR13" s="12">
        <f t="shared" si="24"/>
        <v>150</v>
      </c>
      <c r="AS13" s="12">
        <f t="shared" si="25"/>
        <v>7</v>
      </c>
      <c r="AT13" s="12">
        <f t="shared" si="26"/>
        <v>0</v>
      </c>
      <c r="AU13" s="12">
        <f t="shared" si="27"/>
        <v>5000</v>
      </c>
      <c r="AV13" s="12">
        <f>MAX(AU$4:AU13)</f>
        <v>5000</v>
      </c>
      <c r="AW13" s="8">
        <f t="shared" si="28"/>
        <v>0</v>
      </c>
      <c r="AZ13" s="9"/>
      <c r="BC13" s="10"/>
      <c r="BF13" s="12"/>
      <c r="BG13" s="12"/>
      <c r="BH13" s="12"/>
      <c r="BI13" s="12"/>
      <c r="BJ13" s="12"/>
      <c r="BK13" s="8"/>
    </row>
    <row r="14" spans="1:63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 t="shared" si="0"/>
        <v>1035</v>
      </c>
      <c r="G14" s="11">
        <f t="shared" si="1"/>
        <v>0</v>
      </c>
      <c r="H14" s="3" t="s">
        <v>38</v>
      </c>
      <c r="L14" s="2">
        <f t="shared" si="2"/>
        <v>1</v>
      </c>
      <c r="M14" s="2" t="s">
        <v>21</v>
      </c>
      <c r="N14" s="14">
        <v>7</v>
      </c>
      <c r="O14" s="2">
        <v>101350</v>
      </c>
      <c r="P14" s="2">
        <v>101344</v>
      </c>
      <c r="Q14" s="2">
        <v>101834</v>
      </c>
      <c r="R14" s="5">
        <f t="shared" si="3"/>
        <v>1.3</v>
      </c>
      <c r="S14" s="5">
        <f t="shared" si="4"/>
        <v>47.7</v>
      </c>
      <c r="U14" s="5">
        <f t="shared" si="5"/>
        <v>-1.3</v>
      </c>
      <c r="V14" s="5">
        <f t="shared" si="6"/>
        <v>47.7</v>
      </c>
      <c r="W14" s="7">
        <f t="shared" si="7"/>
        <v>1</v>
      </c>
      <c r="X14" s="7">
        <f t="shared" si="8"/>
        <v>1</v>
      </c>
      <c r="Y14" s="5">
        <f t="shared" si="9"/>
        <v>0</v>
      </c>
      <c r="AA14" s="6">
        <f t="shared" si="10"/>
        <v>0</v>
      </c>
      <c r="AB14" s="5">
        <f t="shared" si="11"/>
        <v>20</v>
      </c>
      <c r="AC14" s="9">
        <f t="shared" si="12"/>
        <v>80</v>
      </c>
      <c r="AD14" s="5">
        <f t="shared" si="13"/>
        <v>0</v>
      </c>
      <c r="AE14" s="5">
        <f t="shared" si="14"/>
        <v>0</v>
      </c>
      <c r="AF14" s="9">
        <f t="shared" si="15"/>
        <v>0</v>
      </c>
      <c r="AG14" s="9">
        <f t="shared" si="16"/>
        <v>20</v>
      </c>
      <c r="AH14" s="10">
        <f t="shared" si="17"/>
        <v>120</v>
      </c>
      <c r="AI14" s="2">
        <f t="shared" si="18"/>
        <v>1</v>
      </c>
      <c r="AK14" s="12">
        <f t="shared" si="19"/>
        <v>166.79999999999998</v>
      </c>
      <c r="AL14" s="12">
        <f t="shared" si="20"/>
        <v>8</v>
      </c>
      <c r="AM14" s="12">
        <f t="shared" si="21"/>
        <v>160</v>
      </c>
      <c r="AN14" s="12">
        <f t="shared" si="22"/>
        <v>5560</v>
      </c>
      <c r="AO14" s="12">
        <f>MAX(AN$4:AN14)</f>
        <v>5560</v>
      </c>
      <c r="AP14" s="8">
        <f t="shared" si="23"/>
        <v>0</v>
      </c>
      <c r="AR14" s="12">
        <f t="shared" si="24"/>
        <v>150</v>
      </c>
      <c r="AS14" s="12">
        <f t="shared" si="25"/>
        <v>7</v>
      </c>
      <c r="AT14" s="12">
        <f t="shared" si="26"/>
        <v>140</v>
      </c>
      <c r="AU14" s="12">
        <f t="shared" si="27"/>
        <v>5140</v>
      </c>
      <c r="AV14" s="12">
        <f>MAX(AU$4:AU14)</f>
        <v>5140</v>
      </c>
      <c r="AW14" s="8">
        <f t="shared" si="28"/>
        <v>0</v>
      </c>
      <c r="AZ14" s="9"/>
      <c r="BC14" s="10"/>
      <c r="BF14" s="12"/>
      <c r="BG14" s="12"/>
      <c r="BH14" s="12"/>
      <c r="BI14" s="12"/>
      <c r="BJ14" s="12"/>
      <c r="BK14" s="8"/>
    </row>
    <row r="15" spans="1:63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 t="shared" si="0"/>
        <v>1145</v>
      </c>
      <c r="G15" s="11">
        <f t="shared" si="1"/>
        <v>0</v>
      </c>
      <c r="H15" s="3" t="s">
        <v>37</v>
      </c>
      <c r="I15" s="2" t="s">
        <v>11</v>
      </c>
      <c r="J15" s="2">
        <v>19</v>
      </c>
      <c r="L15" s="2">
        <f t="shared" si="2"/>
        <v>1</v>
      </c>
      <c r="M15" s="2" t="s">
        <v>21</v>
      </c>
      <c r="N15" s="14">
        <v>8</v>
      </c>
      <c r="O15" s="2">
        <v>76560</v>
      </c>
      <c r="P15" s="2">
        <v>76524</v>
      </c>
      <c r="Q15" s="2">
        <v>76881</v>
      </c>
      <c r="R15" s="5">
        <f t="shared" si="3"/>
        <v>4.4000000000000004</v>
      </c>
      <c r="S15" s="5">
        <f t="shared" si="4"/>
        <v>31.3</v>
      </c>
      <c r="U15" s="5">
        <f t="shared" si="5"/>
        <v>-4.4000000000000004</v>
      </c>
      <c r="V15" s="5">
        <f t="shared" si="6"/>
        <v>31.3</v>
      </c>
      <c r="W15" s="7">
        <f t="shared" si="7"/>
        <v>1</v>
      </c>
      <c r="X15" s="7">
        <f t="shared" si="8"/>
        <v>0</v>
      </c>
      <c r="Y15" s="5">
        <f t="shared" si="9"/>
        <v>0</v>
      </c>
      <c r="AA15" s="6">
        <f t="shared" si="10"/>
        <v>0</v>
      </c>
      <c r="AB15" s="5">
        <f t="shared" si="11"/>
        <v>20</v>
      </c>
      <c r="AC15" s="9">
        <f t="shared" si="12"/>
        <v>100</v>
      </c>
      <c r="AD15" s="5">
        <f t="shared" si="13"/>
        <v>20</v>
      </c>
      <c r="AE15" s="5">
        <f t="shared" si="14"/>
        <v>0</v>
      </c>
      <c r="AF15" s="9">
        <f t="shared" si="15"/>
        <v>0</v>
      </c>
      <c r="AG15" s="9">
        <f t="shared" si="16"/>
        <v>0</v>
      </c>
      <c r="AH15" s="10">
        <f t="shared" si="17"/>
        <v>120</v>
      </c>
      <c r="AI15" s="2">
        <f t="shared" si="18"/>
        <v>0</v>
      </c>
      <c r="AK15" s="12">
        <f t="shared" si="19"/>
        <v>166.79999999999998</v>
      </c>
      <c r="AL15" s="12">
        <f t="shared" si="20"/>
        <v>8</v>
      </c>
      <c r="AM15" s="12">
        <f t="shared" si="21"/>
        <v>160</v>
      </c>
      <c r="AN15" s="12">
        <f t="shared" si="22"/>
        <v>5720</v>
      </c>
      <c r="AO15" s="12">
        <f>MAX(AN$4:AN15)</f>
        <v>5720</v>
      </c>
      <c r="AP15" s="8">
        <f t="shared" si="23"/>
        <v>0</v>
      </c>
      <c r="AR15" s="12">
        <f t="shared" si="24"/>
        <v>154.19999999999999</v>
      </c>
      <c r="AS15" s="12">
        <f t="shared" si="25"/>
        <v>7</v>
      </c>
      <c r="AT15" s="12">
        <f t="shared" si="26"/>
        <v>0</v>
      </c>
      <c r="AU15" s="12">
        <f t="shared" si="27"/>
        <v>5140</v>
      </c>
      <c r="AV15" s="12">
        <f>MAX(AU$4:AU15)</f>
        <v>5140</v>
      </c>
      <c r="AW15" s="8">
        <f t="shared" si="28"/>
        <v>0</v>
      </c>
      <c r="AZ15" s="9"/>
      <c r="BC15" s="10"/>
      <c r="BF15" s="12"/>
      <c r="BG15" s="12"/>
      <c r="BH15" s="12"/>
      <c r="BI15" s="12"/>
      <c r="BJ15" s="12"/>
      <c r="BK15" s="8"/>
    </row>
    <row r="16" spans="1:63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 t="shared" si="0"/>
        <v>1645</v>
      </c>
      <c r="G16" s="11">
        <f t="shared" si="1"/>
        <v>0</v>
      </c>
      <c r="H16" s="3" t="s">
        <v>17</v>
      </c>
      <c r="L16" s="2">
        <f t="shared" si="2"/>
        <v>1</v>
      </c>
      <c r="M16" s="2" t="s">
        <v>20</v>
      </c>
      <c r="N16" s="14">
        <v>7</v>
      </c>
      <c r="O16" s="2">
        <v>112460</v>
      </c>
      <c r="P16" s="2">
        <v>112491</v>
      </c>
      <c r="Q16" s="2">
        <v>111528</v>
      </c>
      <c r="R16" s="5">
        <f t="shared" si="3"/>
        <v>3.8</v>
      </c>
      <c r="S16" s="5">
        <f t="shared" si="4"/>
        <v>92.5</v>
      </c>
      <c r="U16" s="5">
        <f t="shared" si="5"/>
        <v>-3.8</v>
      </c>
      <c r="V16" s="5">
        <f t="shared" si="6"/>
        <v>92.5</v>
      </c>
      <c r="W16" s="7">
        <f t="shared" si="7"/>
        <v>1</v>
      </c>
      <c r="X16" s="7">
        <f t="shared" si="8"/>
        <v>1</v>
      </c>
      <c r="Y16" s="5">
        <f t="shared" si="9"/>
        <v>0</v>
      </c>
      <c r="AA16" s="6">
        <f t="shared" si="10"/>
        <v>0</v>
      </c>
      <c r="AB16" s="5">
        <f t="shared" si="11"/>
        <v>20</v>
      </c>
      <c r="AC16" s="9">
        <f t="shared" si="12"/>
        <v>120</v>
      </c>
      <c r="AD16" s="5">
        <f t="shared" si="13"/>
        <v>0</v>
      </c>
      <c r="AE16" s="5">
        <f t="shared" si="14"/>
        <v>0</v>
      </c>
      <c r="AF16" s="9">
        <f t="shared" si="15"/>
        <v>0</v>
      </c>
      <c r="AG16" s="9">
        <f t="shared" si="16"/>
        <v>20</v>
      </c>
      <c r="AH16" s="10">
        <f t="shared" si="17"/>
        <v>140</v>
      </c>
      <c r="AI16" s="2">
        <f t="shared" si="18"/>
        <v>1</v>
      </c>
      <c r="AK16" s="12">
        <f t="shared" si="19"/>
        <v>166.79999999999998</v>
      </c>
      <c r="AL16" s="12">
        <f t="shared" si="20"/>
        <v>8</v>
      </c>
      <c r="AM16" s="12">
        <f t="shared" si="21"/>
        <v>160</v>
      </c>
      <c r="AN16" s="12">
        <f t="shared" si="22"/>
        <v>5880</v>
      </c>
      <c r="AO16" s="12">
        <f>MAX(AN$4:AN16)</f>
        <v>5880</v>
      </c>
      <c r="AP16" s="8">
        <f t="shared" si="23"/>
        <v>0</v>
      </c>
      <c r="AR16" s="12">
        <f t="shared" si="24"/>
        <v>154.19999999999999</v>
      </c>
      <c r="AS16" s="12">
        <f t="shared" si="25"/>
        <v>7</v>
      </c>
      <c r="AT16" s="12">
        <f t="shared" si="26"/>
        <v>140</v>
      </c>
      <c r="AU16" s="12">
        <f t="shared" si="27"/>
        <v>5280</v>
      </c>
      <c r="AV16" s="12">
        <f>MAX(AU$4:AU16)</f>
        <v>5280</v>
      </c>
      <c r="AW16" s="8">
        <f t="shared" si="28"/>
        <v>0</v>
      </c>
      <c r="AZ16" s="9"/>
      <c r="BC16" s="10"/>
      <c r="BF16" s="12"/>
      <c r="BG16" s="12"/>
      <c r="BH16" s="12"/>
      <c r="BI16" s="12"/>
      <c r="BJ16" s="12"/>
      <c r="BK16" s="8"/>
    </row>
    <row r="17" spans="1:63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 t="shared" si="0"/>
        <v>1715</v>
      </c>
      <c r="G17" s="11">
        <f t="shared" si="1"/>
        <v>0</v>
      </c>
      <c r="H17" s="3" t="s">
        <v>37</v>
      </c>
      <c r="L17" s="2">
        <f t="shared" si="2"/>
        <v>1</v>
      </c>
      <c r="M17" s="2" t="s">
        <v>20</v>
      </c>
      <c r="N17" s="14">
        <v>8</v>
      </c>
      <c r="O17" s="2">
        <v>76860</v>
      </c>
      <c r="P17" s="2">
        <v>76881</v>
      </c>
      <c r="Q17" s="2">
        <v>75897</v>
      </c>
      <c r="R17" s="5">
        <f t="shared" si="3"/>
        <v>2.9</v>
      </c>
      <c r="S17" s="5">
        <f t="shared" si="4"/>
        <v>95.5</v>
      </c>
      <c r="U17" s="5">
        <f t="shared" si="5"/>
        <v>-2.9</v>
      </c>
      <c r="V17" s="5">
        <f t="shared" si="6"/>
        <v>95.5</v>
      </c>
      <c r="W17" s="7">
        <f t="shared" si="7"/>
        <v>1</v>
      </c>
      <c r="X17" s="7">
        <f t="shared" si="8"/>
        <v>1</v>
      </c>
      <c r="Y17" s="5">
        <f t="shared" si="9"/>
        <v>0</v>
      </c>
      <c r="AA17" s="6">
        <f t="shared" si="10"/>
        <v>0</v>
      </c>
      <c r="AB17" s="5">
        <f t="shared" si="11"/>
        <v>20</v>
      </c>
      <c r="AC17" s="9">
        <f t="shared" si="12"/>
        <v>140</v>
      </c>
      <c r="AD17" s="5">
        <f t="shared" si="13"/>
        <v>0</v>
      </c>
      <c r="AE17" s="5">
        <f t="shared" si="14"/>
        <v>0</v>
      </c>
      <c r="AF17" s="9">
        <f t="shared" si="15"/>
        <v>0</v>
      </c>
      <c r="AG17" s="9">
        <f t="shared" si="16"/>
        <v>20</v>
      </c>
      <c r="AH17" s="10">
        <f t="shared" si="17"/>
        <v>160</v>
      </c>
      <c r="AI17" s="2">
        <f t="shared" si="18"/>
        <v>1</v>
      </c>
      <c r="AK17" s="12">
        <f t="shared" si="19"/>
        <v>166.79999999999998</v>
      </c>
      <c r="AL17" s="12">
        <f t="shared" si="20"/>
        <v>8</v>
      </c>
      <c r="AM17" s="12">
        <f t="shared" si="21"/>
        <v>160</v>
      </c>
      <c r="AN17" s="12">
        <f t="shared" si="22"/>
        <v>6040</v>
      </c>
      <c r="AO17" s="12">
        <f>MAX(AN$4:AN17)</f>
        <v>6040</v>
      </c>
      <c r="AP17" s="8">
        <f t="shared" si="23"/>
        <v>0</v>
      </c>
      <c r="AR17" s="12">
        <f t="shared" si="24"/>
        <v>154.19999999999999</v>
      </c>
      <c r="AS17" s="12">
        <f t="shared" si="25"/>
        <v>7</v>
      </c>
      <c r="AT17" s="12">
        <f t="shared" si="26"/>
        <v>140</v>
      </c>
      <c r="AU17" s="12">
        <f t="shared" si="27"/>
        <v>5420</v>
      </c>
      <c r="AV17" s="12">
        <f>MAX(AU$4:AU17)</f>
        <v>5420</v>
      </c>
      <c r="AW17" s="8">
        <f t="shared" si="28"/>
        <v>0</v>
      </c>
      <c r="AZ17" s="9"/>
      <c r="BC17" s="10"/>
      <c r="BF17" s="12"/>
      <c r="BG17" s="12"/>
      <c r="BH17" s="12"/>
      <c r="BI17" s="12"/>
      <c r="BJ17" s="12"/>
      <c r="BK17" s="8"/>
    </row>
    <row r="18" spans="1:63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 t="shared" si="0"/>
        <v>725</v>
      </c>
      <c r="G18" s="11">
        <f t="shared" si="1"/>
        <v>1</v>
      </c>
      <c r="H18" s="3" t="s">
        <v>38</v>
      </c>
      <c r="L18" s="2">
        <f t="shared" si="2"/>
        <v>1</v>
      </c>
      <c r="M18" s="2" t="s">
        <v>21</v>
      </c>
      <c r="N18" s="14">
        <v>7</v>
      </c>
      <c r="O18" s="2">
        <v>100750</v>
      </c>
      <c r="P18" s="2">
        <v>100739</v>
      </c>
      <c r="Q18" s="2">
        <v>101374</v>
      </c>
      <c r="R18" s="5">
        <f t="shared" si="3"/>
        <v>1.8</v>
      </c>
      <c r="S18" s="5">
        <f t="shared" si="4"/>
        <v>61.7</v>
      </c>
      <c r="U18" s="5">
        <f t="shared" si="5"/>
        <v>-1.8</v>
      </c>
      <c r="V18" s="5">
        <f t="shared" si="6"/>
        <v>61.7</v>
      </c>
      <c r="W18" s="7">
        <f t="shared" si="7"/>
        <v>1</v>
      </c>
      <c r="X18" s="7">
        <f t="shared" si="8"/>
        <v>1</v>
      </c>
      <c r="Y18" s="5">
        <f t="shared" si="9"/>
        <v>0</v>
      </c>
      <c r="AA18" s="6">
        <f t="shared" si="10"/>
        <v>0</v>
      </c>
      <c r="AB18" s="5">
        <f t="shared" si="11"/>
        <v>20</v>
      </c>
      <c r="AC18" s="9">
        <f t="shared" si="12"/>
        <v>160</v>
      </c>
      <c r="AD18" s="5">
        <f t="shared" si="13"/>
        <v>0</v>
      </c>
      <c r="AE18" s="5">
        <f t="shared" si="14"/>
        <v>0</v>
      </c>
      <c r="AF18" s="9">
        <f t="shared" si="15"/>
        <v>0</v>
      </c>
      <c r="AG18" s="9">
        <f t="shared" si="16"/>
        <v>20</v>
      </c>
      <c r="AH18" s="10">
        <f t="shared" si="17"/>
        <v>180</v>
      </c>
      <c r="AI18" s="2">
        <f t="shared" si="18"/>
        <v>1</v>
      </c>
      <c r="AK18" s="12">
        <f t="shared" si="19"/>
        <v>181.2</v>
      </c>
      <c r="AL18" s="12">
        <f t="shared" si="20"/>
        <v>9</v>
      </c>
      <c r="AM18" s="12">
        <f t="shared" si="21"/>
        <v>180</v>
      </c>
      <c r="AN18" s="12">
        <f t="shared" si="22"/>
        <v>6220</v>
      </c>
      <c r="AO18" s="12">
        <f>MAX(AN$4:AN18)</f>
        <v>6220</v>
      </c>
      <c r="AP18" s="8">
        <f t="shared" si="23"/>
        <v>0</v>
      </c>
      <c r="AR18" s="12">
        <f t="shared" si="24"/>
        <v>154.19999999999999</v>
      </c>
      <c r="AS18" s="12">
        <f t="shared" si="25"/>
        <v>7</v>
      </c>
      <c r="AT18" s="12">
        <f t="shared" si="26"/>
        <v>140</v>
      </c>
      <c r="AU18" s="12">
        <f t="shared" si="27"/>
        <v>5560</v>
      </c>
      <c r="AV18" s="12">
        <f>MAX(AU$4:AU18)</f>
        <v>5560</v>
      </c>
      <c r="AW18" s="8">
        <f t="shared" si="28"/>
        <v>0</v>
      </c>
      <c r="AZ18" s="9"/>
      <c r="BC18" s="10"/>
      <c r="BF18" s="12"/>
      <c r="BG18" s="12"/>
      <c r="BH18" s="12"/>
      <c r="BI18" s="12"/>
      <c r="BJ18" s="12"/>
      <c r="BK18" s="8"/>
    </row>
    <row r="19" spans="1:63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 t="shared" si="0"/>
        <v>815</v>
      </c>
      <c r="G19" s="11">
        <f t="shared" si="1"/>
        <v>1</v>
      </c>
      <c r="H19" s="3" t="s">
        <v>37</v>
      </c>
      <c r="L19" s="2">
        <f t="shared" si="2"/>
        <v>1</v>
      </c>
      <c r="M19" s="2" t="s">
        <v>21</v>
      </c>
      <c r="N19" s="14">
        <v>8</v>
      </c>
      <c r="O19" s="2">
        <v>75970</v>
      </c>
      <c r="P19" s="2">
        <v>75891</v>
      </c>
      <c r="Q19" s="2">
        <v>76707</v>
      </c>
      <c r="R19" s="5">
        <f t="shared" si="3"/>
        <v>8.6999999999999993</v>
      </c>
      <c r="S19" s="5">
        <f t="shared" si="4"/>
        <v>72.900000000000006</v>
      </c>
      <c r="U19" s="5">
        <f t="shared" si="5"/>
        <v>-8.6999999999999993</v>
      </c>
      <c r="V19" s="5">
        <f t="shared" si="6"/>
        <v>72.900000000000006</v>
      </c>
      <c r="W19" s="7">
        <f t="shared" si="7"/>
        <v>1</v>
      </c>
      <c r="X19" s="7">
        <f t="shared" si="8"/>
        <v>1</v>
      </c>
      <c r="Y19" s="5">
        <f t="shared" si="9"/>
        <v>0</v>
      </c>
      <c r="AA19" s="6">
        <f t="shared" si="10"/>
        <v>0</v>
      </c>
      <c r="AB19" s="5">
        <f t="shared" si="11"/>
        <v>20</v>
      </c>
      <c r="AC19" s="9">
        <f t="shared" si="12"/>
        <v>180</v>
      </c>
      <c r="AD19" s="5">
        <f t="shared" si="13"/>
        <v>0</v>
      </c>
      <c r="AE19" s="5">
        <f t="shared" si="14"/>
        <v>0</v>
      </c>
      <c r="AF19" s="9">
        <f t="shared" si="15"/>
        <v>0</v>
      </c>
      <c r="AG19" s="9">
        <f t="shared" si="16"/>
        <v>20</v>
      </c>
      <c r="AH19" s="10">
        <f t="shared" si="17"/>
        <v>200</v>
      </c>
      <c r="AI19" s="2">
        <f t="shared" si="18"/>
        <v>1</v>
      </c>
      <c r="AK19" s="12">
        <f t="shared" si="19"/>
        <v>181.2</v>
      </c>
      <c r="AL19" s="12">
        <f t="shared" si="20"/>
        <v>9</v>
      </c>
      <c r="AM19" s="12">
        <f t="shared" si="21"/>
        <v>180</v>
      </c>
      <c r="AN19" s="12">
        <f t="shared" si="22"/>
        <v>6400</v>
      </c>
      <c r="AO19" s="12">
        <f>MAX(AN$4:AN19)</f>
        <v>6400</v>
      </c>
      <c r="AP19" s="8">
        <f t="shared" si="23"/>
        <v>0</v>
      </c>
      <c r="AR19" s="12">
        <f t="shared" si="24"/>
        <v>154.19999999999999</v>
      </c>
      <c r="AS19" s="12">
        <f t="shared" si="25"/>
        <v>7</v>
      </c>
      <c r="AT19" s="12">
        <f t="shared" si="26"/>
        <v>140</v>
      </c>
      <c r="AU19" s="12">
        <f t="shared" si="27"/>
        <v>5700</v>
      </c>
      <c r="AV19" s="12">
        <f>MAX(AU$4:AU19)</f>
        <v>5700</v>
      </c>
      <c r="AW19" s="8">
        <f t="shared" si="28"/>
        <v>0</v>
      </c>
      <c r="AZ19" s="9"/>
      <c r="BC19" s="10"/>
      <c r="BF19" s="12"/>
      <c r="BG19" s="12"/>
      <c r="BH19" s="12"/>
      <c r="BI19" s="12"/>
      <c r="BJ19" s="12"/>
      <c r="BK19" s="8"/>
    </row>
    <row r="20" spans="1:63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 t="shared" si="0"/>
        <v>1255</v>
      </c>
      <c r="G20" s="11">
        <f t="shared" si="1"/>
        <v>0</v>
      </c>
      <c r="H20" s="3" t="s">
        <v>17</v>
      </c>
      <c r="L20" s="2">
        <f t="shared" si="2"/>
        <v>1</v>
      </c>
      <c r="M20" s="2" t="s">
        <v>21</v>
      </c>
      <c r="N20" s="14">
        <v>7</v>
      </c>
      <c r="O20" s="2">
        <v>111610</v>
      </c>
      <c r="P20" s="2">
        <v>111528</v>
      </c>
      <c r="Q20" s="2">
        <v>112502</v>
      </c>
      <c r="R20" s="5">
        <f t="shared" si="3"/>
        <v>8.9</v>
      </c>
      <c r="S20" s="5">
        <f t="shared" si="4"/>
        <v>88.5</v>
      </c>
      <c r="U20" s="5">
        <f t="shared" si="5"/>
        <v>-8.9</v>
      </c>
      <c r="V20" s="5">
        <f t="shared" si="6"/>
        <v>88.5</v>
      </c>
      <c r="W20" s="7">
        <f t="shared" si="7"/>
        <v>1</v>
      </c>
      <c r="X20" s="7">
        <f t="shared" si="8"/>
        <v>1</v>
      </c>
      <c r="Y20" s="5">
        <f t="shared" si="9"/>
        <v>0</v>
      </c>
      <c r="AA20" s="6">
        <f t="shared" si="10"/>
        <v>0</v>
      </c>
      <c r="AB20" s="5">
        <f t="shared" si="11"/>
        <v>20</v>
      </c>
      <c r="AC20" s="9">
        <f t="shared" si="12"/>
        <v>200</v>
      </c>
      <c r="AD20" s="5">
        <f t="shared" si="13"/>
        <v>0</v>
      </c>
      <c r="AE20" s="5">
        <f t="shared" si="14"/>
        <v>0</v>
      </c>
      <c r="AF20" s="9">
        <f t="shared" si="15"/>
        <v>0</v>
      </c>
      <c r="AG20" s="9">
        <f t="shared" si="16"/>
        <v>20</v>
      </c>
      <c r="AH20" s="10">
        <f t="shared" si="17"/>
        <v>220</v>
      </c>
      <c r="AI20" s="2">
        <f t="shared" si="18"/>
        <v>1</v>
      </c>
      <c r="AK20" s="12">
        <f t="shared" si="19"/>
        <v>181.2</v>
      </c>
      <c r="AL20" s="12">
        <f t="shared" si="20"/>
        <v>9</v>
      </c>
      <c r="AM20" s="12">
        <f t="shared" si="21"/>
        <v>180</v>
      </c>
      <c r="AN20" s="12">
        <f t="shared" si="22"/>
        <v>6580</v>
      </c>
      <c r="AO20" s="12">
        <f>MAX(AN$4:AN20)</f>
        <v>6580</v>
      </c>
      <c r="AP20" s="8">
        <f t="shared" si="23"/>
        <v>0</v>
      </c>
      <c r="AR20" s="12">
        <f t="shared" si="24"/>
        <v>154.19999999999999</v>
      </c>
      <c r="AS20" s="12">
        <f t="shared" si="25"/>
        <v>7</v>
      </c>
      <c r="AT20" s="12">
        <f t="shared" si="26"/>
        <v>140</v>
      </c>
      <c r="AU20" s="12">
        <f t="shared" si="27"/>
        <v>5840</v>
      </c>
      <c r="AV20" s="12">
        <f>MAX(AU$4:AU20)</f>
        <v>5840</v>
      </c>
      <c r="AW20" s="8">
        <f t="shared" si="28"/>
        <v>0</v>
      </c>
      <c r="AZ20" s="9"/>
      <c r="BC20" s="10"/>
      <c r="BF20" s="12"/>
      <c r="BG20" s="12"/>
      <c r="BH20" s="12"/>
      <c r="BI20" s="12"/>
      <c r="BJ20" s="12"/>
      <c r="BK20" s="8"/>
    </row>
    <row r="21" spans="1:63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 t="shared" si="0"/>
        <v>1415</v>
      </c>
      <c r="G21" s="11">
        <f t="shared" si="1"/>
        <v>0</v>
      </c>
      <c r="H21" s="3" t="s">
        <v>43</v>
      </c>
      <c r="I21" s="2" t="s">
        <v>11</v>
      </c>
      <c r="J21" s="2">
        <v>17</v>
      </c>
      <c r="L21" s="2">
        <f t="shared" si="2"/>
        <v>1</v>
      </c>
      <c r="M21" s="2" t="s">
        <v>21</v>
      </c>
      <c r="N21" s="14">
        <v>10</v>
      </c>
      <c r="O21" s="2">
        <v>131000</v>
      </c>
      <c r="P21" s="2">
        <v>130854</v>
      </c>
      <c r="Q21" s="2">
        <v>131219</v>
      </c>
      <c r="R21" s="5">
        <f t="shared" si="3"/>
        <v>15.6</v>
      </c>
      <c r="S21" s="5">
        <f t="shared" si="4"/>
        <v>20.9</v>
      </c>
      <c r="U21" s="5">
        <f t="shared" si="5"/>
        <v>-15.6</v>
      </c>
      <c r="V21" s="5">
        <f t="shared" si="6"/>
        <v>20.9</v>
      </c>
      <c r="W21" s="7">
        <f t="shared" si="7"/>
        <v>1</v>
      </c>
      <c r="X21" s="7">
        <f t="shared" si="8"/>
        <v>0</v>
      </c>
      <c r="Y21" s="5">
        <f t="shared" si="9"/>
        <v>0</v>
      </c>
      <c r="AA21" s="6">
        <f t="shared" si="10"/>
        <v>0</v>
      </c>
      <c r="AB21" s="5">
        <f t="shared" si="11"/>
        <v>20</v>
      </c>
      <c r="AC21" s="9">
        <f t="shared" si="12"/>
        <v>220</v>
      </c>
      <c r="AD21" s="5">
        <f t="shared" si="13"/>
        <v>20</v>
      </c>
      <c r="AE21" s="5">
        <f t="shared" si="14"/>
        <v>0</v>
      </c>
      <c r="AF21" s="9">
        <f t="shared" si="15"/>
        <v>0</v>
      </c>
      <c r="AG21" s="9">
        <f t="shared" si="16"/>
        <v>0</v>
      </c>
      <c r="AH21" s="10">
        <f t="shared" si="17"/>
        <v>220</v>
      </c>
      <c r="AI21" s="2">
        <f t="shared" si="18"/>
        <v>0</v>
      </c>
      <c r="AK21" s="12">
        <f t="shared" si="19"/>
        <v>181.2</v>
      </c>
      <c r="AL21" s="12">
        <f t="shared" si="20"/>
        <v>9</v>
      </c>
      <c r="AM21" s="12">
        <f t="shared" si="21"/>
        <v>180</v>
      </c>
      <c r="AN21" s="12">
        <f t="shared" si="22"/>
        <v>6760</v>
      </c>
      <c r="AO21" s="12">
        <f>MAX(AN$4:AN21)</f>
        <v>6760</v>
      </c>
      <c r="AP21" s="8">
        <f t="shared" si="23"/>
        <v>0</v>
      </c>
      <c r="AR21" s="12">
        <f t="shared" si="24"/>
        <v>175.2</v>
      </c>
      <c r="AS21" s="12">
        <f t="shared" si="25"/>
        <v>8</v>
      </c>
      <c r="AT21" s="12">
        <f t="shared" si="26"/>
        <v>0</v>
      </c>
      <c r="AU21" s="12">
        <f t="shared" si="27"/>
        <v>5840</v>
      </c>
      <c r="AV21" s="12">
        <f>MAX(AU$4:AU21)</f>
        <v>5840</v>
      </c>
      <c r="AW21" s="8">
        <f t="shared" si="28"/>
        <v>0</v>
      </c>
      <c r="AZ21" s="9"/>
      <c r="BC21" s="10"/>
      <c r="BF21" s="12"/>
      <c r="BG21" s="12"/>
      <c r="BH21" s="12"/>
      <c r="BI21" s="12"/>
      <c r="BJ21" s="12"/>
      <c r="BK21" s="8"/>
    </row>
    <row r="22" spans="1:63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 t="shared" si="0"/>
        <v>1500</v>
      </c>
      <c r="G22" s="11">
        <f t="shared" si="1"/>
        <v>0</v>
      </c>
      <c r="H22" s="3" t="s">
        <v>17</v>
      </c>
      <c r="I22" s="2" t="s">
        <v>11</v>
      </c>
      <c r="J22" s="2">
        <v>10</v>
      </c>
      <c r="L22" s="2">
        <f t="shared" si="2"/>
        <v>1</v>
      </c>
      <c r="M22" s="2" t="s">
        <v>21</v>
      </c>
      <c r="N22" s="14">
        <v>7</v>
      </c>
      <c r="O22" s="2">
        <v>112130</v>
      </c>
      <c r="P22" s="2">
        <v>112047</v>
      </c>
      <c r="Q22" s="2">
        <v>112157</v>
      </c>
      <c r="R22" s="5">
        <f t="shared" si="3"/>
        <v>9</v>
      </c>
      <c r="S22" s="5">
        <f t="shared" si="4"/>
        <v>2</v>
      </c>
      <c r="U22" s="5">
        <f t="shared" si="5"/>
        <v>-9</v>
      </c>
      <c r="V22" s="5">
        <f t="shared" si="6"/>
        <v>2</v>
      </c>
      <c r="W22" s="7">
        <f t="shared" si="7"/>
        <v>1</v>
      </c>
      <c r="X22" s="7">
        <f t="shared" si="8"/>
        <v>0</v>
      </c>
      <c r="Y22" s="5">
        <f t="shared" si="9"/>
        <v>0</v>
      </c>
      <c r="AA22" s="6">
        <f t="shared" si="10"/>
        <v>-20</v>
      </c>
      <c r="AB22" s="5">
        <f t="shared" si="11"/>
        <v>-20</v>
      </c>
      <c r="AC22" s="9">
        <f t="shared" si="12"/>
        <v>200</v>
      </c>
      <c r="AD22" s="5">
        <f t="shared" si="13"/>
        <v>-20</v>
      </c>
      <c r="AE22" s="5">
        <f t="shared" si="14"/>
        <v>0</v>
      </c>
      <c r="AF22" s="9">
        <f t="shared" si="15"/>
        <v>0</v>
      </c>
      <c r="AG22" s="9">
        <f t="shared" si="16"/>
        <v>0</v>
      </c>
      <c r="AH22" s="10">
        <f t="shared" si="17"/>
        <v>220</v>
      </c>
      <c r="AI22" s="2">
        <f t="shared" si="18"/>
        <v>0</v>
      </c>
      <c r="AK22" s="12">
        <f t="shared" si="19"/>
        <v>202.79999999999998</v>
      </c>
      <c r="AL22" s="12">
        <f t="shared" si="20"/>
        <v>10</v>
      </c>
      <c r="AM22" s="12">
        <f t="shared" si="21"/>
        <v>-200</v>
      </c>
      <c r="AN22" s="12">
        <f t="shared" si="22"/>
        <v>6560</v>
      </c>
      <c r="AO22" s="12">
        <f>MAX(AN$4:AN22)</f>
        <v>6760</v>
      </c>
      <c r="AP22" s="8">
        <f t="shared" si="23"/>
        <v>-2.9585798816568046E-2</v>
      </c>
      <c r="AR22" s="12">
        <f t="shared" si="24"/>
        <v>175.2</v>
      </c>
      <c r="AS22" s="12">
        <f t="shared" si="25"/>
        <v>8</v>
      </c>
      <c r="AT22" s="12">
        <f t="shared" si="26"/>
        <v>0</v>
      </c>
      <c r="AU22" s="12">
        <f t="shared" si="27"/>
        <v>5840</v>
      </c>
      <c r="AV22" s="12">
        <f>MAX(AU$4:AU22)</f>
        <v>5840</v>
      </c>
      <c r="AW22" s="8">
        <f t="shared" si="28"/>
        <v>0</v>
      </c>
      <c r="AZ22" s="9"/>
      <c r="BC22" s="10"/>
      <c r="BF22" s="12"/>
      <c r="BG22" s="12"/>
      <c r="BH22" s="12"/>
      <c r="BI22" s="12"/>
      <c r="BJ22" s="12"/>
      <c r="BK22" s="8"/>
    </row>
    <row r="23" spans="1:63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 t="shared" si="0"/>
        <v>745</v>
      </c>
      <c r="G23" s="11">
        <f t="shared" si="1"/>
        <v>1</v>
      </c>
      <c r="H23" s="3" t="s">
        <v>43</v>
      </c>
      <c r="L23" s="2">
        <f t="shared" si="2"/>
        <v>1</v>
      </c>
      <c r="M23" s="2" t="s">
        <v>20</v>
      </c>
      <c r="N23" s="14">
        <v>10</v>
      </c>
      <c r="O23" s="2">
        <v>131600</v>
      </c>
      <c r="P23" s="2">
        <v>131734</v>
      </c>
      <c r="Q23" s="2">
        <v>131393</v>
      </c>
      <c r="R23" s="5">
        <f t="shared" si="3"/>
        <v>14.4</v>
      </c>
      <c r="S23" s="5">
        <f t="shared" si="4"/>
        <v>19.7</v>
      </c>
      <c r="U23" s="5">
        <f t="shared" si="5"/>
        <v>-14.4</v>
      </c>
      <c r="V23" s="5">
        <f t="shared" si="6"/>
        <v>19.7</v>
      </c>
      <c r="W23" s="7">
        <f t="shared" si="7"/>
        <v>1</v>
      </c>
      <c r="X23" s="7">
        <f t="shared" si="8"/>
        <v>1</v>
      </c>
      <c r="Y23" s="5">
        <f t="shared" si="9"/>
        <v>0</v>
      </c>
      <c r="AA23" s="6">
        <f t="shared" si="10"/>
        <v>0</v>
      </c>
      <c r="AB23" s="5">
        <f t="shared" si="11"/>
        <v>0</v>
      </c>
      <c r="AC23" s="9">
        <f t="shared" si="12"/>
        <v>200</v>
      </c>
      <c r="AD23" s="5">
        <f t="shared" si="13"/>
        <v>0</v>
      </c>
      <c r="AE23" s="5">
        <f t="shared" si="14"/>
        <v>0</v>
      </c>
      <c r="AF23" s="9">
        <f t="shared" si="15"/>
        <v>0</v>
      </c>
      <c r="AG23" s="9">
        <f t="shared" si="16"/>
        <v>0</v>
      </c>
      <c r="AH23" s="10">
        <f t="shared" si="17"/>
        <v>220</v>
      </c>
      <c r="AI23" s="2">
        <f t="shared" si="18"/>
        <v>0</v>
      </c>
      <c r="AK23" s="12">
        <f t="shared" si="19"/>
        <v>196.79999999999998</v>
      </c>
      <c r="AL23" s="12">
        <f t="shared" si="20"/>
        <v>9</v>
      </c>
      <c r="AM23" s="12">
        <f t="shared" si="21"/>
        <v>0</v>
      </c>
      <c r="AN23" s="12">
        <f t="shared" si="22"/>
        <v>6560</v>
      </c>
      <c r="AO23" s="12">
        <f>MAX(AN$4:AN23)</f>
        <v>6760</v>
      </c>
      <c r="AP23" s="8">
        <f t="shared" si="23"/>
        <v>-2.9585798816568046E-2</v>
      </c>
      <c r="AR23" s="12">
        <f t="shared" si="24"/>
        <v>175.2</v>
      </c>
      <c r="AS23" s="12">
        <f t="shared" si="25"/>
        <v>8</v>
      </c>
      <c r="AT23" s="12">
        <f t="shared" si="26"/>
        <v>0</v>
      </c>
      <c r="AU23" s="12">
        <f t="shared" si="27"/>
        <v>5840</v>
      </c>
      <c r="AV23" s="12">
        <f>MAX(AU$4:AU23)</f>
        <v>5840</v>
      </c>
      <c r="AW23" s="8">
        <f t="shared" si="28"/>
        <v>0</v>
      </c>
      <c r="AZ23" s="9"/>
      <c r="BC23" s="10"/>
      <c r="BF23" s="12"/>
      <c r="BG23" s="12"/>
      <c r="BH23" s="12"/>
      <c r="BI23" s="12"/>
      <c r="BJ23" s="12"/>
      <c r="BK23" s="8"/>
    </row>
    <row r="24" spans="1:63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 t="shared" si="0"/>
        <v>805</v>
      </c>
      <c r="G24" s="11">
        <f t="shared" si="1"/>
        <v>1</v>
      </c>
      <c r="H24" s="3" t="s">
        <v>17</v>
      </c>
      <c r="L24" s="2">
        <f t="shared" si="2"/>
        <v>1</v>
      </c>
      <c r="M24" s="2" t="s">
        <v>21</v>
      </c>
      <c r="N24" s="14">
        <v>7</v>
      </c>
      <c r="O24" s="2">
        <v>111690</v>
      </c>
      <c r="P24" s="2">
        <v>111374</v>
      </c>
      <c r="Q24" s="2">
        <v>112382</v>
      </c>
      <c r="R24" s="5">
        <f t="shared" si="3"/>
        <v>32.299999999999997</v>
      </c>
      <c r="S24" s="5">
        <f t="shared" si="4"/>
        <v>68.5</v>
      </c>
      <c r="U24" s="5">
        <f t="shared" si="5"/>
        <v>-32.299999999999997</v>
      </c>
      <c r="V24" s="5">
        <f t="shared" si="6"/>
        <v>68.5</v>
      </c>
      <c r="W24" s="7">
        <f t="shared" si="7"/>
        <v>1</v>
      </c>
      <c r="X24" s="7">
        <f t="shared" si="8"/>
        <v>1</v>
      </c>
      <c r="Y24" s="5">
        <f t="shared" si="9"/>
        <v>-20</v>
      </c>
      <c r="AA24" s="6">
        <f t="shared" si="10"/>
        <v>-20</v>
      </c>
      <c r="AB24" s="5">
        <f t="shared" si="11"/>
        <v>-20</v>
      </c>
      <c r="AC24" s="9">
        <f t="shared" si="12"/>
        <v>180</v>
      </c>
      <c r="AD24" s="5">
        <f t="shared" si="13"/>
        <v>0</v>
      </c>
      <c r="AE24" s="5">
        <f t="shared" si="14"/>
        <v>0</v>
      </c>
      <c r="AF24" s="9">
        <f t="shared" si="15"/>
        <v>0</v>
      </c>
      <c r="AG24" s="9">
        <f t="shared" si="16"/>
        <v>-20</v>
      </c>
      <c r="AH24" s="10">
        <f t="shared" si="17"/>
        <v>200</v>
      </c>
      <c r="AI24" s="2">
        <f t="shared" si="18"/>
        <v>0</v>
      </c>
      <c r="AK24" s="12">
        <f t="shared" si="19"/>
        <v>196.79999999999998</v>
      </c>
      <c r="AL24" s="12">
        <f t="shared" si="20"/>
        <v>9</v>
      </c>
      <c r="AM24" s="12">
        <f t="shared" si="21"/>
        <v>-180</v>
      </c>
      <c r="AN24" s="12">
        <f t="shared" si="22"/>
        <v>6380</v>
      </c>
      <c r="AO24" s="12">
        <f>MAX(AN$4:AN24)</f>
        <v>6760</v>
      </c>
      <c r="AP24" s="8">
        <f t="shared" si="23"/>
        <v>-5.6213017751479293E-2</v>
      </c>
      <c r="AR24" s="12">
        <f t="shared" si="24"/>
        <v>175.2</v>
      </c>
      <c r="AS24" s="12">
        <f t="shared" si="25"/>
        <v>8</v>
      </c>
      <c r="AT24" s="12">
        <f t="shared" si="26"/>
        <v>-160</v>
      </c>
      <c r="AU24" s="12">
        <f t="shared" si="27"/>
        <v>5680</v>
      </c>
      <c r="AV24" s="12">
        <f>MAX(AU$4:AU24)</f>
        <v>5840</v>
      </c>
      <c r="AW24" s="8">
        <f t="shared" si="28"/>
        <v>-2.7397260273972601E-2</v>
      </c>
      <c r="AZ24" s="9"/>
      <c r="BC24" s="10"/>
      <c r="BF24" s="12"/>
      <c r="BG24" s="12"/>
      <c r="BH24" s="12"/>
      <c r="BI24" s="12"/>
      <c r="BJ24" s="12"/>
      <c r="BK24" s="8"/>
    </row>
    <row r="25" spans="1:63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 t="shared" si="0"/>
        <v>1635</v>
      </c>
      <c r="G25" s="11">
        <f t="shared" si="1"/>
        <v>0</v>
      </c>
      <c r="H25" s="3" t="s">
        <v>17</v>
      </c>
      <c r="I25" s="2" t="s">
        <v>11</v>
      </c>
      <c r="J25" s="2">
        <v>21</v>
      </c>
      <c r="K25" s="2" t="s">
        <v>11</v>
      </c>
      <c r="L25" s="2">
        <f t="shared" si="2"/>
        <v>1</v>
      </c>
      <c r="M25" s="2" t="s">
        <v>20</v>
      </c>
      <c r="N25" s="14">
        <v>7</v>
      </c>
      <c r="O25" s="2">
        <v>112150</v>
      </c>
      <c r="P25" s="2">
        <v>112143</v>
      </c>
      <c r="Q25" s="2">
        <v>111787</v>
      </c>
      <c r="R25" s="5">
        <f t="shared" si="3"/>
        <v>0</v>
      </c>
      <c r="S25" s="5">
        <f t="shared" si="4"/>
        <v>35.6</v>
      </c>
      <c r="U25" s="5">
        <f t="shared" si="5"/>
        <v>0</v>
      </c>
      <c r="V25" s="5">
        <f t="shared" si="6"/>
        <v>35.6</v>
      </c>
      <c r="W25" s="7">
        <f t="shared" si="7"/>
        <v>0</v>
      </c>
      <c r="X25" s="7">
        <f t="shared" si="8"/>
        <v>0</v>
      </c>
      <c r="Y25" s="5">
        <f t="shared" si="9"/>
        <v>0</v>
      </c>
      <c r="AA25" s="6">
        <f t="shared" si="10"/>
        <v>0</v>
      </c>
      <c r="AB25" s="5">
        <f t="shared" si="11"/>
        <v>0</v>
      </c>
      <c r="AC25" s="9">
        <f t="shared" si="12"/>
        <v>180</v>
      </c>
      <c r="AD25" s="5">
        <f t="shared" si="13"/>
        <v>0</v>
      </c>
      <c r="AE25" s="5">
        <f t="shared" si="14"/>
        <v>0</v>
      </c>
      <c r="AF25" s="9">
        <f t="shared" si="15"/>
        <v>0</v>
      </c>
      <c r="AG25" s="9">
        <f t="shared" si="16"/>
        <v>0</v>
      </c>
      <c r="AH25" s="10">
        <f t="shared" si="17"/>
        <v>200</v>
      </c>
      <c r="AI25" s="2">
        <f t="shared" si="18"/>
        <v>0</v>
      </c>
      <c r="AK25" s="12">
        <f t="shared" si="19"/>
        <v>196.79999999999998</v>
      </c>
      <c r="AL25" s="12">
        <f t="shared" si="20"/>
        <v>9</v>
      </c>
      <c r="AM25" s="12">
        <f t="shared" si="21"/>
        <v>0</v>
      </c>
      <c r="AN25" s="12">
        <f t="shared" si="22"/>
        <v>6380</v>
      </c>
      <c r="AO25" s="12">
        <f>MAX(AN$4:AN25)</f>
        <v>6760</v>
      </c>
      <c r="AP25" s="8">
        <f t="shared" si="23"/>
        <v>-5.6213017751479293E-2</v>
      </c>
      <c r="AR25" s="12">
        <f t="shared" si="24"/>
        <v>170.4</v>
      </c>
      <c r="AS25" s="12">
        <f t="shared" si="25"/>
        <v>8</v>
      </c>
      <c r="AT25" s="12">
        <f t="shared" si="26"/>
        <v>0</v>
      </c>
      <c r="AU25" s="12">
        <f t="shared" si="27"/>
        <v>5680</v>
      </c>
      <c r="AV25" s="12">
        <f>MAX(AU$4:AU25)</f>
        <v>5840</v>
      </c>
      <c r="AW25" s="8">
        <f t="shared" si="28"/>
        <v>-2.7397260273972601E-2</v>
      </c>
      <c r="AZ25" s="9"/>
      <c r="BC25" s="10"/>
      <c r="BF25" s="12"/>
      <c r="BG25" s="12"/>
      <c r="BH25" s="12"/>
      <c r="BI25" s="12"/>
      <c r="BJ25" s="12"/>
      <c r="BK25" s="8"/>
    </row>
    <row r="26" spans="1:63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 t="shared" si="0"/>
        <v>1715</v>
      </c>
      <c r="G26" s="11">
        <f t="shared" si="1"/>
        <v>1</v>
      </c>
      <c r="H26" s="3" t="s">
        <v>37</v>
      </c>
      <c r="L26" s="2">
        <f t="shared" si="2"/>
        <v>1</v>
      </c>
      <c r="M26" s="2" t="s">
        <v>21</v>
      </c>
      <c r="N26" s="14">
        <v>8</v>
      </c>
      <c r="O26" s="2">
        <v>76240</v>
      </c>
      <c r="P26" s="2">
        <v>76057</v>
      </c>
      <c r="Q26" s="2">
        <v>76440</v>
      </c>
      <c r="R26" s="5">
        <f t="shared" si="3"/>
        <v>19.100000000000001</v>
      </c>
      <c r="S26" s="5">
        <f t="shared" si="4"/>
        <v>19.2</v>
      </c>
      <c r="U26" s="5">
        <f t="shared" si="5"/>
        <v>-19.100000000000001</v>
      </c>
      <c r="V26" s="5">
        <f t="shared" si="6"/>
        <v>19.2</v>
      </c>
      <c r="W26" s="7">
        <f t="shared" si="7"/>
        <v>1</v>
      </c>
      <c r="X26" s="7">
        <f t="shared" si="8"/>
        <v>1</v>
      </c>
      <c r="Y26" s="5">
        <f t="shared" si="9"/>
        <v>0</v>
      </c>
      <c r="AA26" s="6">
        <f t="shared" si="10"/>
        <v>0</v>
      </c>
      <c r="AB26" s="5">
        <f t="shared" si="11"/>
        <v>0</v>
      </c>
      <c r="AC26" s="13">
        <f t="shared" si="12"/>
        <v>180</v>
      </c>
      <c r="AD26" s="13">
        <f t="shared" si="13"/>
        <v>0</v>
      </c>
      <c r="AE26" s="13">
        <f t="shared" si="14"/>
        <v>0</v>
      </c>
      <c r="AF26" s="13">
        <f t="shared" si="15"/>
        <v>0</v>
      </c>
      <c r="AG26" s="13">
        <f t="shared" si="16"/>
        <v>0</v>
      </c>
      <c r="AH26" s="13">
        <f t="shared" si="17"/>
        <v>200</v>
      </c>
      <c r="AI26" s="14">
        <f t="shared" si="18"/>
        <v>0</v>
      </c>
      <c r="AK26" s="12">
        <f t="shared" si="19"/>
        <v>196.79999999999998</v>
      </c>
      <c r="AL26" s="12">
        <f t="shared" si="20"/>
        <v>9</v>
      </c>
      <c r="AM26" s="12">
        <f t="shared" si="21"/>
        <v>0</v>
      </c>
      <c r="AN26" s="12">
        <f t="shared" si="22"/>
        <v>6380</v>
      </c>
      <c r="AO26" s="12">
        <f>MAX(AN$4:AN26)</f>
        <v>6760</v>
      </c>
      <c r="AP26" s="8">
        <f t="shared" si="23"/>
        <v>-5.6213017751479293E-2</v>
      </c>
      <c r="AR26" s="12">
        <f t="shared" si="24"/>
        <v>170.4</v>
      </c>
      <c r="AS26" s="12">
        <f t="shared" si="25"/>
        <v>8</v>
      </c>
      <c r="AT26" s="12">
        <f t="shared" si="26"/>
        <v>0</v>
      </c>
      <c r="AU26" s="12">
        <f t="shared" si="27"/>
        <v>5680</v>
      </c>
      <c r="AV26" s="12">
        <f>MAX(AU$4:AU26)</f>
        <v>5840</v>
      </c>
      <c r="AW26" s="8">
        <f t="shared" si="28"/>
        <v>-2.7397260273972601E-2</v>
      </c>
      <c r="AZ26" s="9"/>
      <c r="BC26" s="13"/>
      <c r="BD26" s="14"/>
      <c r="BF26" s="12"/>
      <c r="BG26" s="12"/>
      <c r="BH26" s="12"/>
      <c r="BI26" s="12"/>
      <c r="BJ26" s="12"/>
      <c r="BK26" s="8"/>
    </row>
    <row r="27" spans="1:63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 t="shared" si="0"/>
        <v>1800</v>
      </c>
      <c r="G27" s="11">
        <f t="shared" si="1"/>
        <v>0</v>
      </c>
      <c r="H27" s="3" t="s">
        <v>43</v>
      </c>
      <c r="L27" s="2">
        <f t="shared" si="2"/>
        <v>1</v>
      </c>
      <c r="M27" s="2" t="s">
        <v>20</v>
      </c>
      <c r="N27" s="14">
        <v>10</v>
      </c>
      <c r="O27" s="2">
        <v>132190</v>
      </c>
      <c r="P27" s="2">
        <v>132146</v>
      </c>
      <c r="Q27" s="2">
        <v>131712</v>
      </c>
      <c r="R27" s="5">
        <f t="shared" si="3"/>
        <v>-3.4</v>
      </c>
      <c r="S27" s="5">
        <f t="shared" si="4"/>
        <v>46.8</v>
      </c>
      <c r="U27" s="5">
        <f t="shared" si="5"/>
        <v>3.4</v>
      </c>
      <c r="V27" s="5">
        <f t="shared" si="6"/>
        <v>46.8</v>
      </c>
      <c r="W27" s="7">
        <f t="shared" si="7"/>
        <v>0</v>
      </c>
      <c r="X27" s="7">
        <f t="shared" si="8"/>
        <v>0</v>
      </c>
      <c r="Y27" s="5">
        <f t="shared" si="9"/>
        <v>0</v>
      </c>
      <c r="AA27" s="6">
        <f t="shared" si="10"/>
        <v>0</v>
      </c>
      <c r="AB27" s="5">
        <f t="shared" si="11"/>
        <v>0</v>
      </c>
      <c r="AC27" s="13">
        <f t="shared" si="12"/>
        <v>180</v>
      </c>
      <c r="AD27" s="13">
        <f t="shared" si="13"/>
        <v>0</v>
      </c>
      <c r="AE27" s="13">
        <f t="shared" si="14"/>
        <v>0</v>
      </c>
      <c r="AF27" s="13">
        <f t="shared" si="15"/>
        <v>0</v>
      </c>
      <c r="AG27" s="13">
        <f t="shared" si="16"/>
        <v>0</v>
      </c>
      <c r="AH27" s="13">
        <f t="shared" si="17"/>
        <v>200</v>
      </c>
      <c r="AI27" s="14">
        <f t="shared" si="18"/>
        <v>0</v>
      </c>
      <c r="AK27" s="12">
        <f t="shared" si="19"/>
        <v>196.79999999999998</v>
      </c>
      <c r="AL27" s="12">
        <f t="shared" si="20"/>
        <v>9</v>
      </c>
      <c r="AM27" s="12">
        <f t="shared" si="21"/>
        <v>0</v>
      </c>
      <c r="AN27" s="12">
        <f t="shared" si="22"/>
        <v>6380</v>
      </c>
      <c r="AO27" s="12">
        <f>MAX(AN$4:AN27)</f>
        <v>6760</v>
      </c>
      <c r="AP27" s="8">
        <f t="shared" si="23"/>
        <v>-5.6213017751479293E-2</v>
      </c>
      <c r="AR27" s="12">
        <f t="shared" si="24"/>
        <v>170.4</v>
      </c>
      <c r="AS27" s="12">
        <f t="shared" si="25"/>
        <v>8</v>
      </c>
      <c r="AT27" s="12">
        <f t="shared" si="26"/>
        <v>0</v>
      </c>
      <c r="AU27" s="12">
        <f t="shared" si="27"/>
        <v>5680</v>
      </c>
      <c r="AV27" s="12">
        <f>MAX(AU$4:AU27)</f>
        <v>5840</v>
      </c>
      <c r="AW27" s="8">
        <f t="shared" si="28"/>
        <v>-2.7397260273972601E-2</v>
      </c>
      <c r="AZ27" s="9"/>
      <c r="BC27" s="13"/>
      <c r="BD27" s="14"/>
      <c r="BF27" s="12"/>
      <c r="BG27" s="12"/>
      <c r="BH27" s="12"/>
      <c r="BI27" s="12"/>
      <c r="BJ27" s="12"/>
      <c r="BK27" s="8"/>
    </row>
    <row r="28" spans="1:63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 t="shared" si="0"/>
        <v>1320</v>
      </c>
      <c r="G28" s="11">
        <f t="shared" si="1"/>
        <v>0</v>
      </c>
      <c r="H28" s="3" t="s">
        <v>38</v>
      </c>
      <c r="L28" s="2">
        <f t="shared" si="2"/>
        <v>0</v>
      </c>
      <c r="M28" s="2" t="s">
        <v>21</v>
      </c>
      <c r="N28" s="14">
        <v>7</v>
      </c>
      <c r="O28" s="2">
        <v>102830</v>
      </c>
      <c r="P28" s="2">
        <v>102846</v>
      </c>
      <c r="Q28" s="2">
        <v>104153</v>
      </c>
      <c r="R28" s="5">
        <f t="shared" si="3"/>
        <v>-0.9</v>
      </c>
      <c r="S28" s="5">
        <f t="shared" si="4"/>
        <v>131.6</v>
      </c>
      <c r="U28" s="5">
        <f t="shared" si="5"/>
        <v>0.9</v>
      </c>
      <c r="V28" s="5">
        <f t="shared" si="6"/>
        <v>131.6</v>
      </c>
      <c r="W28" s="7">
        <f t="shared" si="7"/>
        <v>0</v>
      </c>
      <c r="X28" s="7">
        <f t="shared" si="8"/>
        <v>0</v>
      </c>
      <c r="Y28" s="5">
        <f t="shared" si="9"/>
        <v>0</v>
      </c>
      <c r="AA28" s="6">
        <f t="shared" si="10"/>
        <v>0</v>
      </c>
      <c r="AB28" s="5">
        <f t="shared" si="11"/>
        <v>0</v>
      </c>
      <c r="AC28" s="13">
        <f t="shared" si="12"/>
        <v>180</v>
      </c>
      <c r="AD28" s="13">
        <f t="shared" si="13"/>
        <v>0</v>
      </c>
      <c r="AE28" s="13">
        <f t="shared" si="14"/>
        <v>0</v>
      </c>
      <c r="AF28" s="13">
        <f t="shared" si="15"/>
        <v>0</v>
      </c>
      <c r="AG28" s="13">
        <f t="shared" si="16"/>
        <v>0</v>
      </c>
      <c r="AH28" s="13">
        <f t="shared" si="17"/>
        <v>200</v>
      </c>
      <c r="AI28" s="14">
        <f t="shared" si="18"/>
        <v>0</v>
      </c>
      <c r="AK28" s="12">
        <f t="shared" si="19"/>
        <v>191.4</v>
      </c>
      <c r="AL28" s="12">
        <f t="shared" si="20"/>
        <v>9</v>
      </c>
      <c r="AM28" s="12">
        <f t="shared" si="21"/>
        <v>0</v>
      </c>
      <c r="AN28" s="12">
        <f t="shared" si="22"/>
        <v>6380</v>
      </c>
      <c r="AO28" s="12">
        <f>MAX(AN$4:AN28)</f>
        <v>6760</v>
      </c>
      <c r="AP28" s="8">
        <f t="shared" si="23"/>
        <v>-5.6213017751479293E-2</v>
      </c>
      <c r="AR28" s="12">
        <f t="shared" si="24"/>
        <v>170.4</v>
      </c>
      <c r="AS28" s="12">
        <f t="shared" si="25"/>
        <v>8</v>
      </c>
      <c r="AT28" s="12">
        <f t="shared" si="26"/>
        <v>0</v>
      </c>
      <c r="AU28" s="12">
        <f t="shared" si="27"/>
        <v>5680</v>
      </c>
      <c r="AV28" s="12">
        <f>MAX(AU$4:AU28)</f>
        <v>5840</v>
      </c>
      <c r="AW28" s="8">
        <f t="shared" si="28"/>
        <v>-2.7397260273972601E-2</v>
      </c>
      <c r="AZ28" s="9"/>
      <c r="BC28" s="13"/>
      <c r="BD28" s="14"/>
      <c r="BF28" s="12"/>
      <c r="BG28" s="12"/>
      <c r="BH28" s="12"/>
      <c r="BI28" s="12"/>
      <c r="BJ28" s="12"/>
      <c r="BK28" s="8"/>
    </row>
    <row r="29" spans="1:63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 t="shared" si="0"/>
        <v>1500</v>
      </c>
      <c r="G29" s="11">
        <f t="shared" si="1"/>
        <v>0</v>
      </c>
      <c r="H29" s="3" t="s">
        <v>17</v>
      </c>
      <c r="L29" s="2">
        <f t="shared" si="2"/>
        <v>1</v>
      </c>
      <c r="M29" s="2" t="s">
        <v>21</v>
      </c>
      <c r="N29" s="14">
        <v>7</v>
      </c>
      <c r="O29" s="2">
        <v>111940</v>
      </c>
      <c r="P29" s="2">
        <v>111892</v>
      </c>
      <c r="Q29" s="2">
        <v>112136</v>
      </c>
      <c r="R29" s="5">
        <f t="shared" si="3"/>
        <v>5.5</v>
      </c>
      <c r="S29" s="5">
        <f t="shared" si="4"/>
        <v>18.899999999999999</v>
      </c>
      <c r="U29" s="5">
        <f t="shared" si="5"/>
        <v>-5.5</v>
      </c>
      <c r="V29" s="5">
        <f t="shared" si="6"/>
        <v>18.899999999999999</v>
      </c>
      <c r="W29" s="7">
        <f t="shared" si="7"/>
        <v>1</v>
      </c>
      <c r="X29" s="7">
        <f t="shared" si="8"/>
        <v>1</v>
      </c>
      <c r="Y29" s="5">
        <f t="shared" si="9"/>
        <v>0</v>
      </c>
      <c r="AA29" s="6">
        <f t="shared" si="10"/>
        <v>-20</v>
      </c>
      <c r="AB29" s="5">
        <f t="shared" si="11"/>
        <v>-20</v>
      </c>
      <c r="AC29" s="13">
        <f t="shared" si="12"/>
        <v>160</v>
      </c>
      <c r="AD29" s="13">
        <f t="shared" si="13"/>
        <v>0</v>
      </c>
      <c r="AE29" s="13">
        <f t="shared" si="14"/>
        <v>0</v>
      </c>
      <c r="AF29" s="13">
        <f t="shared" si="15"/>
        <v>0</v>
      </c>
      <c r="AG29" s="13">
        <f t="shared" si="16"/>
        <v>-20</v>
      </c>
      <c r="AH29" s="13">
        <f t="shared" si="17"/>
        <v>180</v>
      </c>
      <c r="AI29" s="14">
        <f t="shared" si="18"/>
        <v>0</v>
      </c>
      <c r="AK29" s="12">
        <f t="shared" si="19"/>
        <v>191.4</v>
      </c>
      <c r="AL29" s="12">
        <f t="shared" si="20"/>
        <v>9</v>
      </c>
      <c r="AM29" s="12">
        <f t="shared" si="21"/>
        <v>-180</v>
      </c>
      <c r="AN29" s="12">
        <f t="shared" si="22"/>
        <v>6200</v>
      </c>
      <c r="AO29" s="12">
        <f>MAX(AN$4:AN29)</f>
        <v>6760</v>
      </c>
      <c r="AP29" s="8">
        <f t="shared" si="23"/>
        <v>-8.2840236686390539E-2</v>
      </c>
      <c r="AR29" s="12">
        <f t="shared" si="24"/>
        <v>170.4</v>
      </c>
      <c r="AS29" s="12">
        <f t="shared" si="25"/>
        <v>8</v>
      </c>
      <c r="AT29" s="12">
        <f t="shared" si="26"/>
        <v>-160</v>
      </c>
      <c r="AU29" s="12">
        <f t="shared" si="27"/>
        <v>5520</v>
      </c>
      <c r="AV29" s="12">
        <f>MAX(AU$4:AU29)</f>
        <v>5840</v>
      </c>
      <c r="AW29" s="8">
        <f t="shared" si="28"/>
        <v>-5.4794520547945202E-2</v>
      </c>
      <c r="AZ29" s="9"/>
      <c r="BC29" s="13"/>
      <c r="BD29" s="14"/>
      <c r="BF29" s="12"/>
      <c r="BG29" s="12"/>
      <c r="BH29" s="12"/>
      <c r="BI29" s="12"/>
      <c r="BJ29" s="12"/>
      <c r="BK29" s="8"/>
    </row>
    <row r="30" spans="1:63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 t="shared" si="0"/>
        <v>1855</v>
      </c>
      <c r="G30" s="11">
        <f t="shared" si="1"/>
        <v>0</v>
      </c>
      <c r="H30" s="3" t="s">
        <v>43</v>
      </c>
      <c r="L30" s="2">
        <f t="shared" si="2"/>
        <v>1</v>
      </c>
      <c r="M30" s="2" t="s">
        <v>21</v>
      </c>
      <c r="N30" s="14">
        <v>10</v>
      </c>
      <c r="O30" s="2">
        <v>131600</v>
      </c>
      <c r="P30" s="2">
        <v>131600</v>
      </c>
      <c r="Q30" s="2">
        <v>132479</v>
      </c>
      <c r="R30" s="5">
        <f t="shared" si="3"/>
        <v>1</v>
      </c>
      <c r="S30" s="5">
        <f t="shared" si="4"/>
        <v>86.9</v>
      </c>
      <c r="U30" s="5">
        <f t="shared" si="5"/>
        <v>-1</v>
      </c>
      <c r="V30" s="5">
        <f t="shared" si="6"/>
        <v>86.9</v>
      </c>
      <c r="W30" s="7">
        <f t="shared" si="7"/>
        <v>0</v>
      </c>
      <c r="X30" s="7">
        <f t="shared" si="8"/>
        <v>0</v>
      </c>
      <c r="Y30" s="5">
        <f t="shared" si="9"/>
        <v>0</v>
      </c>
      <c r="AA30" s="6">
        <f t="shared" si="10"/>
        <v>0</v>
      </c>
      <c r="AB30" s="5">
        <f t="shared" si="11"/>
        <v>0</v>
      </c>
      <c r="AC30" s="13">
        <f t="shared" si="12"/>
        <v>160</v>
      </c>
      <c r="AD30" s="13">
        <f t="shared" si="13"/>
        <v>0</v>
      </c>
      <c r="AE30" s="13">
        <f t="shared" si="14"/>
        <v>0</v>
      </c>
      <c r="AF30" s="13">
        <f t="shared" si="15"/>
        <v>0</v>
      </c>
      <c r="AG30" s="13">
        <f t="shared" si="16"/>
        <v>0</v>
      </c>
      <c r="AH30" s="13">
        <f t="shared" si="17"/>
        <v>180</v>
      </c>
      <c r="AI30" s="14">
        <f t="shared" si="18"/>
        <v>0</v>
      </c>
      <c r="AK30" s="12">
        <f t="shared" si="19"/>
        <v>191.4</v>
      </c>
      <c r="AL30" s="12">
        <f t="shared" si="20"/>
        <v>9</v>
      </c>
      <c r="AM30" s="12">
        <f t="shared" si="21"/>
        <v>0</v>
      </c>
      <c r="AN30" s="12">
        <f t="shared" si="22"/>
        <v>6200</v>
      </c>
      <c r="AO30" s="12">
        <f>MAX(AN$4:AN30)</f>
        <v>6760</v>
      </c>
      <c r="AP30" s="8">
        <f t="shared" si="23"/>
        <v>-8.2840236686390539E-2</v>
      </c>
      <c r="AR30" s="12">
        <f t="shared" si="24"/>
        <v>170.4</v>
      </c>
      <c r="AS30" s="12">
        <f t="shared" si="25"/>
        <v>8</v>
      </c>
      <c r="AT30" s="12">
        <f t="shared" si="26"/>
        <v>0</v>
      </c>
      <c r="AU30" s="12">
        <f t="shared" si="27"/>
        <v>5520</v>
      </c>
      <c r="AV30" s="12">
        <f>MAX(AU$4:AU30)</f>
        <v>5840</v>
      </c>
      <c r="AW30" s="8">
        <f t="shared" si="28"/>
        <v>-5.4794520547945202E-2</v>
      </c>
      <c r="AZ30" s="9"/>
      <c r="BC30" s="13"/>
      <c r="BD30" s="14"/>
      <c r="BF30" s="12"/>
      <c r="BG30" s="12"/>
      <c r="BH30" s="12"/>
      <c r="BI30" s="12"/>
      <c r="BJ30" s="12"/>
      <c r="BK30" s="8"/>
    </row>
    <row r="31" spans="1:63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 t="shared" si="0"/>
        <v>1420</v>
      </c>
      <c r="G31" s="11">
        <f t="shared" si="1"/>
        <v>0</v>
      </c>
      <c r="H31" s="3" t="s">
        <v>43</v>
      </c>
      <c r="I31" s="2" t="s">
        <v>11</v>
      </c>
      <c r="J31" s="2">
        <v>26</v>
      </c>
      <c r="L31" s="2">
        <f t="shared" si="2"/>
        <v>1</v>
      </c>
      <c r="M31" s="2" t="s">
        <v>20</v>
      </c>
      <c r="N31" s="14">
        <v>10</v>
      </c>
      <c r="O31" s="2">
        <v>132130</v>
      </c>
      <c r="P31" s="2">
        <v>132196</v>
      </c>
      <c r="Q31" s="2">
        <v>131950</v>
      </c>
      <c r="R31" s="5">
        <f t="shared" si="3"/>
        <v>7.6</v>
      </c>
      <c r="S31" s="5">
        <f t="shared" si="4"/>
        <v>17</v>
      </c>
      <c r="U31" s="5">
        <f t="shared" si="5"/>
        <v>-7.6</v>
      </c>
      <c r="V31" s="5">
        <f t="shared" si="6"/>
        <v>17</v>
      </c>
      <c r="W31" s="7">
        <f t="shared" si="7"/>
        <v>1</v>
      </c>
      <c r="X31" s="7">
        <f t="shared" si="8"/>
        <v>0</v>
      </c>
      <c r="Y31" s="5">
        <f t="shared" si="9"/>
        <v>0</v>
      </c>
      <c r="AA31" s="6">
        <f t="shared" si="10"/>
        <v>-20</v>
      </c>
      <c r="AB31" s="5">
        <f t="shared" si="11"/>
        <v>-20</v>
      </c>
      <c r="AC31" s="13">
        <f t="shared" si="12"/>
        <v>140</v>
      </c>
      <c r="AD31" s="13">
        <f t="shared" si="13"/>
        <v>-20</v>
      </c>
      <c r="AE31" s="13">
        <f t="shared" si="14"/>
        <v>0</v>
      </c>
      <c r="AF31" s="13">
        <f t="shared" si="15"/>
        <v>0</v>
      </c>
      <c r="AG31" s="13">
        <f t="shared" si="16"/>
        <v>0</v>
      </c>
      <c r="AH31" s="13">
        <f t="shared" si="17"/>
        <v>180</v>
      </c>
      <c r="AI31" s="14">
        <f t="shared" si="18"/>
        <v>0</v>
      </c>
      <c r="AK31" s="12">
        <f t="shared" si="19"/>
        <v>186</v>
      </c>
      <c r="AL31" s="12">
        <f t="shared" si="20"/>
        <v>9</v>
      </c>
      <c r="AM31" s="12">
        <f t="shared" si="21"/>
        <v>-180</v>
      </c>
      <c r="AN31" s="12">
        <f t="shared" si="22"/>
        <v>6020</v>
      </c>
      <c r="AO31" s="12">
        <f>MAX(AN$4:AN31)</f>
        <v>6760</v>
      </c>
      <c r="AP31" s="8">
        <f t="shared" si="23"/>
        <v>-0.10946745562130178</v>
      </c>
      <c r="AR31" s="12">
        <f t="shared" si="24"/>
        <v>165.6</v>
      </c>
      <c r="AS31" s="12">
        <f t="shared" si="25"/>
        <v>8</v>
      </c>
      <c r="AT31" s="12">
        <f t="shared" si="26"/>
        <v>0</v>
      </c>
      <c r="AU31" s="12">
        <f t="shared" si="27"/>
        <v>5520</v>
      </c>
      <c r="AV31" s="12">
        <f>MAX(AU$4:AU31)</f>
        <v>5840</v>
      </c>
      <c r="AW31" s="8">
        <f t="shared" si="28"/>
        <v>-5.4794520547945202E-2</v>
      </c>
      <c r="AZ31" s="9"/>
      <c r="BC31" s="13"/>
      <c r="BD31" s="14"/>
      <c r="BF31" s="12"/>
      <c r="BG31" s="12"/>
      <c r="BH31" s="12"/>
      <c r="BI31" s="12"/>
      <c r="BJ31" s="12"/>
      <c r="BK31" s="8"/>
    </row>
    <row r="32" spans="1:63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 t="shared" si="0"/>
        <v>1610</v>
      </c>
      <c r="G32" s="11">
        <f t="shared" si="1"/>
        <v>0</v>
      </c>
      <c r="H32" s="3" t="s">
        <v>17</v>
      </c>
      <c r="I32" s="2" t="s">
        <v>11</v>
      </c>
      <c r="J32" s="2">
        <v>10</v>
      </c>
      <c r="L32" s="2">
        <f t="shared" si="2"/>
        <v>1</v>
      </c>
      <c r="M32" s="2" t="s">
        <v>21</v>
      </c>
      <c r="N32" s="14">
        <v>7</v>
      </c>
      <c r="O32" s="2">
        <v>111590</v>
      </c>
      <c r="P32" s="2">
        <v>111037</v>
      </c>
      <c r="Q32" s="2">
        <v>112048</v>
      </c>
      <c r="R32" s="5">
        <f t="shared" si="3"/>
        <v>56</v>
      </c>
      <c r="S32" s="5">
        <f t="shared" si="4"/>
        <v>45.1</v>
      </c>
      <c r="U32" s="5">
        <f t="shared" si="5"/>
        <v>-56</v>
      </c>
      <c r="V32" s="5">
        <f t="shared" si="6"/>
        <v>45.1</v>
      </c>
      <c r="W32" s="7">
        <f t="shared" si="7"/>
        <v>1</v>
      </c>
      <c r="X32" s="7">
        <f t="shared" si="8"/>
        <v>0</v>
      </c>
      <c r="Y32" s="5">
        <f t="shared" si="9"/>
        <v>-20</v>
      </c>
      <c r="AA32" s="6">
        <f t="shared" si="10"/>
        <v>-20</v>
      </c>
      <c r="AB32" s="5">
        <f t="shared" si="11"/>
        <v>-20</v>
      </c>
      <c r="AC32" s="13">
        <f t="shared" si="12"/>
        <v>120</v>
      </c>
      <c r="AD32" s="13">
        <f t="shared" si="13"/>
        <v>-20</v>
      </c>
      <c r="AE32" s="13">
        <f t="shared" si="14"/>
        <v>0</v>
      </c>
      <c r="AF32" s="13">
        <f t="shared" si="15"/>
        <v>0</v>
      </c>
      <c r="AG32" s="13">
        <f t="shared" si="16"/>
        <v>0</v>
      </c>
      <c r="AH32" s="13">
        <f t="shared" si="17"/>
        <v>180</v>
      </c>
      <c r="AI32" s="14">
        <f t="shared" si="18"/>
        <v>0</v>
      </c>
      <c r="AK32" s="12">
        <f t="shared" si="19"/>
        <v>186</v>
      </c>
      <c r="AL32" s="12">
        <f t="shared" si="20"/>
        <v>9</v>
      </c>
      <c r="AM32" s="12">
        <f t="shared" si="21"/>
        <v>-180</v>
      </c>
      <c r="AN32" s="12">
        <f t="shared" si="22"/>
        <v>5840</v>
      </c>
      <c r="AO32" s="12">
        <f>MAX(AN$4:AN32)</f>
        <v>6760</v>
      </c>
      <c r="AP32" s="8">
        <f t="shared" si="23"/>
        <v>-0.13609467455621302</v>
      </c>
      <c r="AR32" s="12">
        <f t="shared" si="24"/>
        <v>165.6</v>
      </c>
      <c r="AS32" s="12">
        <f t="shared" si="25"/>
        <v>8</v>
      </c>
      <c r="AT32" s="12">
        <f t="shared" si="26"/>
        <v>0</v>
      </c>
      <c r="AU32" s="12">
        <f t="shared" si="27"/>
        <v>5520</v>
      </c>
      <c r="AV32" s="12">
        <f>MAX(AU$4:AU32)</f>
        <v>5840</v>
      </c>
      <c r="AW32" s="8">
        <f t="shared" si="28"/>
        <v>-5.4794520547945202E-2</v>
      </c>
      <c r="AZ32" s="9"/>
      <c r="BC32" s="13"/>
      <c r="BD32" s="14"/>
      <c r="BF32" s="12"/>
      <c r="BG32" s="12"/>
      <c r="BH32" s="12"/>
      <c r="BI32" s="12"/>
      <c r="BJ32" s="12"/>
      <c r="BK32" s="8"/>
    </row>
    <row r="33" spans="1:63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 t="shared" si="0"/>
        <v>1645</v>
      </c>
      <c r="G33" s="11">
        <f t="shared" si="1"/>
        <v>0</v>
      </c>
      <c r="H33" s="3" t="s">
        <v>17</v>
      </c>
      <c r="I33" s="2" t="s">
        <v>11</v>
      </c>
      <c r="J33" s="2">
        <v>12</v>
      </c>
      <c r="L33" s="2">
        <f t="shared" si="2"/>
        <v>1</v>
      </c>
      <c r="M33" s="2" t="s">
        <v>21</v>
      </c>
      <c r="N33" s="14">
        <v>7</v>
      </c>
      <c r="O33" s="2">
        <v>111470</v>
      </c>
      <c r="P33" s="2">
        <v>111462</v>
      </c>
      <c r="Q33" s="2">
        <v>111648</v>
      </c>
      <c r="R33" s="5">
        <f t="shared" si="3"/>
        <v>1.5</v>
      </c>
      <c r="S33" s="5">
        <f t="shared" si="4"/>
        <v>17.100000000000001</v>
      </c>
      <c r="U33" s="5">
        <f t="shared" si="5"/>
        <v>-1.5</v>
      </c>
      <c r="V33" s="5">
        <f t="shared" si="6"/>
        <v>17.100000000000001</v>
      </c>
      <c r="W33" s="7">
        <f t="shared" si="7"/>
        <v>1</v>
      </c>
      <c r="X33" s="7">
        <f t="shared" si="8"/>
        <v>0</v>
      </c>
      <c r="Y33" s="5">
        <f t="shared" si="9"/>
        <v>0</v>
      </c>
      <c r="AA33" s="6">
        <f t="shared" si="10"/>
        <v>-20</v>
      </c>
      <c r="AB33" s="5">
        <f t="shared" si="11"/>
        <v>-20</v>
      </c>
      <c r="AC33" s="13">
        <f t="shared" si="12"/>
        <v>100</v>
      </c>
      <c r="AD33" s="13">
        <f t="shared" si="13"/>
        <v>-20</v>
      </c>
      <c r="AE33" s="13">
        <f t="shared" si="14"/>
        <v>0</v>
      </c>
      <c r="AF33" s="13">
        <f t="shared" si="15"/>
        <v>0</v>
      </c>
      <c r="AG33" s="13">
        <f t="shared" si="16"/>
        <v>0</v>
      </c>
      <c r="AH33" s="13">
        <f t="shared" si="17"/>
        <v>180</v>
      </c>
      <c r="AI33" s="14">
        <f t="shared" si="18"/>
        <v>0</v>
      </c>
      <c r="AK33" s="12">
        <f t="shared" si="19"/>
        <v>186</v>
      </c>
      <c r="AL33" s="12">
        <f t="shared" si="20"/>
        <v>9</v>
      </c>
      <c r="AM33" s="12">
        <f t="shared" si="21"/>
        <v>-180</v>
      </c>
      <c r="AN33" s="12">
        <f t="shared" si="22"/>
        <v>5660</v>
      </c>
      <c r="AO33" s="12">
        <f>MAX(AN$4:AN33)</f>
        <v>6760</v>
      </c>
      <c r="AP33" s="8">
        <f t="shared" si="23"/>
        <v>-0.16272189349112426</v>
      </c>
      <c r="AR33" s="12">
        <f t="shared" si="24"/>
        <v>165.6</v>
      </c>
      <c r="AS33" s="12">
        <f t="shared" si="25"/>
        <v>8</v>
      </c>
      <c r="AT33" s="12">
        <f t="shared" si="26"/>
        <v>0</v>
      </c>
      <c r="AU33" s="12">
        <f t="shared" si="27"/>
        <v>5520</v>
      </c>
      <c r="AV33" s="12">
        <f>MAX(AU$4:AU33)</f>
        <v>5840</v>
      </c>
      <c r="AW33" s="8">
        <f t="shared" si="28"/>
        <v>-5.4794520547945202E-2</v>
      </c>
      <c r="AZ33" s="9"/>
      <c r="BC33" s="13"/>
      <c r="BD33" s="14"/>
      <c r="BF33" s="12"/>
      <c r="BG33" s="12"/>
      <c r="BH33" s="12"/>
      <c r="BI33" s="12"/>
      <c r="BJ33" s="12"/>
      <c r="BK33" s="8"/>
    </row>
    <row r="34" spans="1:63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 t="shared" si="0"/>
        <v>825</v>
      </c>
      <c r="G34" s="11">
        <f t="shared" si="1"/>
        <v>0</v>
      </c>
      <c r="H34" s="3" t="s">
        <v>43</v>
      </c>
      <c r="L34" s="2">
        <f t="shared" si="2"/>
        <v>1</v>
      </c>
      <c r="M34" s="2" t="s">
        <v>20</v>
      </c>
      <c r="N34" s="14">
        <v>10</v>
      </c>
      <c r="O34" s="2">
        <v>132550</v>
      </c>
      <c r="P34" s="2">
        <v>132631</v>
      </c>
      <c r="Q34" s="2">
        <v>132492</v>
      </c>
      <c r="R34" s="5">
        <f t="shared" si="3"/>
        <v>9.1</v>
      </c>
      <c r="S34" s="5">
        <f t="shared" si="4"/>
        <v>4.8</v>
      </c>
      <c r="U34" s="5">
        <f t="shared" si="5"/>
        <v>-9.1</v>
      </c>
      <c r="V34" s="5">
        <f t="shared" si="6"/>
        <v>4.8</v>
      </c>
      <c r="W34" s="7">
        <f t="shared" si="7"/>
        <v>1</v>
      </c>
      <c r="X34" s="7">
        <f t="shared" si="8"/>
        <v>1</v>
      </c>
      <c r="Y34" s="5">
        <f t="shared" si="9"/>
        <v>0</v>
      </c>
      <c r="AA34" s="6">
        <f t="shared" si="10"/>
        <v>-20</v>
      </c>
      <c r="AB34" s="5">
        <f t="shared" si="11"/>
        <v>-20</v>
      </c>
      <c r="AC34" s="13">
        <f t="shared" si="12"/>
        <v>80</v>
      </c>
      <c r="AD34" s="13">
        <f t="shared" si="13"/>
        <v>0</v>
      </c>
      <c r="AE34" s="13">
        <f t="shared" si="14"/>
        <v>0</v>
      </c>
      <c r="AF34" s="13">
        <f t="shared" si="15"/>
        <v>0</v>
      </c>
      <c r="AG34" s="13">
        <f t="shared" si="16"/>
        <v>-20</v>
      </c>
      <c r="AH34" s="13">
        <f t="shared" si="17"/>
        <v>160</v>
      </c>
      <c r="AI34" s="14">
        <f t="shared" si="18"/>
        <v>0</v>
      </c>
      <c r="AK34" s="12">
        <f t="shared" si="19"/>
        <v>169.79999999999998</v>
      </c>
      <c r="AL34" s="12">
        <f t="shared" si="20"/>
        <v>8</v>
      </c>
      <c r="AM34" s="12">
        <f t="shared" si="21"/>
        <v>-160</v>
      </c>
      <c r="AN34" s="12">
        <f t="shared" si="22"/>
        <v>5500</v>
      </c>
      <c r="AO34" s="12">
        <f>MAX(AN$4:AN34)</f>
        <v>6760</v>
      </c>
      <c r="AP34" s="8">
        <f t="shared" si="23"/>
        <v>-0.18639053254437871</v>
      </c>
      <c r="AR34" s="12">
        <f t="shared" si="24"/>
        <v>165.6</v>
      </c>
      <c r="AS34" s="12">
        <f t="shared" si="25"/>
        <v>8</v>
      </c>
      <c r="AT34" s="12">
        <f t="shared" si="26"/>
        <v>-160</v>
      </c>
      <c r="AU34" s="12">
        <f t="shared" si="27"/>
        <v>5360</v>
      </c>
      <c r="AV34" s="12">
        <f>MAX(AU$4:AU34)</f>
        <v>5840</v>
      </c>
      <c r="AW34" s="8">
        <f t="shared" si="28"/>
        <v>-8.2191780821917804E-2</v>
      </c>
      <c r="AZ34" s="9"/>
      <c r="BC34" s="13"/>
      <c r="BD34" s="14"/>
      <c r="BF34" s="12"/>
      <c r="BG34" s="12"/>
      <c r="BH34" s="12"/>
      <c r="BI34" s="12"/>
      <c r="BJ34" s="12"/>
      <c r="BK34" s="8"/>
    </row>
    <row r="35" spans="1:63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 t="shared" si="0"/>
        <v>1225</v>
      </c>
      <c r="G35" s="11">
        <f t="shared" si="1"/>
        <v>0</v>
      </c>
      <c r="H35" s="3" t="s">
        <v>17</v>
      </c>
      <c r="K35" s="2" t="s">
        <v>11</v>
      </c>
      <c r="L35" s="2">
        <f t="shared" si="2"/>
        <v>1</v>
      </c>
      <c r="M35" s="2" t="s">
        <v>20</v>
      </c>
      <c r="N35" s="14">
        <v>7</v>
      </c>
      <c r="O35" s="2">
        <v>111430</v>
      </c>
      <c r="P35" s="2">
        <v>111686</v>
      </c>
      <c r="Q35" s="2">
        <v>111163</v>
      </c>
      <c r="R35" s="5">
        <f t="shared" si="3"/>
        <v>26.3</v>
      </c>
      <c r="S35" s="5">
        <f t="shared" si="4"/>
        <v>26</v>
      </c>
      <c r="U35" s="5">
        <f t="shared" si="5"/>
        <v>-26.3</v>
      </c>
      <c r="V35" s="5">
        <f t="shared" si="6"/>
        <v>26</v>
      </c>
      <c r="W35" s="7">
        <f t="shared" si="7"/>
        <v>1</v>
      </c>
      <c r="X35" s="7">
        <f t="shared" si="8"/>
        <v>0</v>
      </c>
      <c r="Y35" s="5">
        <f t="shared" si="9"/>
        <v>-20</v>
      </c>
      <c r="AA35" s="6">
        <f t="shared" si="10"/>
        <v>-20</v>
      </c>
      <c r="AB35" s="5">
        <f t="shared" si="11"/>
        <v>-20</v>
      </c>
      <c r="AC35" s="13">
        <f t="shared" si="12"/>
        <v>60</v>
      </c>
      <c r="AD35" s="13">
        <f t="shared" si="13"/>
        <v>0</v>
      </c>
      <c r="AE35" s="13">
        <f t="shared" si="14"/>
        <v>-20</v>
      </c>
      <c r="AF35" s="13">
        <f t="shared" si="15"/>
        <v>0</v>
      </c>
      <c r="AG35" s="13">
        <f t="shared" si="16"/>
        <v>0</v>
      </c>
      <c r="AH35" s="13">
        <f t="shared" si="17"/>
        <v>160</v>
      </c>
      <c r="AI35" s="14">
        <f t="shared" si="18"/>
        <v>0</v>
      </c>
      <c r="AK35" s="12">
        <f t="shared" si="19"/>
        <v>169.79999999999998</v>
      </c>
      <c r="AL35" s="12">
        <f t="shared" si="20"/>
        <v>8</v>
      </c>
      <c r="AM35" s="12">
        <f t="shared" si="21"/>
        <v>-160</v>
      </c>
      <c r="AN35" s="12">
        <f t="shared" si="22"/>
        <v>5340</v>
      </c>
      <c r="AO35" s="12">
        <f>MAX(AN$4:AN35)</f>
        <v>6760</v>
      </c>
      <c r="AP35" s="8">
        <f t="shared" si="23"/>
        <v>-0.21005917159763313</v>
      </c>
      <c r="AR35" s="12">
        <f t="shared" si="24"/>
        <v>165.6</v>
      </c>
      <c r="AS35" s="12">
        <f t="shared" si="25"/>
        <v>8</v>
      </c>
      <c r="AT35" s="12">
        <f t="shared" si="26"/>
        <v>0</v>
      </c>
      <c r="AU35" s="12">
        <f t="shared" si="27"/>
        <v>5360</v>
      </c>
      <c r="AV35" s="12">
        <f>MAX(AU$4:AU35)</f>
        <v>5840</v>
      </c>
      <c r="AW35" s="8">
        <f t="shared" si="28"/>
        <v>-8.2191780821917804E-2</v>
      </c>
      <c r="AZ35" s="9"/>
      <c r="BC35" s="13"/>
      <c r="BD35" s="14"/>
      <c r="BF35" s="12"/>
      <c r="BG35" s="12"/>
      <c r="BH35" s="12"/>
      <c r="BI35" s="12"/>
      <c r="BJ35" s="12"/>
      <c r="BK35" s="8"/>
    </row>
    <row r="36" spans="1:63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 t="shared" si="0"/>
        <v>1330</v>
      </c>
      <c r="G36" s="11">
        <f t="shared" si="1"/>
        <v>0</v>
      </c>
      <c r="H36" s="3" t="s">
        <v>17</v>
      </c>
      <c r="L36" s="2">
        <f t="shared" si="2"/>
        <v>0</v>
      </c>
      <c r="M36" s="2" t="s">
        <v>20</v>
      </c>
      <c r="N36" s="14">
        <v>7</v>
      </c>
      <c r="O36" s="2">
        <v>111600</v>
      </c>
      <c r="P36" s="2">
        <v>111686</v>
      </c>
      <c r="Q36" s="2">
        <v>111163</v>
      </c>
      <c r="R36" s="5">
        <f t="shared" si="3"/>
        <v>9.3000000000000007</v>
      </c>
      <c r="S36" s="5">
        <f t="shared" si="4"/>
        <v>43</v>
      </c>
      <c r="U36" s="5">
        <f t="shared" si="5"/>
        <v>-9.3000000000000007</v>
      </c>
      <c r="V36" s="5">
        <f t="shared" si="6"/>
        <v>43</v>
      </c>
      <c r="W36" s="7">
        <f t="shared" si="7"/>
        <v>1</v>
      </c>
      <c r="X36" s="7">
        <f t="shared" si="8"/>
        <v>0</v>
      </c>
      <c r="Y36" s="5">
        <f t="shared" si="9"/>
        <v>0</v>
      </c>
      <c r="AA36" s="6">
        <f t="shared" si="10"/>
        <v>0</v>
      </c>
      <c r="AB36" s="5">
        <f t="shared" si="11"/>
        <v>20</v>
      </c>
      <c r="AC36" s="13">
        <f t="shared" si="12"/>
        <v>80</v>
      </c>
      <c r="AD36" s="13">
        <f t="shared" si="13"/>
        <v>0</v>
      </c>
      <c r="AE36" s="13">
        <f t="shared" si="14"/>
        <v>0</v>
      </c>
      <c r="AF36" s="13">
        <f t="shared" si="15"/>
        <v>20</v>
      </c>
      <c r="AG36" s="13">
        <f t="shared" si="16"/>
        <v>0</v>
      </c>
      <c r="AH36" s="13">
        <f t="shared" si="17"/>
        <v>160</v>
      </c>
      <c r="AI36" s="14">
        <f t="shared" si="18"/>
        <v>0</v>
      </c>
      <c r="AK36" s="12">
        <f t="shared" si="19"/>
        <v>169.79999999999998</v>
      </c>
      <c r="AL36" s="12">
        <f t="shared" si="20"/>
        <v>8</v>
      </c>
      <c r="AM36" s="12">
        <f t="shared" si="21"/>
        <v>160</v>
      </c>
      <c r="AN36" s="12">
        <f t="shared" si="22"/>
        <v>5500</v>
      </c>
      <c r="AO36" s="12">
        <f>MAX(AN$4:AN36)</f>
        <v>6760</v>
      </c>
      <c r="AP36" s="8">
        <f t="shared" si="23"/>
        <v>-0.18639053254437871</v>
      </c>
      <c r="AR36" s="12">
        <f t="shared" si="24"/>
        <v>165.6</v>
      </c>
      <c r="AS36" s="12">
        <f t="shared" si="25"/>
        <v>8</v>
      </c>
      <c r="AT36" s="12">
        <f t="shared" si="26"/>
        <v>0</v>
      </c>
      <c r="AU36" s="12">
        <f t="shared" si="27"/>
        <v>5360</v>
      </c>
      <c r="AV36" s="12">
        <f>MAX(AU$4:AU36)</f>
        <v>5840</v>
      </c>
      <c r="AW36" s="8">
        <f t="shared" si="28"/>
        <v>-8.2191780821917804E-2</v>
      </c>
      <c r="AZ36" s="9"/>
      <c r="BC36" s="13"/>
      <c r="BD36" s="14"/>
      <c r="BF36" s="12"/>
      <c r="BG36" s="12"/>
      <c r="BH36" s="12"/>
      <c r="BI36" s="12"/>
      <c r="BJ36" s="12"/>
      <c r="BK36" s="8"/>
    </row>
    <row r="37" spans="1:63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 t="shared" si="0"/>
        <v>1410</v>
      </c>
      <c r="G37" s="11">
        <f t="shared" si="1"/>
        <v>0</v>
      </c>
      <c r="H37" s="3" t="s">
        <v>38</v>
      </c>
      <c r="I37" s="2" t="s">
        <v>11</v>
      </c>
      <c r="J37" s="2">
        <v>24</v>
      </c>
      <c r="K37" s="2" t="s">
        <v>11</v>
      </c>
      <c r="L37" s="2">
        <f t="shared" si="2"/>
        <v>1</v>
      </c>
      <c r="M37" s="2" t="s">
        <v>21</v>
      </c>
      <c r="N37" s="14">
        <v>7</v>
      </c>
      <c r="O37" s="2">
        <v>103070</v>
      </c>
      <c r="P37" s="2">
        <v>102851</v>
      </c>
      <c r="Q37" s="2">
        <v>103459</v>
      </c>
      <c r="R37" s="5">
        <f t="shared" si="3"/>
        <v>22.6</v>
      </c>
      <c r="S37" s="5">
        <f t="shared" si="4"/>
        <v>38.200000000000003</v>
      </c>
      <c r="U37" s="5">
        <f t="shared" si="5"/>
        <v>-22.6</v>
      </c>
      <c r="V37" s="5">
        <f t="shared" si="6"/>
        <v>38.200000000000003</v>
      </c>
      <c r="W37" s="7">
        <f t="shared" si="7"/>
        <v>1</v>
      </c>
      <c r="X37" s="7">
        <f t="shared" si="8"/>
        <v>0</v>
      </c>
      <c r="Y37" s="5">
        <f t="shared" si="9"/>
        <v>-20</v>
      </c>
      <c r="AA37" s="6">
        <f t="shared" si="10"/>
        <v>-20</v>
      </c>
      <c r="AB37" s="5">
        <f t="shared" si="11"/>
        <v>-20</v>
      </c>
      <c r="AC37" s="13">
        <f t="shared" si="12"/>
        <v>60</v>
      </c>
      <c r="AD37" s="13">
        <f t="shared" si="13"/>
        <v>-20</v>
      </c>
      <c r="AE37" s="13">
        <f t="shared" si="14"/>
        <v>-20</v>
      </c>
      <c r="AF37" s="13">
        <f t="shared" si="15"/>
        <v>0</v>
      </c>
      <c r="AG37" s="13">
        <f t="shared" si="16"/>
        <v>0</v>
      </c>
      <c r="AH37" s="13">
        <f t="shared" si="17"/>
        <v>160</v>
      </c>
      <c r="AI37" s="14">
        <f t="shared" si="18"/>
        <v>0</v>
      </c>
      <c r="AK37" s="12">
        <f t="shared" si="19"/>
        <v>169.79999999999998</v>
      </c>
      <c r="AL37" s="12">
        <f t="shared" si="20"/>
        <v>8</v>
      </c>
      <c r="AM37" s="12">
        <f t="shared" si="21"/>
        <v>-160</v>
      </c>
      <c r="AN37" s="12">
        <f t="shared" si="22"/>
        <v>5340</v>
      </c>
      <c r="AO37" s="12">
        <f>MAX(AN$4:AN37)</f>
        <v>6760</v>
      </c>
      <c r="AP37" s="8">
        <f t="shared" si="23"/>
        <v>-0.21005917159763313</v>
      </c>
      <c r="AR37" s="12">
        <f t="shared" si="24"/>
        <v>160.79999999999998</v>
      </c>
      <c r="AS37" s="12">
        <f t="shared" si="25"/>
        <v>8</v>
      </c>
      <c r="AT37" s="12">
        <f t="shared" si="26"/>
        <v>0</v>
      </c>
      <c r="AU37" s="12">
        <f t="shared" si="27"/>
        <v>5360</v>
      </c>
      <c r="AV37" s="12">
        <f>MAX(AU$4:AU37)</f>
        <v>5840</v>
      </c>
      <c r="AW37" s="8">
        <f t="shared" si="28"/>
        <v>-8.2191780821917804E-2</v>
      </c>
      <c r="AZ37" s="9"/>
      <c r="BC37" s="13"/>
      <c r="BD37" s="14"/>
      <c r="BF37" s="12"/>
      <c r="BG37" s="12"/>
      <c r="BH37" s="12"/>
      <c r="BI37" s="12"/>
      <c r="BJ37" s="12"/>
      <c r="BK37" s="8"/>
    </row>
    <row r="38" spans="1:63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 t="shared" si="0"/>
        <v>1335</v>
      </c>
      <c r="G38" s="11">
        <f t="shared" si="1"/>
        <v>0</v>
      </c>
      <c r="H38" s="3" t="s">
        <v>17</v>
      </c>
      <c r="L38" s="2">
        <f t="shared" si="2"/>
        <v>0</v>
      </c>
      <c r="M38" s="2" t="s">
        <v>21</v>
      </c>
      <c r="N38" s="14">
        <v>7</v>
      </c>
      <c r="O38" s="2">
        <v>111540</v>
      </c>
      <c r="P38" s="2">
        <v>111476</v>
      </c>
      <c r="Q38" s="2">
        <v>111640</v>
      </c>
      <c r="R38" s="5">
        <f t="shared" si="3"/>
        <v>7.1</v>
      </c>
      <c r="S38" s="5">
        <f t="shared" si="4"/>
        <v>9.3000000000000007</v>
      </c>
      <c r="U38" s="5">
        <f t="shared" si="5"/>
        <v>-7.1</v>
      </c>
      <c r="V38" s="5">
        <f t="shared" si="6"/>
        <v>9.3000000000000007</v>
      </c>
      <c r="W38" s="7">
        <f t="shared" si="7"/>
        <v>1</v>
      </c>
      <c r="X38" s="7">
        <f t="shared" si="8"/>
        <v>0</v>
      </c>
      <c r="Y38" s="5">
        <f t="shared" si="9"/>
        <v>0</v>
      </c>
      <c r="AA38" s="6">
        <f t="shared" si="10"/>
        <v>-20</v>
      </c>
      <c r="AB38" s="5">
        <f t="shared" si="11"/>
        <v>-20</v>
      </c>
      <c r="AC38" s="13">
        <f t="shared" si="12"/>
        <v>40</v>
      </c>
      <c r="AD38" s="13">
        <f t="shared" si="13"/>
        <v>0</v>
      </c>
      <c r="AE38" s="13">
        <f t="shared" si="14"/>
        <v>0</v>
      </c>
      <c r="AF38" s="13">
        <f t="shared" si="15"/>
        <v>-20</v>
      </c>
      <c r="AG38" s="13">
        <f t="shared" si="16"/>
        <v>0</v>
      </c>
      <c r="AH38" s="13">
        <f t="shared" si="17"/>
        <v>160</v>
      </c>
      <c r="AI38" s="14">
        <f t="shared" si="18"/>
        <v>0</v>
      </c>
      <c r="AK38" s="12">
        <f t="shared" si="19"/>
        <v>160.19999999999999</v>
      </c>
      <c r="AL38" s="12">
        <f t="shared" si="20"/>
        <v>8</v>
      </c>
      <c r="AM38" s="12">
        <f t="shared" si="21"/>
        <v>-160</v>
      </c>
      <c r="AN38" s="12">
        <f t="shared" si="22"/>
        <v>5180</v>
      </c>
      <c r="AO38" s="12">
        <f>MAX(AN$4:AN38)</f>
        <v>6760</v>
      </c>
      <c r="AP38" s="8">
        <f t="shared" si="23"/>
        <v>-0.23372781065088757</v>
      </c>
      <c r="AR38" s="12">
        <f t="shared" si="24"/>
        <v>160.79999999999998</v>
      </c>
      <c r="AS38" s="12">
        <f t="shared" si="25"/>
        <v>8</v>
      </c>
      <c r="AT38" s="12">
        <f t="shared" si="26"/>
        <v>0</v>
      </c>
      <c r="AU38" s="12">
        <f t="shared" si="27"/>
        <v>5360</v>
      </c>
      <c r="AV38" s="12">
        <f>MAX(AU$4:AU38)</f>
        <v>5840</v>
      </c>
      <c r="AW38" s="8">
        <f t="shared" si="28"/>
        <v>-8.2191780821917804E-2</v>
      </c>
      <c r="AZ38" s="9"/>
      <c r="BC38" s="13"/>
      <c r="BD38" s="14"/>
      <c r="BF38" s="12"/>
      <c r="BG38" s="12"/>
      <c r="BH38" s="12"/>
      <c r="BI38" s="12"/>
      <c r="BJ38" s="12"/>
      <c r="BK38" s="8"/>
    </row>
    <row r="39" spans="1:63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 t="shared" si="0"/>
        <v>1450</v>
      </c>
      <c r="G39" s="11">
        <f t="shared" si="1"/>
        <v>0</v>
      </c>
      <c r="H39" s="3" t="s">
        <v>43</v>
      </c>
      <c r="K39" s="2" t="s">
        <v>11</v>
      </c>
      <c r="L39" s="2">
        <f t="shared" si="2"/>
        <v>1</v>
      </c>
      <c r="M39" s="2" t="s">
        <v>21</v>
      </c>
      <c r="N39" s="14">
        <v>10</v>
      </c>
      <c r="O39" s="2">
        <v>132110</v>
      </c>
      <c r="P39" s="2">
        <v>132100</v>
      </c>
      <c r="Q39" s="2">
        <v>132112</v>
      </c>
      <c r="R39" s="5">
        <f t="shared" si="3"/>
        <v>2</v>
      </c>
      <c r="S39" s="5">
        <f t="shared" si="4"/>
        <v>-0.8</v>
      </c>
      <c r="U39" s="5">
        <f t="shared" si="5"/>
        <v>-2</v>
      </c>
      <c r="V39" s="5">
        <f t="shared" si="6"/>
        <v>-0.8</v>
      </c>
      <c r="W39" s="7">
        <f t="shared" si="7"/>
        <v>1</v>
      </c>
      <c r="X39" s="7">
        <f t="shared" si="8"/>
        <v>0</v>
      </c>
      <c r="Y39" s="5">
        <f t="shared" si="9"/>
        <v>0</v>
      </c>
      <c r="AA39" s="6">
        <f t="shared" si="10"/>
        <v>-20</v>
      </c>
      <c r="AB39" s="5">
        <f t="shared" si="11"/>
        <v>-20</v>
      </c>
      <c r="AC39" s="13">
        <f t="shared" si="12"/>
        <v>20</v>
      </c>
      <c r="AD39" s="13">
        <f t="shared" si="13"/>
        <v>0</v>
      </c>
      <c r="AE39" s="13">
        <f t="shared" si="14"/>
        <v>-20</v>
      </c>
      <c r="AF39" s="13">
        <f t="shared" si="15"/>
        <v>0</v>
      </c>
      <c r="AG39" s="13">
        <f t="shared" si="16"/>
        <v>0</v>
      </c>
      <c r="AH39" s="13">
        <f t="shared" si="17"/>
        <v>160</v>
      </c>
      <c r="AI39" s="14">
        <f t="shared" si="18"/>
        <v>0</v>
      </c>
      <c r="AK39" s="12">
        <f t="shared" si="19"/>
        <v>160.19999999999999</v>
      </c>
      <c r="AL39" s="12">
        <f t="shared" si="20"/>
        <v>8</v>
      </c>
      <c r="AM39" s="12">
        <f t="shared" si="21"/>
        <v>-160</v>
      </c>
      <c r="AN39" s="12">
        <f t="shared" si="22"/>
        <v>5020</v>
      </c>
      <c r="AO39" s="12">
        <f>MAX(AN$4:AN39)</f>
        <v>6760</v>
      </c>
      <c r="AP39" s="8">
        <f t="shared" si="23"/>
        <v>-0.25739644970414199</v>
      </c>
      <c r="AR39" s="12">
        <f t="shared" si="24"/>
        <v>160.79999999999998</v>
      </c>
      <c r="AS39" s="12">
        <f t="shared" si="25"/>
        <v>8</v>
      </c>
      <c r="AT39" s="12">
        <f t="shared" si="26"/>
        <v>0</v>
      </c>
      <c r="AU39" s="12">
        <f t="shared" si="27"/>
        <v>5360</v>
      </c>
      <c r="AV39" s="12">
        <f>MAX(AU$4:AU39)</f>
        <v>5840</v>
      </c>
      <c r="AW39" s="8">
        <f t="shared" si="28"/>
        <v>-8.2191780821917804E-2</v>
      </c>
      <c r="AZ39" s="9"/>
      <c r="BC39" s="13"/>
      <c r="BD39" s="14"/>
      <c r="BF39" s="12"/>
      <c r="BG39" s="12"/>
      <c r="BH39" s="12"/>
      <c r="BI39" s="12"/>
      <c r="BJ39" s="12"/>
      <c r="BK39" s="8"/>
    </row>
    <row r="40" spans="1:63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 t="shared" si="0"/>
        <v>1455</v>
      </c>
      <c r="G40" s="11">
        <f t="shared" si="1"/>
        <v>0</v>
      </c>
      <c r="H40" s="3" t="s">
        <v>37</v>
      </c>
      <c r="L40" s="2">
        <f t="shared" si="2"/>
        <v>1</v>
      </c>
      <c r="M40" s="2" t="s">
        <v>20</v>
      </c>
      <c r="N40" s="14">
        <v>8</v>
      </c>
      <c r="O40" s="2">
        <v>76140</v>
      </c>
      <c r="P40" s="2">
        <v>76277</v>
      </c>
      <c r="Q40" s="2">
        <v>75427</v>
      </c>
      <c r="R40" s="5">
        <f t="shared" si="3"/>
        <v>14.5</v>
      </c>
      <c r="S40" s="5">
        <f t="shared" si="4"/>
        <v>70.5</v>
      </c>
      <c r="U40" s="5">
        <f t="shared" si="5"/>
        <v>-14.5</v>
      </c>
      <c r="V40" s="5">
        <f t="shared" si="6"/>
        <v>70.5</v>
      </c>
      <c r="W40" s="7">
        <f t="shared" si="7"/>
        <v>1</v>
      </c>
      <c r="X40" s="7">
        <f t="shared" si="8"/>
        <v>1</v>
      </c>
      <c r="Y40" s="5">
        <f t="shared" si="9"/>
        <v>0</v>
      </c>
      <c r="AA40" s="6">
        <f t="shared" si="10"/>
        <v>0</v>
      </c>
      <c r="AB40" s="5">
        <f t="shared" si="11"/>
        <v>20</v>
      </c>
      <c r="AC40" s="13">
        <f t="shared" si="12"/>
        <v>40</v>
      </c>
      <c r="AD40" s="13">
        <f t="shared" si="13"/>
        <v>0</v>
      </c>
      <c r="AE40" s="13">
        <f t="shared" si="14"/>
        <v>0</v>
      </c>
      <c r="AF40" s="13">
        <f t="shared" si="15"/>
        <v>0</v>
      </c>
      <c r="AG40" s="13">
        <f t="shared" si="16"/>
        <v>20</v>
      </c>
      <c r="AH40" s="13">
        <f t="shared" si="17"/>
        <v>180</v>
      </c>
      <c r="AI40" s="14">
        <f t="shared" si="18"/>
        <v>1</v>
      </c>
      <c r="AK40" s="12">
        <f t="shared" si="19"/>
        <v>160.19999999999999</v>
      </c>
      <c r="AL40" s="12">
        <f t="shared" si="20"/>
        <v>8</v>
      </c>
      <c r="AM40" s="12">
        <f t="shared" si="21"/>
        <v>160</v>
      </c>
      <c r="AN40" s="12">
        <f t="shared" si="22"/>
        <v>5180</v>
      </c>
      <c r="AO40" s="12">
        <f>MAX(AN$4:AN40)</f>
        <v>6760</v>
      </c>
      <c r="AP40" s="8">
        <f t="shared" si="23"/>
        <v>-0.23372781065088757</v>
      </c>
      <c r="AR40" s="12">
        <f t="shared" si="24"/>
        <v>160.79999999999998</v>
      </c>
      <c r="AS40" s="12">
        <f t="shared" si="25"/>
        <v>8</v>
      </c>
      <c r="AT40" s="12">
        <f t="shared" si="26"/>
        <v>160</v>
      </c>
      <c r="AU40" s="12">
        <f t="shared" si="27"/>
        <v>5520</v>
      </c>
      <c r="AV40" s="12">
        <f>MAX(AU$4:AU40)</f>
        <v>5840</v>
      </c>
      <c r="AW40" s="8">
        <f t="shared" si="28"/>
        <v>-5.4794520547945202E-2</v>
      </c>
      <c r="AZ40" s="9"/>
      <c r="BC40" s="13"/>
      <c r="BD40" s="14"/>
      <c r="BF40" s="12"/>
      <c r="BG40" s="12"/>
      <c r="BH40" s="12"/>
      <c r="BI40" s="12"/>
      <c r="BJ40" s="12"/>
      <c r="BK40" s="8"/>
    </row>
    <row r="41" spans="1:63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 t="shared" si="0"/>
        <v>1520</v>
      </c>
      <c r="G41" s="11">
        <f t="shared" si="1"/>
        <v>0</v>
      </c>
      <c r="H41" s="3" t="s">
        <v>43</v>
      </c>
      <c r="K41" s="2" t="s">
        <v>11</v>
      </c>
      <c r="L41" s="2">
        <f t="shared" si="2"/>
        <v>1</v>
      </c>
      <c r="M41" s="2" t="s">
        <v>21</v>
      </c>
      <c r="N41" s="14">
        <v>10</v>
      </c>
      <c r="O41" s="2">
        <v>131640</v>
      </c>
      <c r="P41" s="2">
        <v>131384</v>
      </c>
      <c r="Q41" s="2">
        <v>132374</v>
      </c>
      <c r="R41" s="5">
        <f t="shared" si="3"/>
        <v>26.6</v>
      </c>
      <c r="S41" s="5">
        <f t="shared" si="4"/>
        <v>72.400000000000006</v>
      </c>
      <c r="U41" s="5">
        <f t="shared" si="5"/>
        <v>-26.6</v>
      </c>
      <c r="V41" s="5">
        <f t="shared" si="6"/>
        <v>72.400000000000006</v>
      </c>
      <c r="W41" s="7">
        <f t="shared" si="7"/>
        <v>1</v>
      </c>
      <c r="X41" s="7">
        <f t="shared" si="8"/>
        <v>0</v>
      </c>
      <c r="Y41" s="5">
        <f t="shared" si="9"/>
        <v>-20</v>
      </c>
      <c r="AA41" s="6">
        <f t="shared" si="10"/>
        <v>-20</v>
      </c>
      <c r="AB41" s="5">
        <f t="shared" si="11"/>
        <v>-20</v>
      </c>
      <c r="AC41" s="13">
        <f t="shared" si="12"/>
        <v>20</v>
      </c>
      <c r="AD41" s="13">
        <f t="shared" si="13"/>
        <v>0</v>
      </c>
      <c r="AE41" s="13">
        <f t="shared" si="14"/>
        <v>-20</v>
      </c>
      <c r="AF41" s="13">
        <f t="shared" si="15"/>
        <v>0</v>
      </c>
      <c r="AG41" s="13">
        <f t="shared" si="16"/>
        <v>0</v>
      </c>
      <c r="AH41" s="13">
        <f t="shared" si="17"/>
        <v>180</v>
      </c>
      <c r="AI41" s="14">
        <f t="shared" si="18"/>
        <v>0</v>
      </c>
      <c r="AK41" s="12">
        <f t="shared" si="19"/>
        <v>160.19999999999999</v>
      </c>
      <c r="AL41" s="12">
        <f t="shared" si="20"/>
        <v>8</v>
      </c>
      <c r="AM41" s="12">
        <f t="shared" si="21"/>
        <v>-160</v>
      </c>
      <c r="AN41" s="12">
        <f t="shared" si="22"/>
        <v>5020</v>
      </c>
      <c r="AO41" s="12">
        <f>MAX(AN$4:AN41)</f>
        <v>6760</v>
      </c>
      <c r="AP41" s="8">
        <f t="shared" si="23"/>
        <v>-0.25739644970414199</v>
      </c>
      <c r="AR41" s="12">
        <f t="shared" si="24"/>
        <v>160.79999999999998</v>
      </c>
      <c r="AS41" s="12">
        <f t="shared" si="25"/>
        <v>8</v>
      </c>
      <c r="AT41" s="12">
        <f t="shared" si="26"/>
        <v>0</v>
      </c>
      <c r="AU41" s="12">
        <f t="shared" si="27"/>
        <v>5520</v>
      </c>
      <c r="AV41" s="12">
        <f>MAX(AU$4:AU41)</f>
        <v>5840</v>
      </c>
      <c r="AW41" s="8">
        <f t="shared" si="28"/>
        <v>-5.4794520547945202E-2</v>
      </c>
      <c r="AZ41" s="9"/>
      <c r="BC41" s="13"/>
      <c r="BD41" s="14"/>
      <c r="BF41" s="12"/>
      <c r="BG41" s="12"/>
      <c r="BH41" s="12"/>
      <c r="BI41" s="12"/>
      <c r="BJ41" s="12"/>
      <c r="BK41" s="8"/>
    </row>
    <row r="42" spans="1:63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 t="shared" si="0"/>
        <v>1615</v>
      </c>
      <c r="G42" s="11">
        <f t="shared" si="1"/>
        <v>0</v>
      </c>
      <c r="H42" s="3" t="s">
        <v>38</v>
      </c>
      <c r="I42" s="2" t="s">
        <v>11</v>
      </c>
      <c r="J42" s="2">
        <v>10</v>
      </c>
      <c r="L42" s="2">
        <f t="shared" si="2"/>
        <v>1</v>
      </c>
      <c r="M42" s="2" t="s">
        <v>20</v>
      </c>
      <c r="N42" s="14">
        <v>7</v>
      </c>
      <c r="O42" s="2">
        <v>103660</v>
      </c>
      <c r="P42" s="2">
        <v>103781</v>
      </c>
      <c r="Q42" s="2">
        <v>103570</v>
      </c>
      <c r="R42" s="5">
        <f t="shared" si="3"/>
        <v>12.8</v>
      </c>
      <c r="S42" s="5">
        <f t="shared" si="4"/>
        <v>8.3000000000000007</v>
      </c>
      <c r="U42" s="5">
        <f t="shared" si="5"/>
        <v>-12.8</v>
      </c>
      <c r="V42" s="5">
        <f t="shared" si="6"/>
        <v>8.3000000000000007</v>
      </c>
      <c r="W42" s="7">
        <f t="shared" si="7"/>
        <v>1</v>
      </c>
      <c r="X42" s="7">
        <f t="shared" si="8"/>
        <v>0</v>
      </c>
      <c r="Y42" s="5">
        <f t="shared" si="9"/>
        <v>0</v>
      </c>
      <c r="AA42" s="6">
        <f t="shared" si="10"/>
        <v>-20</v>
      </c>
      <c r="AB42" s="5">
        <f t="shared" si="11"/>
        <v>-20</v>
      </c>
      <c r="AC42" s="13">
        <f t="shared" si="12"/>
        <v>0</v>
      </c>
      <c r="AD42" s="13">
        <f t="shared" si="13"/>
        <v>-20</v>
      </c>
      <c r="AE42" s="13">
        <f t="shared" si="14"/>
        <v>0</v>
      </c>
      <c r="AF42" s="13">
        <f t="shared" si="15"/>
        <v>0</v>
      </c>
      <c r="AG42" s="13">
        <f t="shared" si="16"/>
        <v>0</v>
      </c>
      <c r="AH42" s="13">
        <f t="shared" si="17"/>
        <v>180</v>
      </c>
      <c r="AI42" s="14">
        <f t="shared" si="18"/>
        <v>0</v>
      </c>
      <c r="AK42" s="12">
        <f t="shared" si="19"/>
        <v>160.19999999999999</v>
      </c>
      <c r="AL42" s="12">
        <f t="shared" si="20"/>
        <v>8</v>
      </c>
      <c r="AM42" s="12">
        <f t="shared" si="21"/>
        <v>-160</v>
      </c>
      <c r="AN42" s="12">
        <f t="shared" si="22"/>
        <v>4860</v>
      </c>
      <c r="AO42" s="12">
        <f>MAX(AN$4:AN42)</f>
        <v>6760</v>
      </c>
      <c r="AP42" s="8">
        <f t="shared" si="23"/>
        <v>-0.28106508875739644</v>
      </c>
      <c r="AR42" s="12">
        <f t="shared" si="24"/>
        <v>165.6</v>
      </c>
      <c r="AS42" s="12">
        <f t="shared" si="25"/>
        <v>8</v>
      </c>
      <c r="AT42" s="12">
        <f t="shared" si="26"/>
        <v>0</v>
      </c>
      <c r="AU42" s="12">
        <f t="shared" si="27"/>
        <v>5520</v>
      </c>
      <c r="AV42" s="12">
        <f>MAX(AU$4:AU42)</f>
        <v>5840</v>
      </c>
      <c r="AW42" s="8">
        <f t="shared" si="28"/>
        <v>-5.4794520547945202E-2</v>
      </c>
      <c r="AZ42" s="9"/>
      <c r="BC42" s="13"/>
      <c r="BD42" s="14"/>
      <c r="BF42" s="12"/>
      <c r="BG42" s="12"/>
      <c r="BH42" s="12"/>
      <c r="BI42" s="12"/>
      <c r="BJ42" s="12"/>
      <c r="BK42" s="8"/>
    </row>
    <row r="43" spans="1:63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 t="shared" si="0"/>
        <v>425</v>
      </c>
      <c r="G43" s="11">
        <f t="shared" si="1"/>
        <v>1</v>
      </c>
      <c r="H43" s="3" t="s">
        <v>37</v>
      </c>
      <c r="L43" s="2">
        <f t="shared" si="2"/>
        <v>1</v>
      </c>
      <c r="M43" s="2" t="s">
        <v>21</v>
      </c>
      <c r="N43" s="14">
        <v>8</v>
      </c>
      <c r="O43" s="2">
        <v>75580</v>
      </c>
      <c r="P43" s="2">
        <v>75325</v>
      </c>
      <c r="Q43" s="2">
        <v>75917</v>
      </c>
      <c r="R43" s="5">
        <f t="shared" si="3"/>
        <v>26.3</v>
      </c>
      <c r="S43" s="5">
        <f t="shared" si="4"/>
        <v>32.9</v>
      </c>
      <c r="U43" s="5">
        <f t="shared" si="5"/>
        <v>-26.3</v>
      </c>
      <c r="V43" s="5">
        <f t="shared" si="6"/>
        <v>32.9</v>
      </c>
      <c r="W43" s="7">
        <f t="shared" si="7"/>
        <v>1</v>
      </c>
      <c r="X43" s="7">
        <f t="shared" si="8"/>
        <v>1</v>
      </c>
      <c r="Y43" s="5">
        <f t="shared" si="9"/>
        <v>-20</v>
      </c>
      <c r="AA43" s="6">
        <f t="shared" si="10"/>
        <v>-20</v>
      </c>
      <c r="AB43" s="5">
        <f t="shared" si="11"/>
        <v>-20</v>
      </c>
      <c r="AC43" s="13">
        <f t="shared" si="12"/>
        <v>-20</v>
      </c>
      <c r="AD43" s="13">
        <f t="shared" si="13"/>
        <v>0</v>
      </c>
      <c r="AE43" s="13">
        <f t="shared" si="14"/>
        <v>0</v>
      </c>
      <c r="AF43" s="13">
        <f t="shared" si="15"/>
        <v>0</v>
      </c>
      <c r="AG43" s="13">
        <f t="shared" si="16"/>
        <v>-20</v>
      </c>
      <c r="AH43" s="13">
        <f t="shared" si="17"/>
        <v>160</v>
      </c>
      <c r="AI43" s="14">
        <f t="shared" si="18"/>
        <v>0</v>
      </c>
      <c r="AK43" s="12">
        <f t="shared" si="19"/>
        <v>145.79999999999998</v>
      </c>
      <c r="AL43" s="12">
        <f t="shared" si="20"/>
        <v>7</v>
      </c>
      <c r="AM43" s="12">
        <f t="shared" si="21"/>
        <v>-140</v>
      </c>
      <c r="AN43" s="12">
        <f t="shared" si="22"/>
        <v>4720</v>
      </c>
      <c r="AO43" s="12">
        <f>MAX(AN$4:AN43)</f>
        <v>6760</v>
      </c>
      <c r="AP43" s="8">
        <f t="shared" si="23"/>
        <v>-0.30177514792899407</v>
      </c>
      <c r="AR43" s="12">
        <f t="shared" si="24"/>
        <v>165.6</v>
      </c>
      <c r="AS43" s="12">
        <f t="shared" si="25"/>
        <v>8</v>
      </c>
      <c r="AT43" s="12">
        <f t="shared" si="26"/>
        <v>-160</v>
      </c>
      <c r="AU43" s="12">
        <f t="shared" si="27"/>
        <v>5360</v>
      </c>
      <c r="AV43" s="12">
        <f>MAX(AU$4:AU43)</f>
        <v>5840</v>
      </c>
      <c r="AW43" s="8">
        <f t="shared" si="28"/>
        <v>-8.2191780821917804E-2</v>
      </c>
      <c r="AZ43" s="9"/>
      <c r="BC43" s="13"/>
      <c r="BD43" s="14"/>
      <c r="BF43" s="12"/>
      <c r="BG43" s="12"/>
      <c r="BH43" s="12"/>
      <c r="BI43" s="12"/>
      <c r="BJ43" s="12"/>
      <c r="BK43" s="8"/>
    </row>
    <row r="44" spans="1:63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 t="shared" si="0"/>
        <v>430</v>
      </c>
      <c r="G44" s="11">
        <f t="shared" si="1"/>
        <v>1</v>
      </c>
      <c r="H44" s="3" t="s">
        <v>37</v>
      </c>
      <c r="L44" s="2">
        <f t="shared" si="2"/>
        <v>1</v>
      </c>
      <c r="M44" s="2" t="s">
        <v>21</v>
      </c>
      <c r="N44" s="14">
        <v>8</v>
      </c>
      <c r="O44" s="2">
        <v>75470</v>
      </c>
      <c r="P44" s="2">
        <v>75427</v>
      </c>
      <c r="Q44" s="2">
        <v>75689</v>
      </c>
      <c r="R44" s="5">
        <f t="shared" si="3"/>
        <v>5.0999999999999996</v>
      </c>
      <c r="S44" s="5">
        <f t="shared" si="4"/>
        <v>21.1</v>
      </c>
      <c r="U44" s="5">
        <f t="shared" si="5"/>
        <v>-5.0999999999999996</v>
      </c>
      <c r="V44" s="5">
        <f t="shared" si="6"/>
        <v>21.1</v>
      </c>
      <c r="W44" s="7">
        <f t="shared" si="7"/>
        <v>1</v>
      </c>
      <c r="X44" s="7">
        <f t="shared" si="8"/>
        <v>1</v>
      </c>
      <c r="Y44" s="5">
        <f t="shared" si="9"/>
        <v>0</v>
      </c>
      <c r="AA44" s="6">
        <f t="shared" si="10"/>
        <v>0</v>
      </c>
      <c r="AB44" s="5">
        <f t="shared" si="11"/>
        <v>20</v>
      </c>
      <c r="AC44" s="13">
        <f t="shared" si="12"/>
        <v>0</v>
      </c>
      <c r="AD44" s="13">
        <f t="shared" si="13"/>
        <v>0</v>
      </c>
      <c r="AE44" s="13">
        <f t="shared" si="14"/>
        <v>0</v>
      </c>
      <c r="AF44" s="13">
        <f t="shared" si="15"/>
        <v>0</v>
      </c>
      <c r="AG44" s="13">
        <f t="shared" si="16"/>
        <v>20</v>
      </c>
      <c r="AH44" s="13">
        <f t="shared" si="17"/>
        <v>180</v>
      </c>
      <c r="AI44" s="14">
        <f t="shared" si="18"/>
        <v>1</v>
      </c>
      <c r="AK44" s="12">
        <f t="shared" si="19"/>
        <v>145.79999999999998</v>
      </c>
      <c r="AL44" s="12">
        <f t="shared" si="20"/>
        <v>7</v>
      </c>
      <c r="AM44" s="12">
        <f t="shared" si="21"/>
        <v>140</v>
      </c>
      <c r="AN44" s="12">
        <f t="shared" si="22"/>
        <v>4860</v>
      </c>
      <c r="AO44" s="12">
        <f>MAX(AN$4:AN44)</f>
        <v>6760</v>
      </c>
      <c r="AP44" s="8">
        <f t="shared" si="23"/>
        <v>-0.28106508875739644</v>
      </c>
      <c r="AR44" s="12">
        <f t="shared" si="24"/>
        <v>165.6</v>
      </c>
      <c r="AS44" s="12">
        <f t="shared" si="25"/>
        <v>8</v>
      </c>
      <c r="AT44" s="12">
        <f t="shared" si="26"/>
        <v>160</v>
      </c>
      <c r="AU44" s="12">
        <f t="shared" si="27"/>
        <v>5520</v>
      </c>
      <c r="AV44" s="12">
        <f>MAX(AU$4:AU44)</f>
        <v>5840</v>
      </c>
      <c r="AW44" s="8">
        <f t="shared" si="28"/>
        <v>-5.4794520547945202E-2</v>
      </c>
      <c r="AZ44" s="9"/>
      <c r="BC44" s="13"/>
      <c r="BD44" s="14"/>
      <c r="BF44" s="12"/>
      <c r="BG44" s="12"/>
      <c r="BH44" s="12"/>
      <c r="BI44" s="12"/>
      <c r="BJ44" s="12"/>
      <c r="BK44" s="8"/>
    </row>
    <row r="45" spans="1:63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 t="shared" si="0"/>
        <v>1625</v>
      </c>
      <c r="G45" s="11">
        <f t="shared" si="1"/>
        <v>0</v>
      </c>
      <c r="H45" s="3" t="s">
        <v>38</v>
      </c>
      <c r="I45" s="2" t="s">
        <v>11</v>
      </c>
      <c r="J45" s="2">
        <v>15</v>
      </c>
      <c r="L45" s="2">
        <f t="shared" si="2"/>
        <v>1</v>
      </c>
      <c r="M45" s="2" t="s">
        <v>21</v>
      </c>
      <c r="N45" s="14">
        <v>7</v>
      </c>
      <c r="O45" s="2">
        <v>103400</v>
      </c>
      <c r="P45" s="2">
        <v>103165</v>
      </c>
      <c r="Q45" s="2">
        <v>103648</v>
      </c>
      <c r="R45" s="5">
        <f t="shared" si="3"/>
        <v>24.2</v>
      </c>
      <c r="S45" s="5">
        <f t="shared" si="4"/>
        <v>24.1</v>
      </c>
      <c r="U45" s="5">
        <f t="shared" si="5"/>
        <v>-24.2</v>
      </c>
      <c r="V45" s="5">
        <f t="shared" si="6"/>
        <v>24.1</v>
      </c>
      <c r="W45" s="7">
        <f t="shared" si="7"/>
        <v>1</v>
      </c>
      <c r="X45" s="7">
        <f t="shared" si="8"/>
        <v>0</v>
      </c>
      <c r="Y45" s="5">
        <f t="shared" si="9"/>
        <v>-20</v>
      </c>
      <c r="AA45" s="6">
        <f t="shared" si="10"/>
        <v>-20</v>
      </c>
      <c r="AB45" s="5">
        <f t="shared" si="11"/>
        <v>-20</v>
      </c>
      <c r="AC45" s="13">
        <f t="shared" si="12"/>
        <v>-20</v>
      </c>
      <c r="AD45" s="13">
        <f t="shared" si="13"/>
        <v>-20</v>
      </c>
      <c r="AE45" s="13">
        <f t="shared" si="14"/>
        <v>0</v>
      </c>
      <c r="AF45" s="13">
        <f t="shared" si="15"/>
        <v>0</v>
      </c>
      <c r="AG45" s="13">
        <f t="shared" si="16"/>
        <v>0</v>
      </c>
      <c r="AH45" s="13">
        <f t="shared" si="17"/>
        <v>180</v>
      </c>
      <c r="AI45" s="14">
        <f t="shared" si="18"/>
        <v>0</v>
      </c>
      <c r="AK45" s="12">
        <f t="shared" si="19"/>
        <v>145.79999999999998</v>
      </c>
      <c r="AL45" s="12">
        <f t="shared" si="20"/>
        <v>7</v>
      </c>
      <c r="AM45" s="12">
        <f t="shared" si="21"/>
        <v>-140</v>
      </c>
      <c r="AN45" s="12">
        <f t="shared" si="22"/>
        <v>4720</v>
      </c>
      <c r="AO45" s="12">
        <f>MAX(AN$4:AN45)</f>
        <v>6760</v>
      </c>
      <c r="AP45" s="8">
        <f t="shared" si="23"/>
        <v>-0.30177514792899407</v>
      </c>
      <c r="AR45" s="12">
        <f t="shared" si="24"/>
        <v>165.6</v>
      </c>
      <c r="AS45" s="12">
        <f t="shared" si="25"/>
        <v>8</v>
      </c>
      <c r="AT45" s="12">
        <f t="shared" si="26"/>
        <v>0</v>
      </c>
      <c r="AU45" s="12">
        <f t="shared" si="27"/>
        <v>5520</v>
      </c>
      <c r="AV45" s="12">
        <f>MAX(AU$4:AU45)</f>
        <v>5840</v>
      </c>
      <c r="AW45" s="8">
        <f t="shared" si="28"/>
        <v>-5.4794520547945202E-2</v>
      </c>
      <c r="AZ45" s="9"/>
      <c r="BC45" s="13"/>
      <c r="BD45" s="14"/>
      <c r="BF45" s="12"/>
      <c r="BG45" s="12"/>
      <c r="BH45" s="12"/>
      <c r="BI45" s="12"/>
      <c r="BJ45" s="12"/>
      <c r="BK45" s="8"/>
    </row>
    <row r="46" spans="1:63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 t="shared" si="0"/>
        <v>1815</v>
      </c>
      <c r="G46" s="11">
        <f t="shared" si="1"/>
        <v>0</v>
      </c>
      <c r="H46" s="3" t="s">
        <v>43</v>
      </c>
      <c r="I46" s="2" t="s">
        <v>11</v>
      </c>
      <c r="J46" s="2">
        <v>23</v>
      </c>
      <c r="L46" s="2">
        <f t="shared" si="2"/>
        <v>1</v>
      </c>
      <c r="M46" s="2" t="s">
        <v>20</v>
      </c>
      <c r="N46" s="14">
        <v>10</v>
      </c>
      <c r="O46" s="2">
        <v>132540</v>
      </c>
      <c r="P46" s="2">
        <v>132714</v>
      </c>
      <c r="Q46" s="2">
        <v>132081</v>
      </c>
      <c r="R46" s="5">
        <f t="shared" si="3"/>
        <v>18.399999999999999</v>
      </c>
      <c r="S46" s="5">
        <f t="shared" si="4"/>
        <v>44.9</v>
      </c>
      <c r="U46" s="5">
        <f t="shared" si="5"/>
        <v>-18.399999999999999</v>
      </c>
      <c r="V46" s="5">
        <f t="shared" si="6"/>
        <v>44.9</v>
      </c>
      <c r="W46" s="7">
        <f t="shared" si="7"/>
        <v>1</v>
      </c>
      <c r="X46" s="7">
        <f t="shared" si="8"/>
        <v>0</v>
      </c>
      <c r="Y46" s="5">
        <f t="shared" si="9"/>
        <v>0</v>
      </c>
      <c r="AA46" s="6">
        <f t="shared" si="10"/>
        <v>0</v>
      </c>
      <c r="AB46" s="5">
        <f t="shared" si="11"/>
        <v>20</v>
      </c>
      <c r="AC46" s="13">
        <f t="shared" si="12"/>
        <v>0</v>
      </c>
      <c r="AD46" s="13">
        <f t="shared" si="13"/>
        <v>20</v>
      </c>
      <c r="AE46" s="13">
        <f t="shared" si="14"/>
        <v>0</v>
      </c>
      <c r="AF46" s="13">
        <f t="shared" si="15"/>
        <v>0</v>
      </c>
      <c r="AG46" s="13">
        <f t="shared" si="16"/>
        <v>0</v>
      </c>
      <c r="AH46" s="13">
        <f t="shared" si="17"/>
        <v>180</v>
      </c>
      <c r="AI46" s="14">
        <f t="shared" si="18"/>
        <v>0</v>
      </c>
      <c r="AK46" s="12">
        <f t="shared" si="19"/>
        <v>145.79999999999998</v>
      </c>
      <c r="AL46" s="12">
        <f t="shared" si="20"/>
        <v>7</v>
      </c>
      <c r="AM46" s="12">
        <f t="shared" si="21"/>
        <v>140</v>
      </c>
      <c r="AN46" s="12">
        <f t="shared" si="22"/>
        <v>4860</v>
      </c>
      <c r="AO46" s="12">
        <f>MAX(AN$4:AN46)</f>
        <v>6760</v>
      </c>
      <c r="AP46" s="8">
        <f t="shared" si="23"/>
        <v>-0.28106508875739644</v>
      </c>
      <c r="AR46" s="12">
        <f t="shared" si="24"/>
        <v>165.6</v>
      </c>
      <c r="AS46" s="12">
        <f t="shared" si="25"/>
        <v>8</v>
      </c>
      <c r="AT46" s="12">
        <f t="shared" si="26"/>
        <v>0</v>
      </c>
      <c r="AU46" s="12">
        <f t="shared" si="27"/>
        <v>5520</v>
      </c>
      <c r="AV46" s="12">
        <f>MAX(AU$4:AU46)</f>
        <v>5840</v>
      </c>
      <c r="AW46" s="8">
        <f t="shared" si="28"/>
        <v>-5.4794520547945202E-2</v>
      </c>
      <c r="AZ46" s="9"/>
      <c r="BC46" s="13"/>
      <c r="BD46" s="14"/>
      <c r="BF46" s="12"/>
      <c r="BG46" s="12"/>
      <c r="BH46" s="12"/>
      <c r="BI46" s="12"/>
      <c r="BJ46" s="12"/>
      <c r="BK46" s="8"/>
    </row>
    <row r="47" spans="1:63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 t="shared" si="0"/>
        <v>820</v>
      </c>
      <c r="G47" s="11">
        <f t="shared" si="1"/>
        <v>0</v>
      </c>
      <c r="H47" s="3" t="s">
        <v>43</v>
      </c>
      <c r="L47" s="2">
        <f t="shared" si="2"/>
        <v>1</v>
      </c>
      <c r="M47" s="2" t="s">
        <v>20</v>
      </c>
      <c r="N47" s="14">
        <v>10</v>
      </c>
      <c r="O47" s="2">
        <v>133060</v>
      </c>
      <c r="P47" s="2">
        <v>133058</v>
      </c>
      <c r="Q47" s="2">
        <v>131848</v>
      </c>
      <c r="R47" s="5">
        <f t="shared" si="3"/>
        <v>0.8</v>
      </c>
      <c r="S47" s="5">
        <f t="shared" si="4"/>
        <v>120.2</v>
      </c>
      <c r="U47" s="5">
        <f t="shared" si="5"/>
        <v>-0.8</v>
      </c>
      <c r="V47" s="5">
        <f t="shared" si="6"/>
        <v>120.2</v>
      </c>
      <c r="W47" s="7">
        <f t="shared" si="7"/>
        <v>0</v>
      </c>
      <c r="X47" s="7">
        <f t="shared" si="8"/>
        <v>0</v>
      </c>
      <c r="Y47" s="5">
        <f t="shared" si="9"/>
        <v>0</v>
      </c>
      <c r="AA47" s="6">
        <f t="shared" si="10"/>
        <v>0</v>
      </c>
      <c r="AB47" s="5">
        <f t="shared" si="11"/>
        <v>0</v>
      </c>
      <c r="AC47" s="13">
        <f t="shared" si="12"/>
        <v>0</v>
      </c>
      <c r="AD47" s="13">
        <f t="shared" si="13"/>
        <v>0</v>
      </c>
      <c r="AE47" s="13">
        <f t="shared" si="14"/>
        <v>0</v>
      </c>
      <c r="AF47" s="13">
        <f t="shared" si="15"/>
        <v>0</v>
      </c>
      <c r="AG47" s="13">
        <f t="shared" si="16"/>
        <v>0</v>
      </c>
      <c r="AH47" s="13">
        <f t="shared" si="17"/>
        <v>180</v>
      </c>
      <c r="AI47" s="14">
        <f t="shared" si="18"/>
        <v>0</v>
      </c>
      <c r="AK47" s="12">
        <f t="shared" si="19"/>
        <v>145.79999999999998</v>
      </c>
      <c r="AL47" s="12">
        <f t="shared" si="20"/>
        <v>7</v>
      </c>
      <c r="AM47" s="12">
        <f t="shared" si="21"/>
        <v>0</v>
      </c>
      <c r="AN47" s="12">
        <f t="shared" si="22"/>
        <v>4860</v>
      </c>
      <c r="AO47" s="12">
        <f>MAX(AN$4:AN47)</f>
        <v>6760</v>
      </c>
      <c r="AP47" s="8">
        <f t="shared" si="23"/>
        <v>-0.28106508875739644</v>
      </c>
      <c r="AR47" s="12">
        <f t="shared" si="24"/>
        <v>165.6</v>
      </c>
      <c r="AS47" s="12">
        <f t="shared" si="25"/>
        <v>8</v>
      </c>
      <c r="AT47" s="12">
        <f t="shared" si="26"/>
        <v>0</v>
      </c>
      <c r="AU47" s="12">
        <f t="shared" si="27"/>
        <v>5520</v>
      </c>
      <c r="AV47" s="12">
        <f>MAX(AU$4:AU47)</f>
        <v>5840</v>
      </c>
      <c r="AW47" s="8">
        <f t="shared" si="28"/>
        <v>-5.4794520547945202E-2</v>
      </c>
      <c r="AZ47" s="9"/>
      <c r="BC47" s="13"/>
      <c r="BD47" s="14"/>
      <c r="BF47" s="12"/>
      <c r="BG47" s="12"/>
      <c r="BH47" s="12"/>
      <c r="BI47" s="12"/>
      <c r="BJ47" s="12"/>
      <c r="BK47" s="8"/>
    </row>
    <row r="48" spans="1:63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 t="shared" si="0"/>
        <v>1040</v>
      </c>
      <c r="G48" s="11">
        <f t="shared" si="1"/>
        <v>0</v>
      </c>
      <c r="H48" s="3" t="s">
        <v>43</v>
      </c>
      <c r="L48" s="2">
        <f t="shared" si="2"/>
        <v>1</v>
      </c>
      <c r="M48" s="2" t="s">
        <v>21</v>
      </c>
      <c r="N48" s="14">
        <v>10</v>
      </c>
      <c r="O48" s="2">
        <v>132500</v>
      </c>
      <c r="P48" s="2">
        <v>132394</v>
      </c>
      <c r="Q48" s="2">
        <v>132612</v>
      </c>
      <c r="R48" s="5">
        <f t="shared" si="3"/>
        <v>11.6</v>
      </c>
      <c r="S48" s="5">
        <f t="shared" si="4"/>
        <v>10.199999999999999</v>
      </c>
      <c r="U48" s="5">
        <f t="shared" si="5"/>
        <v>-11.6</v>
      </c>
      <c r="V48" s="5">
        <f t="shared" si="6"/>
        <v>10.199999999999999</v>
      </c>
      <c r="W48" s="7">
        <f t="shared" si="7"/>
        <v>1</v>
      </c>
      <c r="X48" s="7">
        <f t="shared" si="8"/>
        <v>1</v>
      </c>
      <c r="Y48" s="5">
        <f t="shared" si="9"/>
        <v>0</v>
      </c>
      <c r="AA48" s="6">
        <f t="shared" si="10"/>
        <v>-20</v>
      </c>
      <c r="AB48" s="5">
        <f t="shared" si="11"/>
        <v>-20</v>
      </c>
      <c r="AC48" s="13">
        <f t="shared" si="12"/>
        <v>-20</v>
      </c>
      <c r="AD48" s="13">
        <f t="shared" si="13"/>
        <v>0</v>
      </c>
      <c r="AE48" s="13">
        <f t="shared" si="14"/>
        <v>0</v>
      </c>
      <c r="AF48" s="13">
        <f t="shared" si="15"/>
        <v>0</v>
      </c>
      <c r="AG48" s="13">
        <f t="shared" si="16"/>
        <v>-20</v>
      </c>
      <c r="AH48" s="13">
        <f t="shared" si="17"/>
        <v>160</v>
      </c>
      <c r="AI48" s="14">
        <f t="shared" si="18"/>
        <v>0</v>
      </c>
      <c r="AK48" s="12">
        <f t="shared" si="19"/>
        <v>145.79999999999998</v>
      </c>
      <c r="AL48" s="12">
        <f t="shared" si="20"/>
        <v>7</v>
      </c>
      <c r="AM48" s="12">
        <f t="shared" si="21"/>
        <v>-140</v>
      </c>
      <c r="AN48" s="12">
        <f t="shared" si="22"/>
        <v>4720</v>
      </c>
      <c r="AO48" s="12">
        <f>MAX(AN$4:AN48)</f>
        <v>6760</v>
      </c>
      <c r="AP48" s="8">
        <f t="shared" si="23"/>
        <v>-0.30177514792899407</v>
      </c>
      <c r="AR48" s="12">
        <f t="shared" si="24"/>
        <v>165.6</v>
      </c>
      <c r="AS48" s="12">
        <f t="shared" si="25"/>
        <v>8</v>
      </c>
      <c r="AT48" s="12">
        <f t="shared" si="26"/>
        <v>-160</v>
      </c>
      <c r="AU48" s="12">
        <f t="shared" si="27"/>
        <v>5360</v>
      </c>
      <c r="AV48" s="12">
        <f>MAX(AU$4:AU48)</f>
        <v>5840</v>
      </c>
      <c r="AW48" s="8">
        <f t="shared" si="28"/>
        <v>-8.2191780821917804E-2</v>
      </c>
      <c r="AZ48" s="9"/>
      <c r="BC48" s="13"/>
      <c r="BD48" s="14"/>
      <c r="BF48" s="12"/>
      <c r="BG48" s="12"/>
      <c r="BH48" s="12"/>
      <c r="BI48" s="12"/>
      <c r="BJ48" s="12"/>
      <c r="BK48" s="8"/>
    </row>
    <row r="49" spans="1:63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 t="shared" si="0"/>
        <v>1245</v>
      </c>
      <c r="G49" s="11">
        <f t="shared" si="1"/>
        <v>0</v>
      </c>
      <c r="H49" s="3" t="s">
        <v>17</v>
      </c>
      <c r="I49" s="2" t="s">
        <v>11</v>
      </c>
      <c r="J49" s="2">
        <v>18</v>
      </c>
      <c r="K49" s="2" t="s">
        <v>11</v>
      </c>
      <c r="L49" s="2">
        <f t="shared" si="2"/>
        <v>1</v>
      </c>
      <c r="M49" s="2" t="s">
        <v>20</v>
      </c>
      <c r="N49" s="14">
        <v>7</v>
      </c>
      <c r="O49" s="2">
        <v>110420</v>
      </c>
      <c r="P49" s="2">
        <v>110570</v>
      </c>
      <c r="Q49" s="2">
        <v>109720</v>
      </c>
      <c r="R49" s="5">
        <f t="shared" si="3"/>
        <v>15.7</v>
      </c>
      <c r="S49" s="5">
        <f t="shared" si="4"/>
        <v>69.3</v>
      </c>
      <c r="U49" s="5">
        <f t="shared" si="5"/>
        <v>-15.7</v>
      </c>
      <c r="V49" s="5">
        <f t="shared" si="6"/>
        <v>69.3</v>
      </c>
      <c r="W49" s="7">
        <f t="shared" si="7"/>
        <v>1</v>
      </c>
      <c r="X49" s="7">
        <f t="shared" si="8"/>
        <v>0</v>
      </c>
      <c r="Y49" s="5">
        <f t="shared" si="9"/>
        <v>0</v>
      </c>
      <c r="AA49" s="6">
        <f t="shared" si="10"/>
        <v>0</v>
      </c>
      <c r="AB49" s="5">
        <f t="shared" si="11"/>
        <v>20</v>
      </c>
      <c r="AC49" s="13">
        <f t="shared" si="12"/>
        <v>0</v>
      </c>
      <c r="AD49" s="13">
        <f t="shared" si="13"/>
        <v>20</v>
      </c>
      <c r="AE49" s="13">
        <f t="shared" si="14"/>
        <v>20</v>
      </c>
      <c r="AF49" s="13">
        <f t="shared" si="15"/>
        <v>0</v>
      </c>
      <c r="AG49" s="13">
        <f t="shared" si="16"/>
        <v>0</v>
      </c>
      <c r="AH49" s="13">
        <f t="shared" si="17"/>
        <v>160</v>
      </c>
      <c r="AI49" s="14">
        <f t="shared" si="18"/>
        <v>0</v>
      </c>
      <c r="AK49" s="12">
        <f t="shared" si="19"/>
        <v>145.79999999999998</v>
      </c>
      <c r="AL49" s="12">
        <f t="shared" si="20"/>
        <v>7</v>
      </c>
      <c r="AM49" s="12">
        <f t="shared" si="21"/>
        <v>140</v>
      </c>
      <c r="AN49" s="12">
        <f t="shared" si="22"/>
        <v>4860</v>
      </c>
      <c r="AO49" s="12">
        <f>MAX(AN$4:AN49)</f>
        <v>6760</v>
      </c>
      <c r="AP49" s="8">
        <f t="shared" si="23"/>
        <v>-0.28106508875739644</v>
      </c>
      <c r="AR49" s="12">
        <f t="shared" si="24"/>
        <v>160.79999999999998</v>
      </c>
      <c r="AS49" s="12">
        <f t="shared" si="25"/>
        <v>8</v>
      </c>
      <c r="AT49" s="12">
        <f t="shared" si="26"/>
        <v>0</v>
      </c>
      <c r="AU49" s="12">
        <f t="shared" si="27"/>
        <v>5360</v>
      </c>
      <c r="AV49" s="12">
        <f>MAX(AU$4:AU49)</f>
        <v>5840</v>
      </c>
      <c r="AW49" s="8">
        <f t="shared" si="28"/>
        <v>-8.2191780821917804E-2</v>
      </c>
      <c r="AZ49" s="9"/>
      <c r="BC49" s="13"/>
      <c r="BD49" s="14"/>
      <c r="BF49" s="12"/>
      <c r="BG49" s="12"/>
      <c r="BH49" s="12"/>
      <c r="BI49" s="12"/>
      <c r="BJ49" s="12"/>
      <c r="BK49" s="8"/>
    </row>
    <row r="50" spans="1:63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 t="shared" si="0"/>
        <v>1250</v>
      </c>
      <c r="G50" s="11">
        <f t="shared" si="1"/>
        <v>0</v>
      </c>
      <c r="H50" s="3" t="s">
        <v>37</v>
      </c>
      <c r="K50" s="2" t="s">
        <v>11</v>
      </c>
      <c r="L50" s="2">
        <f t="shared" si="2"/>
        <v>1</v>
      </c>
      <c r="M50" s="2" t="s">
        <v>20</v>
      </c>
      <c r="N50" s="14">
        <v>8</v>
      </c>
      <c r="O50" s="2">
        <v>75670</v>
      </c>
      <c r="P50" s="2">
        <v>75676</v>
      </c>
      <c r="Q50" s="2">
        <v>75365</v>
      </c>
      <c r="R50" s="5">
        <f t="shared" si="3"/>
        <v>1.4</v>
      </c>
      <c r="S50" s="5">
        <f t="shared" si="4"/>
        <v>29.7</v>
      </c>
      <c r="U50" s="5">
        <f t="shared" si="5"/>
        <v>-1.4</v>
      </c>
      <c r="V50" s="5">
        <f t="shared" si="6"/>
        <v>29.7</v>
      </c>
      <c r="W50" s="7">
        <f t="shared" si="7"/>
        <v>1</v>
      </c>
      <c r="X50" s="7">
        <f t="shared" si="8"/>
        <v>0</v>
      </c>
      <c r="Y50" s="5">
        <f t="shared" si="9"/>
        <v>0</v>
      </c>
      <c r="AA50" s="6">
        <f t="shared" si="10"/>
        <v>0</v>
      </c>
      <c r="AB50" s="5">
        <f t="shared" si="11"/>
        <v>20</v>
      </c>
      <c r="AC50" s="13">
        <f t="shared" si="12"/>
        <v>20</v>
      </c>
      <c r="AD50" s="13">
        <f t="shared" si="13"/>
        <v>0</v>
      </c>
      <c r="AE50" s="13">
        <f t="shared" si="14"/>
        <v>20</v>
      </c>
      <c r="AF50" s="13">
        <f t="shared" si="15"/>
        <v>0</v>
      </c>
      <c r="AG50" s="13">
        <f t="shared" si="16"/>
        <v>0</v>
      </c>
      <c r="AH50" s="13">
        <f t="shared" si="17"/>
        <v>160</v>
      </c>
      <c r="AI50" s="14">
        <f t="shared" si="18"/>
        <v>0</v>
      </c>
      <c r="AK50" s="12">
        <f t="shared" si="19"/>
        <v>145.79999999999998</v>
      </c>
      <c r="AL50" s="12">
        <f t="shared" si="20"/>
        <v>7</v>
      </c>
      <c r="AM50" s="12">
        <f t="shared" si="21"/>
        <v>140</v>
      </c>
      <c r="AN50" s="12">
        <f t="shared" si="22"/>
        <v>5000</v>
      </c>
      <c r="AO50" s="12">
        <f>MAX(AN$4:AN50)</f>
        <v>6760</v>
      </c>
      <c r="AP50" s="8">
        <f t="shared" si="23"/>
        <v>-0.26035502958579881</v>
      </c>
      <c r="AR50" s="12">
        <f t="shared" si="24"/>
        <v>160.79999999999998</v>
      </c>
      <c r="AS50" s="12">
        <f t="shared" si="25"/>
        <v>8</v>
      </c>
      <c r="AT50" s="12">
        <f t="shared" si="26"/>
        <v>0</v>
      </c>
      <c r="AU50" s="12">
        <f t="shared" si="27"/>
        <v>5360</v>
      </c>
      <c r="AV50" s="12">
        <f>MAX(AU$4:AU50)</f>
        <v>5840</v>
      </c>
      <c r="AW50" s="8">
        <f t="shared" si="28"/>
        <v>-8.2191780821917804E-2</v>
      </c>
      <c r="AZ50" s="9"/>
      <c r="BC50" s="13"/>
      <c r="BD50" s="14"/>
      <c r="BF50" s="12"/>
      <c r="BG50" s="12"/>
      <c r="BH50" s="12"/>
      <c r="BI50" s="12"/>
      <c r="BJ50" s="12"/>
      <c r="BK50" s="8"/>
    </row>
    <row r="51" spans="1:63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 t="shared" si="0"/>
        <v>1850</v>
      </c>
      <c r="G51" s="11">
        <f t="shared" si="1"/>
        <v>0</v>
      </c>
      <c r="H51" s="3" t="s">
        <v>43</v>
      </c>
      <c r="I51" s="2" t="s">
        <v>11</v>
      </c>
      <c r="J51" s="2">
        <v>17</v>
      </c>
      <c r="L51" s="2">
        <f t="shared" si="2"/>
        <v>1</v>
      </c>
      <c r="M51" s="2" t="s">
        <v>21</v>
      </c>
      <c r="N51" s="14">
        <v>10</v>
      </c>
      <c r="O51" s="2">
        <v>131980</v>
      </c>
      <c r="P51" s="2">
        <v>131845</v>
      </c>
      <c r="Q51" s="2">
        <v>132187</v>
      </c>
      <c r="R51" s="5">
        <f t="shared" si="3"/>
        <v>14.5</v>
      </c>
      <c r="S51" s="5">
        <f t="shared" si="4"/>
        <v>19.7</v>
      </c>
      <c r="U51" s="5">
        <f t="shared" si="5"/>
        <v>-14.5</v>
      </c>
      <c r="V51" s="5">
        <f t="shared" si="6"/>
        <v>19.7</v>
      </c>
      <c r="W51" s="7">
        <f t="shared" si="7"/>
        <v>1</v>
      </c>
      <c r="X51" s="7">
        <f t="shared" si="8"/>
        <v>0</v>
      </c>
      <c r="Y51" s="5">
        <f t="shared" si="9"/>
        <v>0</v>
      </c>
      <c r="AA51" s="6">
        <f t="shared" si="10"/>
        <v>0</v>
      </c>
      <c r="AB51" s="5">
        <f t="shared" si="11"/>
        <v>0</v>
      </c>
      <c r="AC51" s="13">
        <f t="shared" si="12"/>
        <v>20</v>
      </c>
      <c r="AD51" s="13">
        <f t="shared" si="13"/>
        <v>0</v>
      </c>
      <c r="AE51" s="13">
        <f t="shared" si="14"/>
        <v>0</v>
      </c>
      <c r="AF51" s="13">
        <f t="shared" si="15"/>
        <v>0</v>
      </c>
      <c r="AG51" s="13">
        <f t="shared" si="16"/>
        <v>0</v>
      </c>
      <c r="AH51" s="13">
        <f t="shared" si="17"/>
        <v>160</v>
      </c>
      <c r="AI51" s="14">
        <f t="shared" si="18"/>
        <v>0</v>
      </c>
      <c r="AK51" s="12">
        <f t="shared" si="19"/>
        <v>145.79999999999998</v>
      </c>
      <c r="AL51" s="12">
        <f t="shared" si="20"/>
        <v>7</v>
      </c>
      <c r="AM51" s="12">
        <f t="shared" si="21"/>
        <v>0</v>
      </c>
      <c r="AN51" s="12">
        <f t="shared" si="22"/>
        <v>5000</v>
      </c>
      <c r="AO51" s="12">
        <f>MAX(AN$4:AN51)</f>
        <v>6760</v>
      </c>
      <c r="AP51" s="8">
        <f t="shared" si="23"/>
        <v>-0.26035502958579881</v>
      </c>
      <c r="AR51" s="12">
        <f t="shared" si="24"/>
        <v>160.79999999999998</v>
      </c>
      <c r="AS51" s="12">
        <f t="shared" si="25"/>
        <v>8</v>
      </c>
      <c r="AT51" s="12">
        <f t="shared" si="26"/>
        <v>0</v>
      </c>
      <c r="AU51" s="12">
        <f t="shared" si="27"/>
        <v>5360</v>
      </c>
      <c r="AV51" s="12">
        <f>MAX(AU$4:AU51)</f>
        <v>5840</v>
      </c>
      <c r="AW51" s="8">
        <f t="shared" si="28"/>
        <v>-8.2191780821917804E-2</v>
      </c>
      <c r="AZ51" s="9"/>
      <c r="BC51" s="13"/>
      <c r="BD51" s="14"/>
      <c r="BF51" s="12"/>
      <c r="BG51" s="12"/>
      <c r="BH51" s="12"/>
      <c r="BI51" s="12"/>
      <c r="BJ51" s="12"/>
      <c r="BK51" s="8"/>
    </row>
    <row r="52" spans="1:63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 t="shared" si="0"/>
        <v>350</v>
      </c>
      <c r="G52" s="11">
        <f t="shared" si="1"/>
        <v>1</v>
      </c>
      <c r="H52" s="3" t="s">
        <v>37</v>
      </c>
      <c r="L52" s="2">
        <f t="shared" si="2"/>
        <v>1</v>
      </c>
      <c r="M52" s="2" t="s">
        <v>20</v>
      </c>
      <c r="N52" s="14">
        <v>8</v>
      </c>
      <c r="O52" s="2">
        <v>76090</v>
      </c>
      <c r="P52" s="2">
        <v>76067</v>
      </c>
      <c r="Q52" s="2">
        <v>75669</v>
      </c>
      <c r="R52" s="5">
        <f t="shared" si="3"/>
        <v>-1.5</v>
      </c>
      <c r="S52" s="5">
        <f t="shared" si="4"/>
        <v>41.3</v>
      </c>
      <c r="U52" s="5">
        <f t="shared" si="5"/>
        <v>1.5</v>
      </c>
      <c r="V52" s="5">
        <f t="shared" si="6"/>
        <v>41.3</v>
      </c>
      <c r="W52" s="7">
        <f t="shared" si="7"/>
        <v>0</v>
      </c>
      <c r="X52" s="7">
        <f t="shared" si="8"/>
        <v>0</v>
      </c>
      <c r="Y52" s="5">
        <f t="shared" si="9"/>
        <v>0</v>
      </c>
      <c r="AA52" s="6">
        <f t="shared" si="10"/>
        <v>0</v>
      </c>
      <c r="AB52" s="5">
        <f t="shared" si="11"/>
        <v>0</v>
      </c>
      <c r="AC52" s="13">
        <f t="shared" si="12"/>
        <v>20</v>
      </c>
      <c r="AD52" s="13">
        <f t="shared" si="13"/>
        <v>0</v>
      </c>
      <c r="AE52" s="13">
        <f t="shared" si="14"/>
        <v>0</v>
      </c>
      <c r="AF52" s="13">
        <f t="shared" si="15"/>
        <v>0</v>
      </c>
      <c r="AG52" s="13">
        <f t="shared" si="16"/>
        <v>0</v>
      </c>
      <c r="AH52" s="13">
        <f t="shared" si="17"/>
        <v>160</v>
      </c>
      <c r="AI52" s="14">
        <f t="shared" si="18"/>
        <v>0</v>
      </c>
      <c r="AK52" s="12">
        <f t="shared" si="19"/>
        <v>150</v>
      </c>
      <c r="AL52" s="12">
        <f t="shared" si="20"/>
        <v>7</v>
      </c>
      <c r="AM52" s="12">
        <f t="shared" si="21"/>
        <v>0</v>
      </c>
      <c r="AN52" s="12">
        <f t="shared" si="22"/>
        <v>5000</v>
      </c>
      <c r="AO52" s="12">
        <f>MAX(AN$4:AN52)</f>
        <v>6760</v>
      </c>
      <c r="AP52" s="8">
        <f t="shared" si="23"/>
        <v>-0.26035502958579881</v>
      </c>
      <c r="AR52" s="12">
        <f t="shared" si="24"/>
        <v>160.79999999999998</v>
      </c>
      <c r="AS52" s="12">
        <f t="shared" si="25"/>
        <v>8</v>
      </c>
      <c r="AT52" s="12">
        <f t="shared" si="26"/>
        <v>0</v>
      </c>
      <c r="AU52" s="12">
        <f t="shared" si="27"/>
        <v>5360</v>
      </c>
      <c r="AV52" s="12">
        <f>MAX(AU$4:AU52)</f>
        <v>5840</v>
      </c>
      <c r="AW52" s="8">
        <f t="shared" si="28"/>
        <v>-8.2191780821917804E-2</v>
      </c>
      <c r="AZ52" s="9"/>
      <c r="BC52" s="13"/>
      <c r="BD52" s="14"/>
      <c r="BF52" s="12"/>
      <c r="BG52" s="12"/>
      <c r="BH52" s="12"/>
      <c r="BI52" s="12"/>
      <c r="BJ52" s="12"/>
      <c r="BK52" s="8"/>
    </row>
    <row r="53" spans="1:63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 t="shared" si="0"/>
        <v>1215</v>
      </c>
      <c r="G53" s="11">
        <f t="shared" si="1"/>
        <v>0</v>
      </c>
      <c r="H53" s="3" t="s">
        <v>43</v>
      </c>
      <c r="K53" s="2" t="s">
        <v>11</v>
      </c>
      <c r="L53" s="2">
        <f t="shared" si="2"/>
        <v>1</v>
      </c>
      <c r="M53" s="2" t="s">
        <v>21</v>
      </c>
      <c r="N53" s="14">
        <v>10</v>
      </c>
      <c r="O53" s="2">
        <v>131540</v>
      </c>
      <c r="P53" s="2">
        <v>131523</v>
      </c>
      <c r="Q53" s="2">
        <v>131774</v>
      </c>
      <c r="R53" s="5">
        <f t="shared" si="3"/>
        <v>2.7</v>
      </c>
      <c r="S53" s="5">
        <f t="shared" si="4"/>
        <v>22.4</v>
      </c>
      <c r="U53" s="5">
        <f t="shared" si="5"/>
        <v>-2.7</v>
      </c>
      <c r="V53" s="5">
        <f t="shared" si="6"/>
        <v>22.4</v>
      </c>
      <c r="W53" s="7">
        <f t="shared" si="7"/>
        <v>1</v>
      </c>
      <c r="X53" s="7">
        <f t="shared" si="8"/>
        <v>0</v>
      </c>
      <c r="Y53" s="5">
        <f t="shared" si="9"/>
        <v>0</v>
      </c>
      <c r="AA53" s="6">
        <f t="shared" si="10"/>
        <v>0</v>
      </c>
      <c r="AB53" s="5">
        <f t="shared" si="11"/>
        <v>20</v>
      </c>
      <c r="AC53" s="13">
        <f t="shared" si="12"/>
        <v>40</v>
      </c>
      <c r="AD53" s="13">
        <f t="shared" si="13"/>
        <v>0</v>
      </c>
      <c r="AE53" s="13">
        <f t="shared" si="14"/>
        <v>20</v>
      </c>
      <c r="AF53" s="13">
        <f t="shared" si="15"/>
        <v>0</v>
      </c>
      <c r="AG53" s="13">
        <f t="shared" si="16"/>
        <v>0</v>
      </c>
      <c r="AH53" s="13">
        <f t="shared" si="17"/>
        <v>160</v>
      </c>
      <c r="AI53" s="14">
        <f t="shared" si="18"/>
        <v>0</v>
      </c>
      <c r="AK53" s="12">
        <f t="shared" si="19"/>
        <v>150</v>
      </c>
      <c r="AL53" s="12">
        <f t="shared" si="20"/>
        <v>7</v>
      </c>
      <c r="AM53" s="12">
        <f t="shared" si="21"/>
        <v>140</v>
      </c>
      <c r="AN53" s="12">
        <f t="shared" si="22"/>
        <v>5140</v>
      </c>
      <c r="AO53" s="12">
        <f>MAX(AN$4:AN53)</f>
        <v>6760</v>
      </c>
      <c r="AP53" s="8">
        <f t="shared" si="23"/>
        <v>-0.23964497041420119</v>
      </c>
      <c r="AR53" s="12">
        <f t="shared" si="24"/>
        <v>160.79999999999998</v>
      </c>
      <c r="AS53" s="12">
        <f t="shared" si="25"/>
        <v>8</v>
      </c>
      <c r="AT53" s="12">
        <f t="shared" si="26"/>
        <v>0</v>
      </c>
      <c r="AU53" s="12">
        <f t="shared" si="27"/>
        <v>5360</v>
      </c>
      <c r="AV53" s="12">
        <f>MAX(AU$4:AU53)</f>
        <v>5840</v>
      </c>
      <c r="AW53" s="8">
        <f t="shared" si="28"/>
        <v>-8.2191780821917804E-2</v>
      </c>
      <c r="AZ53" s="9"/>
      <c r="BC53" s="13"/>
      <c r="BD53" s="14"/>
      <c r="BF53" s="12"/>
      <c r="BG53" s="12"/>
      <c r="BH53" s="12"/>
      <c r="BI53" s="12"/>
      <c r="BJ53" s="12"/>
      <c r="BK53" s="8"/>
    </row>
    <row r="54" spans="1:63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 t="shared" si="0"/>
        <v>1345</v>
      </c>
      <c r="G54" s="11">
        <f t="shared" si="1"/>
        <v>2</v>
      </c>
      <c r="H54" s="3" t="s">
        <v>37</v>
      </c>
      <c r="K54" s="2" t="s">
        <v>11</v>
      </c>
      <c r="L54" s="2">
        <f t="shared" si="2"/>
        <v>0</v>
      </c>
      <c r="M54" s="2" t="s">
        <v>20</v>
      </c>
      <c r="N54" s="14">
        <v>8</v>
      </c>
      <c r="O54" s="2">
        <v>76500</v>
      </c>
      <c r="P54" s="2">
        <v>76468</v>
      </c>
      <c r="Q54" s="2">
        <v>75805</v>
      </c>
      <c r="R54" s="5">
        <f t="shared" si="3"/>
        <v>-2.4</v>
      </c>
      <c r="S54" s="5">
        <f t="shared" si="4"/>
        <v>68.7</v>
      </c>
      <c r="U54" s="5">
        <f t="shared" si="5"/>
        <v>2.4</v>
      </c>
      <c r="V54" s="5">
        <f t="shared" si="6"/>
        <v>68.7</v>
      </c>
      <c r="W54" s="7">
        <f t="shared" si="7"/>
        <v>0</v>
      </c>
      <c r="X54" s="7">
        <f t="shared" si="8"/>
        <v>0</v>
      </c>
      <c r="Y54" s="5">
        <f t="shared" si="9"/>
        <v>0</v>
      </c>
      <c r="AA54" s="6">
        <f t="shared" si="10"/>
        <v>0</v>
      </c>
      <c r="AB54" s="5">
        <f t="shared" si="11"/>
        <v>0</v>
      </c>
      <c r="AC54" s="13">
        <f t="shared" si="12"/>
        <v>40</v>
      </c>
      <c r="AD54" s="13">
        <f t="shared" si="13"/>
        <v>0</v>
      </c>
      <c r="AE54" s="13">
        <f t="shared" si="14"/>
        <v>0</v>
      </c>
      <c r="AF54" s="13">
        <f t="shared" si="15"/>
        <v>0</v>
      </c>
      <c r="AG54" s="13">
        <f t="shared" si="16"/>
        <v>0</v>
      </c>
      <c r="AH54" s="13">
        <f t="shared" si="17"/>
        <v>160</v>
      </c>
      <c r="AI54" s="14">
        <f t="shared" si="18"/>
        <v>0</v>
      </c>
      <c r="AK54" s="12">
        <f t="shared" si="19"/>
        <v>150</v>
      </c>
      <c r="AL54" s="12">
        <f t="shared" si="20"/>
        <v>7</v>
      </c>
      <c r="AM54" s="12">
        <f t="shared" si="21"/>
        <v>0</v>
      </c>
      <c r="AN54" s="12">
        <f t="shared" si="22"/>
        <v>5140</v>
      </c>
      <c r="AO54" s="12">
        <f>MAX(AN$4:AN54)</f>
        <v>6760</v>
      </c>
      <c r="AP54" s="8">
        <f t="shared" si="23"/>
        <v>-0.23964497041420119</v>
      </c>
      <c r="AR54" s="12">
        <f t="shared" si="24"/>
        <v>160.79999999999998</v>
      </c>
      <c r="AS54" s="12">
        <f t="shared" si="25"/>
        <v>8</v>
      </c>
      <c r="AT54" s="12">
        <f t="shared" si="26"/>
        <v>0</v>
      </c>
      <c r="AU54" s="12">
        <f t="shared" si="27"/>
        <v>5360</v>
      </c>
      <c r="AV54" s="12">
        <f>MAX(AU$4:AU54)</f>
        <v>5840</v>
      </c>
      <c r="AW54" s="8">
        <f t="shared" si="28"/>
        <v>-8.2191780821917804E-2</v>
      </c>
      <c r="AZ54" s="9"/>
      <c r="BC54" s="13"/>
      <c r="BD54" s="14"/>
      <c r="BF54" s="12"/>
      <c r="BG54" s="12"/>
      <c r="BH54" s="12"/>
      <c r="BI54" s="12"/>
      <c r="BJ54" s="12"/>
      <c r="BK54" s="8"/>
    </row>
    <row r="55" spans="1:63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 t="shared" si="0"/>
        <v>1830</v>
      </c>
      <c r="G55" s="11">
        <f t="shared" si="1"/>
        <v>3</v>
      </c>
      <c r="H55" s="3" t="s">
        <v>43</v>
      </c>
      <c r="L55" s="2">
        <f t="shared" si="2"/>
        <v>1</v>
      </c>
      <c r="M55" s="2" t="s">
        <v>21</v>
      </c>
      <c r="N55" s="14">
        <v>10</v>
      </c>
      <c r="O55" s="2">
        <v>131160</v>
      </c>
      <c r="P55" s="2">
        <v>131012</v>
      </c>
      <c r="Q55" s="2">
        <v>131820</v>
      </c>
      <c r="R55" s="5">
        <f t="shared" si="3"/>
        <v>15.8</v>
      </c>
      <c r="S55" s="5">
        <f t="shared" si="4"/>
        <v>65</v>
      </c>
      <c r="U55" s="5">
        <f t="shared" si="5"/>
        <v>-15.8</v>
      </c>
      <c r="V55" s="5">
        <f t="shared" si="6"/>
        <v>65</v>
      </c>
      <c r="W55" s="7">
        <f t="shared" si="7"/>
        <v>1</v>
      </c>
      <c r="X55" s="7">
        <f t="shared" si="8"/>
        <v>1</v>
      </c>
      <c r="Y55" s="5">
        <f t="shared" si="9"/>
        <v>0</v>
      </c>
      <c r="AA55" s="6">
        <f t="shared" si="10"/>
        <v>0</v>
      </c>
      <c r="AB55" s="5">
        <f t="shared" si="11"/>
        <v>20</v>
      </c>
      <c r="AC55" s="13">
        <f t="shared" si="12"/>
        <v>60</v>
      </c>
      <c r="AD55" s="13">
        <f t="shared" si="13"/>
        <v>0</v>
      </c>
      <c r="AE55" s="13">
        <f t="shared" si="14"/>
        <v>0</v>
      </c>
      <c r="AF55" s="13">
        <f t="shared" si="15"/>
        <v>0</v>
      </c>
      <c r="AG55" s="13">
        <f t="shared" si="16"/>
        <v>20</v>
      </c>
      <c r="AH55" s="13">
        <f t="shared" si="17"/>
        <v>180</v>
      </c>
      <c r="AI55" s="14">
        <f t="shared" si="18"/>
        <v>1</v>
      </c>
      <c r="AK55" s="12">
        <f t="shared" si="19"/>
        <v>150</v>
      </c>
      <c r="AL55" s="12">
        <f t="shared" si="20"/>
        <v>7</v>
      </c>
      <c r="AM55" s="12">
        <f t="shared" si="21"/>
        <v>140</v>
      </c>
      <c r="AN55" s="12">
        <f t="shared" si="22"/>
        <v>5280</v>
      </c>
      <c r="AO55" s="12">
        <f>MAX(AN$4:AN55)</f>
        <v>6760</v>
      </c>
      <c r="AP55" s="8">
        <f t="shared" si="23"/>
        <v>-0.21893491124260356</v>
      </c>
      <c r="AR55" s="12">
        <f t="shared" si="24"/>
        <v>160.79999999999998</v>
      </c>
      <c r="AS55" s="12">
        <f t="shared" si="25"/>
        <v>8</v>
      </c>
      <c r="AT55" s="12">
        <f t="shared" si="26"/>
        <v>160</v>
      </c>
      <c r="AU55" s="12">
        <f t="shared" si="27"/>
        <v>5520</v>
      </c>
      <c r="AV55" s="12">
        <f>MAX(AU$4:AU55)</f>
        <v>5840</v>
      </c>
      <c r="AW55" s="8">
        <f t="shared" si="28"/>
        <v>-5.4794520547945202E-2</v>
      </c>
      <c r="AZ55" s="9"/>
      <c r="BC55" s="13"/>
      <c r="BD55" s="14"/>
      <c r="BF55" s="12"/>
      <c r="BG55" s="12"/>
      <c r="BH55" s="12"/>
      <c r="BI55" s="12"/>
      <c r="BJ55" s="12"/>
      <c r="BK55" s="8"/>
    </row>
    <row r="56" spans="1:63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 t="shared" si="0"/>
        <v>1350</v>
      </c>
      <c r="G56" s="11">
        <f t="shared" si="1"/>
        <v>0</v>
      </c>
      <c r="H56" s="3" t="s">
        <v>37</v>
      </c>
      <c r="L56" s="2">
        <f t="shared" si="2"/>
        <v>0</v>
      </c>
      <c r="M56" s="2" t="s">
        <v>20</v>
      </c>
      <c r="N56" s="14">
        <v>8</v>
      </c>
      <c r="O56" s="2">
        <v>76220</v>
      </c>
      <c r="P56" s="2">
        <v>76249</v>
      </c>
      <c r="Q56" s="2">
        <v>76130</v>
      </c>
      <c r="R56" s="5">
        <f t="shared" si="3"/>
        <v>3.7</v>
      </c>
      <c r="S56" s="5">
        <f t="shared" si="4"/>
        <v>8.1999999999999993</v>
      </c>
      <c r="U56" s="5">
        <f t="shared" si="5"/>
        <v>-3.7</v>
      </c>
      <c r="V56" s="5">
        <f t="shared" si="6"/>
        <v>8.1999999999999993</v>
      </c>
      <c r="W56" s="7">
        <f t="shared" si="7"/>
        <v>1</v>
      </c>
      <c r="X56" s="7">
        <f t="shared" si="8"/>
        <v>0</v>
      </c>
      <c r="Y56" s="5">
        <f t="shared" si="9"/>
        <v>0</v>
      </c>
      <c r="AA56" s="6">
        <f t="shared" si="10"/>
        <v>-20</v>
      </c>
      <c r="AB56" s="5">
        <f t="shared" si="11"/>
        <v>-20</v>
      </c>
      <c r="AC56" s="13">
        <f t="shared" si="12"/>
        <v>40</v>
      </c>
      <c r="AD56" s="13">
        <f t="shared" si="13"/>
        <v>0</v>
      </c>
      <c r="AE56" s="13">
        <f t="shared" si="14"/>
        <v>0</v>
      </c>
      <c r="AF56" s="13">
        <f t="shared" si="15"/>
        <v>-20</v>
      </c>
      <c r="AG56" s="13">
        <f t="shared" si="16"/>
        <v>0</v>
      </c>
      <c r="AH56" s="13">
        <f t="shared" si="17"/>
        <v>180</v>
      </c>
      <c r="AI56" s="14">
        <f t="shared" si="18"/>
        <v>0</v>
      </c>
      <c r="AK56" s="12">
        <f t="shared" si="19"/>
        <v>158.4</v>
      </c>
      <c r="AL56" s="12">
        <f t="shared" si="20"/>
        <v>7</v>
      </c>
      <c r="AM56" s="12">
        <f t="shared" si="21"/>
        <v>-140</v>
      </c>
      <c r="AN56" s="12">
        <f t="shared" si="22"/>
        <v>5140</v>
      </c>
      <c r="AO56" s="12">
        <f>MAX(AN$4:AN56)</f>
        <v>6760</v>
      </c>
      <c r="AP56" s="8">
        <f t="shared" si="23"/>
        <v>-0.23964497041420119</v>
      </c>
      <c r="AR56" s="12">
        <f t="shared" si="24"/>
        <v>160.79999999999998</v>
      </c>
      <c r="AS56" s="12">
        <f t="shared" si="25"/>
        <v>8</v>
      </c>
      <c r="AT56" s="12">
        <f t="shared" si="26"/>
        <v>0</v>
      </c>
      <c r="AU56" s="12">
        <f t="shared" si="27"/>
        <v>5520</v>
      </c>
      <c r="AV56" s="12">
        <f>MAX(AU$4:AU56)</f>
        <v>5840</v>
      </c>
      <c r="AW56" s="8">
        <f t="shared" si="28"/>
        <v>-5.4794520547945202E-2</v>
      </c>
      <c r="AZ56" s="9"/>
      <c r="BC56" s="13"/>
      <c r="BD56" s="14"/>
      <c r="BF56" s="12"/>
      <c r="BG56" s="12"/>
      <c r="BH56" s="12"/>
      <c r="BI56" s="12"/>
      <c r="BJ56" s="12"/>
      <c r="BK56" s="8"/>
    </row>
    <row r="57" spans="1:63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 t="shared" si="0"/>
        <v>200</v>
      </c>
      <c r="G57" s="11">
        <f t="shared" si="1"/>
        <v>5</v>
      </c>
      <c r="H57" s="3" t="s">
        <v>37</v>
      </c>
      <c r="K57" s="2" t="s">
        <v>11</v>
      </c>
      <c r="L57" s="2">
        <f t="shared" si="2"/>
        <v>1</v>
      </c>
      <c r="M57" s="2" t="s">
        <v>20</v>
      </c>
      <c r="N57" s="14">
        <v>8</v>
      </c>
      <c r="O57" s="2">
        <v>76670</v>
      </c>
      <c r="P57" s="2">
        <v>76888</v>
      </c>
      <c r="Q57" s="2">
        <v>76567</v>
      </c>
      <c r="R57" s="5">
        <f t="shared" si="3"/>
        <v>22.6</v>
      </c>
      <c r="S57" s="5">
        <f t="shared" si="4"/>
        <v>9.5</v>
      </c>
      <c r="U57" s="5">
        <f t="shared" si="5"/>
        <v>-22.6</v>
      </c>
      <c r="V57" s="5">
        <f t="shared" si="6"/>
        <v>9.5</v>
      </c>
      <c r="W57" s="7">
        <f t="shared" si="7"/>
        <v>1</v>
      </c>
      <c r="X57" s="7">
        <f t="shared" si="8"/>
        <v>0</v>
      </c>
      <c r="Y57" s="5">
        <f t="shared" si="9"/>
        <v>-20</v>
      </c>
      <c r="AA57" s="6">
        <f t="shared" si="10"/>
        <v>-20</v>
      </c>
      <c r="AB57" s="5">
        <f t="shared" si="11"/>
        <v>-20</v>
      </c>
      <c r="AC57" s="13">
        <f t="shared" si="12"/>
        <v>20</v>
      </c>
      <c r="AD57" s="13">
        <f t="shared" si="13"/>
        <v>0</v>
      </c>
      <c r="AE57" s="13">
        <f t="shared" si="14"/>
        <v>-20</v>
      </c>
      <c r="AF57" s="13">
        <f t="shared" si="15"/>
        <v>0</v>
      </c>
      <c r="AG57" s="13">
        <f t="shared" si="16"/>
        <v>0</v>
      </c>
      <c r="AH57" s="13">
        <f t="shared" si="17"/>
        <v>180</v>
      </c>
      <c r="AI57" s="14">
        <f t="shared" si="18"/>
        <v>0</v>
      </c>
      <c r="AK57" s="12">
        <f t="shared" si="19"/>
        <v>154.19999999999999</v>
      </c>
      <c r="AL57" s="12">
        <f t="shared" si="20"/>
        <v>7</v>
      </c>
      <c r="AM57" s="12">
        <f t="shared" si="21"/>
        <v>-140</v>
      </c>
      <c r="AN57" s="12">
        <f t="shared" si="22"/>
        <v>5000</v>
      </c>
      <c r="AO57" s="12">
        <f>MAX(AN$4:AN57)</f>
        <v>6760</v>
      </c>
      <c r="AP57" s="8">
        <f t="shared" si="23"/>
        <v>-0.26035502958579881</v>
      </c>
      <c r="AR57" s="12">
        <f t="shared" si="24"/>
        <v>160.79999999999998</v>
      </c>
      <c r="AS57" s="12">
        <f t="shared" si="25"/>
        <v>8</v>
      </c>
      <c r="AT57" s="12">
        <f t="shared" si="26"/>
        <v>0</v>
      </c>
      <c r="AU57" s="12">
        <f t="shared" si="27"/>
        <v>5520</v>
      </c>
      <c r="AV57" s="12">
        <f>MAX(AU$4:AU57)</f>
        <v>5840</v>
      </c>
      <c r="AW57" s="8">
        <f t="shared" si="28"/>
        <v>-5.4794520547945202E-2</v>
      </c>
      <c r="AZ57" s="9"/>
      <c r="BC57" s="13"/>
      <c r="BD57" s="14"/>
      <c r="BF57" s="12"/>
      <c r="BG57" s="12"/>
      <c r="BH57" s="12"/>
      <c r="BI57" s="12"/>
      <c r="BJ57" s="12"/>
      <c r="BK57" s="8"/>
    </row>
    <row r="58" spans="1:63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 t="shared" si="0"/>
        <v>205</v>
      </c>
      <c r="G58" s="11">
        <f t="shared" si="1"/>
        <v>11</v>
      </c>
      <c r="H58" s="3" t="s">
        <v>43</v>
      </c>
      <c r="L58" s="2">
        <f t="shared" si="2"/>
        <v>1</v>
      </c>
      <c r="M58" s="2" t="s">
        <v>21</v>
      </c>
      <c r="N58" s="14">
        <v>10</v>
      </c>
      <c r="O58" s="2">
        <v>130840</v>
      </c>
      <c r="P58" s="2">
        <v>130537</v>
      </c>
      <c r="Q58" s="2">
        <v>131385</v>
      </c>
      <c r="R58" s="5">
        <f t="shared" si="3"/>
        <v>31.3</v>
      </c>
      <c r="S58" s="5">
        <f t="shared" si="4"/>
        <v>53.5</v>
      </c>
      <c r="U58" s="5">
        <f t="shared" si="5"/>
        <v>-31.3</v>
      </c>
      <c r="V58" s="5">
        <f t="shared" si="6"/>
        <v>53.5</v>
      </c>
      <c r="W58" s="7">
        <f t="shared" si="7"/>
        <v>1</v>
      </c>
      <c r="X58" s="7">
        <f t="shared" si="8"/>
        <v>1</v>
      </c>
      <c r="Y58" s="5">
        <f t="shared" si="9"/>
        <v>-20</v>
      </c>
      <c r="AA58" s="6">
        <f t="shared" si="10"/>
        <v>-20</v>
      </c>
      <c r="AB58" s="5">
        <f t="shared" si="11"/>
        <v>-20</v>
      </c>
      <c r="AC58" s="13">
        <f t="shared" si="12"/>
        <v>0</v>
      </c>
      <c r="AD58" s="13">
        <f t="shared" si="13"/>
        <v>0</v>
      </c>
      <c r="AE58" s="13">
        <f t="shared" si="14"/>
        <v>0</v>
      </c>
      <c r="AF58" s="13">
        <f t="shared" si="15"/>
        <v>0</v>
      </c>
      <c r="AG58" s="13">
        <f t="shared" si="16"/>
        <v>-20</v>
      </c>
      <c r="AH58" s="13">
        <f t="shared" si="17"/>
        <v>160</v>
      </c>
      <c r="AI58" s="14">
        <f t="shared" si="18"/>
        <v>0</v>
      </c>
      <c r="AK58" s="12">
        <f t="shared" si="19"/>
        <v>154.19999999999999</v>
      </c>
      <c r="AL58" s="12">
        <f t="shared" si="20"/>
        <v>7</v>
      </c>
      <c r="AM58" s="12">
        <f t="shared" si="21"/>
        <v>-140</v>
      </c>
      <c r="AN58" s="12">
        <f t="shared" si="22"/>
        <v>4860</v>
      </c>
      <c r="AO58" s="12">
        <f>MAX(AN$4:AN58)</f>
        <v>6760</v>
      </c>
      <c r="AP58" s="8">
        <f t="shared" si="23"/>
        <v>-0.28106508875739644</v>
      </c>
      <c r="AR58" s="12">
        <f t="shared" si="24"/>
        <v>160.79999999999998</v>
      </c>
      <c r="AS58" s="12">
        <f t="shared" si="25"/>
        <v>8</v>
      </c>
      <c r="AT58" s="12">
        <f t="shared" si="26"/>
        <v>-160</v>
      </c>
      <c r="AU58" s="12">
        <f t="shared" si="27"/>
        <v>5360</v>
      </c>
      <c r="AV58" s="12">
        <f>MAX(AU$4:AU58)</f>
        <v>5840</v>
      </c>
      <c r="AW58" s="8">
        <f t="shared" si="28"/>
        <v>-8.2191780821917804E-2</v>
      </c>
      <c r="AZ58" s="9"/>
      <c r="BC58" s="13"/>
      <c r="BD58" s="14"/>
      <c r="BF58" s="12"/>
      <c r="BG58" s="12"/>
      <c r="BH58" s="12"/>
      <c r="BI58" s="12"/>
      <c r="BJ58" s="12"/>
      <c r="BK58" s="8"/>
    </row>
    <row r="59" spans="1:63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 t="shared" si="0"/>
        <v>1545</v>
      </c>
      <c r="G59" s="11">
        <f t="shared" si="1"/>
        <v>0</v>
      </c>
      <c r="H59" s="3" t="s">
        <v>43</v>
      </c>
      <c r="L59" s="2">
        <f t="shared" si="2"/>
        <v>1</v>
      </c>
      <c r="M59" s="2" t="s">
        <v>20</v>
      </c>
      <c r="N59" s="2">
        <v>10</v>
      </c>
      <c r="O59" s="2">
        <v>131270</v>
      </c>
      <c r="P59" s="2">
        <v>131385</v>
      </c>
      <c r="Q59" s="2">
        <v>131013</v>
      </c>
      <c r="R59" s="5">
        <f t="shared" si="3"/>
        <v>12.5</v>
      </c>
      <c r="S59" s="5">
        <f t="shared" si="4"/>
        <v>24.7</v>
      </c>
      <c r="U59" s="5">
        <f t="shared" si="5"/>
        <v>-12.5</v>
      </c>
      <c r="V59" s="5">
        <f t="shared" si="6"/>
        <v>24.7</v>
      </c>
      <c r="W59" s="7">
        <f t="shared" si="7"/>
        <v>1</v>
      </c>
      <c r="X59" s="7">
        <f t="shared" si="8"/>
        <v>1</v>
      </c>
      <c r="Y59" s="5">
        <f t="shared" si="9"/>
        <v>0</v>
      </c>
      <c r="AA59" s="6">
        <f t="shared" si="10"/>
        <v>0</v>
      </c>
      <c r="AB59" s="5">
        <f t="shared" si="11"/>
        <v>20</v>
      </c>
      <c r="AC59" s="13">
        <f t="shared" si="12"/>
        <v>20</v>
      </c>
      <c r="AD59" s="13">
        <f t="shared" si="13"/>
        <v>0</v>
      </c>
      <c r="AE59" s="13">
        <f t="shared" si="14"/>
        <v>0</v>
      </c>
      <c r="AF59" s="13">
        <f t="shared" si="15"/>
        <v>0</v>
      </c>
      <c r="AG59" s="13">
        <f t="shared" si="16"/>
        <v>20</v>
      </c>
      <c r="AH59" s="13">
        <f t="shared" si="17"/>
        <v>180</v>
      </c>
      <c r="AI59" s="14">
        <f t="shared" si="18"/>
        <v>1</v>
      </c>
      <c r="AK59" s="12">
        <f t="shared" si="19"/>
        <v>154.19999999999999</v>
      </c>
      <c r="AL59" s="12">
        <f t="shared" si="20"/>
        <v>7</v>
      </c>
      <c r="AM59" s="12">
        <f t="shared" si="21"/>
        <v>140</v>
      </c>
      <c r="AN59" s="12">
        <f t="shared" si="22"/>
        <v>5000</v>
      </c>
      <c r="AO59" s="12">
        <f>MAX(AN$4:AN59)</f>
        <v>6760</v>
      </c>
      <c r="AP59" s="8">
        <f t="shared" si="23"/>
        <v>-0.26035502958579881</v>
      </c>
      <c r="AR59" s="12">
        <f t="shared" si="24"/>
        <v>160.79999999999998</v>
      </c>
      <c r="AS59" s="12">
        <f t="shared" si="25"/>
        <v>8</v>
      </c>
      <c r="AT59" s="12">
        <f t="shared" si="26"/>
        <v>160</v>
      </c>
      <c r="AU59" s="12">
        <f t="shared" si="27"/>
        <v>5520</v>
      </c>
      <c r="AV59" s="12">
        <f>MAX(AU$4:AU59)</f>
        <v>5840</v>
      </c>
      <c r="AW59" s="8">
        <f t="shared" si="28"/>
        <v>-5.4794520547945202E-2</v>
      </c>
      <c r="AZ59" s="9"/>
      <c r="BC59" s="13"/>
      <c r="BD59" s="14"/>
      <c r="BF59" s="12"/>
      <c r="BG59" s="12"/>
      <c r="BH59" s="12"/>
      <c r="BI59" s="12"/>
      <c r="BJ59" s="12"/>
      <c r="BK59" s="8"/>
    </row>
    <row r="60" spans="1:63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 t="shared" si="0"/>
        <v>2240</v>
      </c>
      <c r="G60" s="11">
        <f t="shared" si="1"/>
        <v>1</v>
      </c>
      <c r="H60" s="3" t="s">
        <v>37</v>
      </c>
      <c r="K60" s="2" t="s">
        <v>11</v>
      </c>
      <c r="L60" s="2">
        <f t="shared" si="2"/>
        <v>1</v>
      </c>
      <c r="M60" s="2" t="s">
        <v>20</v>
      </c>
      <c r="N60" s="14">
        <v>8</v>
      </c>
      <c r="O60" s="2">
        <v>76410</v>
      </c>
      <c r="P60" s="2">
        <v>76418</v>
      </c>
      <c r="Q60" s="2">
        <v>76245</v>
      </c>
      <c r="R60" s="9">
        <f t="shared" si="3"/>
        <v>1.6</v>
      </c>
      <c r="S60" s="5">
        <f t="shared" si="4"/>
        <v>15.7</v>
      </c>
      <c r="U60" s="5">
        <f t="shared" si="5"/>
        <v>-1.6</v>
      </c>
      <c r="V60" s="5">
        <f t="shared" si="6"/>
        <v>15.7</v>
      </c>
      <c r="W60" s="7">
        <f t="shared" si="7"/>
        <v>1</v>
      </c>
      <c r="X60" s="7">
        <f t="shared" si="8"/>
        <v>0</v>
      </c>
      <c r="Y60" s="5">
        <f t="shared" si="9"/>
        <v>0</v>
      </c>
      <c r="AA60" s="6">
        <f t="shared" si="10"/>
        <v>-20</v>
      </c>
      <c r="AB60" s="5">
        <f t="shared" si="11"/>
        <v>-20</v>
      </c>
      <c r="AC60" s="13">
        <f t="shared" si="12"/>
        <v>0</v>
      </c>
      <c r="AD60" s="13">
        <f t="shared" si="13"/>
        <v>0</v>
      </c>
      <c r="AE60" s="13">
        <f t="shared" si="14"/>
        <v>-20</v>
      </c>
      <c r="AF60" s="13">
        <f t="shared" si="15"/>
        <v>0</v>
      </c>
      <c r="AG60" s="13">
        <f t="shared" si="16"/>
        <v>0</v>
      </c>
      <c r="AH60" s="13">
        <f t="shared" si="17"/>
        <v>180</v>
      </c>
      <c r="AI60" s="14">
        <f t="shared" si="18"/>
        <v>0</v>
      </c>
      <c r="AK60" s="12">
        <f t="shared" si="19"/>
        <v>154.19999999999999</v>
      </c>
      <c r="AL60" s="12">
        <f t="shared" si="20"/>
        <v>7</v>
      </c>
      <c r="AM60" s="12">
        <f t="shared" si="21"/>
        <v>-140</v>
      </c>
      <c r="AN60" s="12">
        <f t="shared" si="22"/>
        <v>4860</v>
      </c>
      <c r="AO60" s="12">
        <f>MAX(AN$4:AN60)</f>
        <v>6760</v>
      </c>
      <c r="AP60" s="8">
        <f t="shared" si="23"/>
        <v>-0.28106508875739644</v>
      </c>
      <c r="AR60" s="12">
        <f t="shared" si="24"/>
        <v>160.79999999999998</v>
      </c>
      <c r="AS60" s="12">
        <f t="shared" si="25"/>
        <v>8</v>
      </c>
      <c r="AT60" s="12">
        <f t="shared" si="26"/>
        <v>0</v>
      </c>
      <c r="AU60" s="12">
        <f t="shared" si="27"/>
        <v>5520</v>
      </c>
      <c r="AV60" s="12">
        <f>MAX(AU$4:AU60)</f>
        <v>5840</v>
      </c>
      <c r="AW60" s="8">
        <f t="shared" si="28"/>
        <v>-5.4794520547945202E-2</v>
      </c>
      <c r="AZ60" s="9"/>
      <c r="BC60" s="13"/>
      <c r="BD60" s="14"/>
      <c r="BF60" s="12"/>
      <c r="BG60" s="12"/>
      <c r="BH60" s="12"/>
      <c r="BI60" s="12"/>
      <c r="BJ60" s="12"/>
      <c r="BK60" s="8"/>
    </row>
    <row r="61" spans="1:63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 t="shared" si="0"/>
        <v>245</v>
      </c>
      <c r="G61" s="11">
        <f t="shared" si="1"/>
        <v>1</v>
      </c>
      <c r="H61" s="3" t="s">
        <v>17</v>
      </c>
      <c r="I61" s="2" t="s">
        <v>11</v>
      </c>
      <c r="J61" s="2">
        <v>21</v>
      </c>
      <c r="L61" s="2">
        <f t="shared" si="2"/>
        <v>1</v>
      </c>
      <c r="M61" s="2" t="s">
        <v>20</v>
      </c>
      <c r="N61" s="14">
        <v>7</v>
      </c>
      <c r="O61" s="2">
        <v>110000</v>
      </c>
      <c r="P61" s="2">
        <v>110043</v>
      </c>
      <c r="Q61" s="2">
        <v>109516</v>
      </c>
      <c r="R61" s="5">
        <f t="shared" si="3"/>
        <v>5</v>
      </c>
      <c r="S61" s="5">
        <f t="shared" si="4"/>
        <v>47.7</v>
      </c>
      <c r="U61" s="5">
        <f t="shared" si="5"/>
        <v>-5</v>
      </c>
      <c r="V61" s="5">
        <f t="shared" si="6"/>
        <v>47.7</v>
      </c>
      <c r="W61" s="7">
        <f t="shared" si="7"/>
        <v>1</v>
      </c>
      <c r="X61" s="7">
        <f t="shared" si="8"/>
        <v>0</v>
      </c>
      <c r="Y61" s="5">
        <f t="shared" si="9"/>
        <v>0</v>
      </c>
      <c r="AA61" s="6">
        <f t="shared" si="10"/>
        <v>0</v>
      </c>
      <c r="AB61" s="5">
        <f t="shared" si="11"/>
        <v>20</v>
      </c>
      <c r="AC61" s="13">
        <f t="shared" si="12"/>
        <v>20</v>
      </c>
      <c r="AD61" s="13">
        <f t="shared" si="13"/>
        <v>20</v>
      </c>
      <c r="AE61" s="13">
        <f t="shared" si="14"/>
        <v>0</v>
      </c>
      <c r="AF61" s="13">
        <f t="shared" si="15"/>
        <v>0</v>
      </c>
      <c r="AG61" s="13">
        <f t="shared" si="16"/>
        <v>0</v>
      </c>
      <c r="AH61" s="13">
        <f t="shared" si="17"/>
        <v>180</v>
      </c>
      <c r="AI61" s="14">
        <f t="shared" si="18"/>
        <v>0</v>
      </c>
      <c r="AK61" s="12">
        <f t="shared" si="19"/>
        <v>145.79999999999998</v>
      </c>
      <c r="AL61" s="12">
        <f t="shared" si="20"/>
        <v>7</v>
      </c>
      <c r="AM61" s="12">
        <f t="shared" si="21"/>
        <v>140</v>
      </c>
      <c r="AN61" s="12">
        <f t="shared" si="22"/>
        <v>5000</v>
      </c>
      <c r="AO61" s="12">
        <f>MAX(AN$4:AN61)</f>
        <v>6760</v>
      </c>
      <c r="AP61" s="8">
        <f t="shared" si="23"/>
        <v>-0.26035502958579881</v>
      </c>
      <c r="AR61" s="12">
        <f t="shared" si="24"/>
        <v>165.6</v>
      </c>
      <c r="AS61" s="12">
        <f t="shared" si="25"/>
        <v>8</v>
      </c>
      <c r="AT61" s="12">
        <f t="shared" si="26"/>
        <v>0</v>
      </c>
      <c r="AU61" s="12">
        <f t="shared" si="27"/>
        <v>5520</v>
      </c>
      <c r="AV61" s="12">
        <f>MAX(AU$4:AU61)</f>
        <v>5840</v>
      </c>
      <c r="AW61" s="8">
        <f t="shared" si="28"/>
        <v>-5.4794520547945202E-2</v>
      </c>
      <c r="AZ61" s="9"/>
      <c r="BC61" s="13"/>
      <c r="BD61" s="14"/>
      <c r="BF61" s="12"/>
      <c r="BG61" s="12"/>
      <c r="BH61" s="12"/>
      <c r="BI61" s="12"/>
      <c r="BJ61" s="12"/>
      <c r="BK61" s="8"/>
    </row>
    <row r="62" spans="1:63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 t="shared" si="0"/>
        <v>850</v>
      </c>
      <c r="G62" s="11">
        <f t="shared" si="1"/>
        <v>0</v>
      </c>
      <c r="H62" s="3" t="s">
        <v>17</v>
      </c>
      <c r="L62" s="2">
        <f t="shared" si="2"/>
        <v>1</v>
      </c>
      <c r="M62" s="2" t="s">
        <v>20</v>
      </c>
      <c r="N62" s="14">
        <v>7</v>
      </c>
      <c r="O62" s="2">
        <v>109900</v>
      </c>
      <c r="P62" s="2">
        <v>110043</v>
      </c>
      <c r="Q62" s="2">
        <v>109516</v>
      </c>
      <c r="R62" s="5">
        <f t="shared" si="3"/>
        <v>15</v>
      </c>
      <c r="S62" s="5">
        <f t="shared" si="4"/>
        <v>37.700000000000003</v>
      </c>
      <c r="U62" s="5">
        <f t="shared" si="5"/>
        <v>-15</v>
      </c>
      <c r="V62" s="5">
        <f t="shared" si="6"/>
        <v>37.700000000000003</v>
      </c>
      <c r="W62" s="7">
        <f t="shared" si="7"/>
        <v>1</v>
      </c>
      <c r="X62" s="7">
        <f t="shared" si="8"/>
        <v>1</v>
      </c>
      <c r="Y62" s="5">
        <f t="shared" si="9"/>
        <v>0</v>
      </c>
      <c r="AA62" s="6">
        <f t="shared" si="10"/>
        <v>0</v>
      </c>
      <c r="AB62" s="5">
        <f t="shared" si="11"/>
        <v>20</v>
      </c>
      <c r="AC62" s="13">
        <f t="shared" si="12"/>
        <v>40</v>
      </c>
      <c r="AD62" s="13">
        <f t="shared" si="13"/>
        <v>0</v>
      </c>
      <c r="AE62" s="13">
        <f t="shared" si="14"/>
        <v>0</v>
      </c>
      <c r="AF62" s="13">
        <f t="shared" si="15"/>
        <v>0</v>
      </c>
      <c r="AG62" s="13">
        <f t="shared" si="16"/>
        <v>20</v>
      </c>
      <c r="AH62" s="13">
        <f t="shared" si="17"/>
        <v>200</v>
      </c>
      <c r="AI62" s="14">
        <f t="shared" si="18"/>
        <v>1</v>
      </c>
      <c r="AK62" s="12">
        <f t="shared" si="19"/>
        <v>145.79999999999998</v>
      </c>
      <c r="AL62" s="12">
        <f t="shared" si="20"/>
        <v>7</v>
      </c>
      <c r="AM62" s="12">
        <f t="shared" si="21"/>
        <v>140</v>
      </c>
      <c r="AN62" s="12">
        <f t="shared" si="22"/>
        <v>5140</v>
      </c>
      <c r="AO62" s="12">
        <f>MAX(AN$4:AN62)</f>
        <v>6760</v>
      </c>
      <c r="AP62" s="8">
        <f t="shared" si="23"/>
        <v>-0.23964497041420119</v>
      </c>
      <c r="AR62" s="12">
        <f t="shared" si="24"/>
        <v>165.6</v>
      </c>
      <c r="AS62" s="12">
        <f t="shared" si="25"/>
        <v>8</v>
      </c>
      <c r="AT62" s="12">
        <f t="shared" si="26"/>
        <v>160</v>
      </c>
      <c r="AU62" s="12">
        <f t="shared" si="27"/>
        <v>5680</v>
      </c>
      <c r="AV62" s="12">
        <f>MAX(AU$4:AU62)</f>
        <v>5840</v>
      </c>
      <c r="AW62" s="8">
        <f t="shared" si="28"/>
        <v>-2.7397260273972601E-2</v>
      </c>
      <c r="AZ62" s="9"/>
      <c r="BC62" s="13"/>
      <c r="BD62" s="14"/>
      <c r="BF62" s="12"/>
      <c r="BG62" s="12"/>
      <c r="BH62" s="12"/>
      <c r="BI62" s="12"/>
      <c r="BJ62" s="12"/>
      <c r="BK62" s="8"/>
    </row>
    <row r="63" spans="1:63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 t="shared" si="0"/>
        <v>945</v>
      </c>
      <c r="G63" s="11">
        <f t="shared" si="1"/>
        <v>0</v>
      </c>
      <c r="H63" s="3" t="s">
        <v>37</v>
      </c>
      <c r="L63" s="2">
        <f t="shared" si="2"/>
        <v>1</v>
      </c>
      <c r="M63" s="2" t="s">
        <v>20</v>
      </c>
      <c r="N63" s="14">
        <v>8</v>
      </c>
      <c r="O63" s="2">
        <v>76840</v>
      </c>
      <c r="P63" s="2">
        <v>76872</v>
      </c>
      <c r="Q63" s="2">
        <v>76677</v>
      </c>
      <c r="R63" s="5">
        <f t="shared" si="3"/>
        <v>4</v>
      </c>
      <c r="S63" s="5">
        <f t="shared" si="4"/>
        <v>15.5</v>
      </c>
      <c r="U63" s="5">
        <f t="shared" si="5"/>
        <v>-4</v>
      </c>
      <c r="V63" s="5">
        <f t="shared" si="6"/>
        <v>15.5</v>
      </c>
      <c r="W63" s="7">
        <f t="shared" si="7"/>
        <v>1</v>
      </c>
      <c r="X63" s="7">
        <f t="shared" si="8"/>
        <v>1</v>
      </c>
      <c r="Y63" s="5">
        <f t="shared" si="9"/>
        <v>0</v>
      </c>
      <c r="AA63" s="6">
        <f t="shared" si="10"/>
        <v>-20</v>
      </c>
      <c r="AB63" s="5">
        <f t="shared" si="11"/>
        <v>-20</v>
      </c>
      <c r="AC63" s="13">
        <f t="shared" si="12"/>
        <v>20</v>
      </c>
      <c r="AD63" s="13">
        <f t="shared" si="13"/>
        <v>0</v>
      </c>
      <c r="AE63" s="13">
        <f t="shared" si="14"/>
        <v>0</v>
      </c>
      <c r="AF63" s="13">
        <f t="shared" si="15"/>
        <v>0</v>
      </c>
      <c r="AG63" s="13">
        <f t="shared" si="16"/>
        <v>-20</v>
      </c>
      <c r="AH63" s="13">
        <f t="shared" si="17"/>
        <v>180</v>
      </c>
      <c r="AI63" s="14">
        <f t="shared" si="18"/>
        <v>0</v>
      </c>
      <c r="AK63" s="12">
        <f t="shared" si="19"/>
        <v>145.79999999999998</v>
      </c>
      <c r="AL63" s="12">
        <f t="shared" si="20"/>
        <v>7</v>
      </c>
      <c r="AM63" s="12">
        <f t="shared" si="21"/>
        <v>-140</v>
      </c>
      <c r="AN63" s="12">
        <f t="shared" si="22"/>
        <v>5000</v>
      </c>
      <c r="AO63" s="12">
        <f>MAX(AN$4:AN63)</f>
        <v>6760</v>
      </c>
      <c r="AP63" s="8">
        <f t="shared" si="23"/>
        <v>-0.26035502958579881</v>
      </c>
      <c r="AR63" s="12">
        <f t="shared" si="24"/>
        <v>165.6</v>
      </c>
      <c r="AS63" s="12">
        <f t="shared" si="25"/>
        <v>8</v>
      </c>
      <c r="AT63" s="12">
        <f t="shared" si="26"/>
        <v>-160</v>
      </c>
      <c r="AU63" s="12">
        <f t="shared" si="27"/>
        <v>5520</v>
      </c>
      <c r="AV63" s="12">
        <f>MAX(AU$4:AU63)</f>
        <v>5840</v>
      </c>
      <c r="AW63" s="8">
        <f t="shared" si="28"/>
        <v>-5.4794520547945202E-2</v>
      </c>
      <c r="AZ63" s="9"/>
      <c r="BC63" s="13"/>
      <c r="BD63" s="14"/>
      <c r="BF63" s="12"/>
      <c r="BG63" s="12"/>
      <c r="BH63" s="12"/>
      <c r="BI63" s="12"/>
      <c r="BJ63" s="12"/>
      <c r="BK63" s="8"/>
    </row>
    <row r="64" spans="1:63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 t="shared" si="0"/>
        <v>1150</v>
      </c>
      <c r="G64" s="11">
        <f t="shared" si="1"/>
        <v>0</v>
      </c>
      <c r="H64" s="3" t="s">
        <v>43</v>
      </c>
      <c r="L64" s="2">
        <f t="shared" si="2"/>
        <v>1</v>
      </c>
      <c r="M64" s="2" t="s">
        <v>21</v>
      </c>
      <c r="N64" s="14">
        <v>10</v>
      </c>
      <c r="O64" s="2">
        <v>130730</v>
      </c>
      <c r="P64" s="2">
        <v>130740</v>
      </c>
      <c r="Q64" s="2">
        <v>131145</v>
      </c>
      <c r="R64" s="5">
        <f t="shared" si="3"/>
        <v>0</v>
      </c>
      <c r="S64" s="5">
        <f t="shared" si="4"/>
        <v>40.5</v>
      </c>
      <c r="U64" s="5">
        <f t="shared" si="5"/>
        <v>0</v>
      </c>
      <c r="V64" s="5">
        <f t="shared" si="6"/>
        <v>40.5</v>
      </c>
      <c r="W64" s="7">
        <f t="shared" si="7"/>
        <v>0</v>
      </c>
      <c r="X64" s="7">
        <f t="shared" si="8"/>
        <v>0</v>
      </c>
      <c r="Y64" s="5">
        <f t="shared" si="9"/>
        <v>0</v>
      </c>
      <c r="AA64" s="6">
        <f t="shared" si="10"/>
        <v>0</v>
      </c>
      <c r="AB64" s="5">
        <f t="shared" si="11"/>
        <v>0</v>
      </c>
      <c r="AC64" s="13">
        <f t="shared" si="12"/>
        <v>20</v>
      </c>
      <c r="AD64" s="13">
        <f t="shared" si="13"/>
        <v>0</v>
      </c>
      <c r="AE64" s="13">
        <f t="shared" si="14"/>
        <v>0</v>
      </c>
      <c r="AF64" s="13">
        <f t="shared" si="15"/>
        <v>0</v>
      </c>
      <c r="AG64" s="13">
        <f t="shared" si="16"/>
        <v>0</v>
      </c>
      <c r="AH64" s="13">
        <f t="shared" si="17"/>
        <v>180</v>
      </c>
      <c r="AI64" s="14">
        <f t="shared" si="18"/>
        <v>0</v>
      </c>
      <c r="AK64" s="12">
        <f t="shared" si="19"/>
        <v>145.79999999999998</v>
      </c>
      <c r="AL64" s="12">
        <f t="shared" si="20"/>
        <v>7</v>
      </c>
      <c r="AM64" s="12">
        <f t="shared" si="21"/>
        <v>0</v>
      </c>
      <c r="AN64" s="12">
        <f t="shared" si="22"/>
        <v>5000</v>
      </c>
      <c r="AO64" s="12">
        <f>MAX(AN$4:AN64)</f>
        <v>6760</v>
      </c>
      <c r="AP64" s="8">
        <f t="shared" si="23"/>
        <v>-0.26035502958579881</v>
      </c>
      <c r="AR64" s="12">
        <f t="shared" si="24"/>
        <v>165.6</v>
      </c>
      <c r="AS64" s="12">
        <f t="shared" si="25"/>
        <v>8</v>
      </c>
      <c r="AT64" s="12">
        <f t="shared" si="26"/>
        <v>0</v>
      </c>
      <c r="AU64" s="12">
        <f t="shared" si="27"/>
        <v>5520</v>
      </c>
      <c r="AV64" s="12">
        <f>MAX(AU$4:AU64)</f>
        <v>5840</v>
      </c>
      <c r="AW64" s="8">
        <f t="shared" si="28"/>
        <v>-5.4794520547945202E-2</v>
      </c>
      <c r="AZ64" s="9"/>
      <c r="BC64" s="13"/>
      <c r="BD64" s="14"/>
      <c r="BF64" s="12"/>
      <c r="BG64" s="12"/>
      <c r="BH64" s="12"/>
      <c r="BI64" s="12"/>
      <c r="BJ64" s="12"/>
      <c r="BK64" s="8"/>
    </row>
    <row r="65" spans="1:63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 t="shared" si="0"/>
        <v>845</v>
      </c>
      <c r="G65" s="11">
        <f t="shared" si="1"/>
        <v>1</v>
      </c>
      <c r="H65" s="3" t="s">
        <v>38</v>
      </c>
      <c r="L65" s="2">
        <f t="shared" si="2"/>
        <v>1</v>
      </c>
      <c r="M65" s="2" t="s">
        <v>20</v>
      </c>
      <c r="N65" s="14">
        <v>7</v>
      </c>
      <c r="O65" s="2">
        <v>103800</v>
      </c>
      <c r="P65" s="2">
        <v>103796</v>
      </c>
      <c r="Q65" s="2">
        <v>103543</v>
      </c>
      <c r="R65" s="5">
        <f t="shared" si="3"/>
        <v>0.3</v>
      </c>
      <c r="S65" s="5">
        <f t="shared" si="4"/>
        <v>25</v>
      </c>
      <c r="U65" s="5">
        <f t="shared" si="5"/>
        <v>-0.3</v>
      </c>
      <c r="V65" s="5">
        <f t="shared" si="6"/>
        <v>25</v>
      </c>
      <c r="W65" s="7">
        <f t="shared" si="7"/>
        <v>0</v>
      </c>
      <c r="X65" s="7">
        <f t="shared" si="8"/>
        <v>0</v>
      </c>
      <c r="Y65" s="5">
        <f t="shared" si="9"/>
        <v>0</v>
      </c>
      <c r="AA65" s="6">
        <f t="shared" si="10"/>
        <v>0</v>
      </c>
      <c r="AB65" s="5">
        <f t="shared" si="11"/>
        <v>0</v>
      </c>
      <c r="AC65" s="13">
        <f t="shared" si="12"/>
        <v>20</v>
      </c>
      <c r="AD65" s="13">
        <f t="shared" si="13"/>
        <v>0</v>
      </c>
      <c r="AE65" s="13">
        <f t="shared" si="14"/>
        <v>0</v>
      </c>
      <c r="AF65" s="13">
        <f t="shared" si="15"/>
        <v>0</v>
      </c>
      <c r="AG65" s="13">
        <f t="shared" si="16"/>
        <v>0</v>
      </c>
      <c r="AH65" s="13">
        <f t="shared" si="17"/>
        <v>180</v>
      </c>
      <c r="AI65" s="14">
        <f t="shared" si="18"/>
        <v>0</v>
      </c>
      <c r="AK65" s="12">
        <f t="shared" si="19"/>
        <v>150</v>
      </c>
      <c r="AL65" s="12">
        <f t="shared" si="20"/>
        <v>7</v>
      </c>
      <c r="AM65" s="12">
        <f t="shared" si="21"/>
        <v>0</v>
      </c>
      <c r="AN65" s="12">
        <f t="shared" si="22"/>
        <v>5000</v>
      </c>
      <c r="AO65" s="12">
        <f>MAX(AN$4:AN65)</f>
        <v>6760</v>
      </c>
      <c r="AP65" s="8">
        <f t="shared" si="23"/>
        <v>-0.26035502958579881</v>
      </c>
      <c r="AR65" s="12">
        <f t="shared" si="24"/>
        <v>165.6</v>
      </c>
      <c r="AS65" s="12">
        <f t="shared" si="25"/>
        <v>8</v>
      </c>
      <c r="AT65" s="12">
        <f t="shared" si="26"/>
        <v>0</v>
      </c>
      <c r="AU65" s="12">
        <f t="shared" si="27"/>
        <v>5520</v>
      </c>
      <c r="AV65" s="12">
        <f>MAX(AU$4:AU65)</f>
        <v>5840</v>
      </c>
      <c r="AW65" s="8">
        <f t="shared" si="28"/>
        <v>-5.4794520547945202E-2</v>
      </c>
      <c r="AZ65" s="9"/>
      <c r="BC65" s="13"/>
      <c r="BD65" s="14"/>
      <c r="BF65" s="12"/>
      <c r="BG65" s="12"/>
      <c r="BH65" s="12"/>
      <c r="BI65" s="12"/>
      <c r="BJ65" s="12"/>
      <c r="BK65" s="8"/>
    </row>
    <row r="66" spans="1:63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 t="shared" si="0"/>
        <v>1335</v>
      </c>
      <c r="G66" s="11">
        <f t="shared" si="1"/>
        <v>0</v>
      </c>
      <c r="H66" s="3" t="s">
        <v>43</v>
      </c>
      <c r="L66" s="2">
        <f t="shared" si="2"/>
        <v>0</v>
      </c>
      <c r="M66" s="2" t="s">
        <v>20</v>
      </c>
      <c r="N66" s="14">
        <v>10</v>
      </c>
      <c r="O66" s="2">
        <v>131930</v>
      </c>
      <c r="P66" s="2">
        <v>132120</v>
      </c>
      <c r="Q66" s="2">
        <v>131667</v>
      </c>
      <c r="R66" s="5">
        <f t="shared" si="3"/>
        <v>20</v>
      </c>
      <c r="S66" s="5">
        <f t="shared" si="4"/>
        <v>25.3</v>
      </c>
      <c r="U66" s="5">
        <f t="shared" si="5"/>
        <v>-20</v>
      </c>
      <c r="V66" s="5">
        <f t="shared" si="6"/>
        <v>25.3</v>
      </c>
      <c r="W66" s="7">
        <f t="shared" si="7"/>
        <v>1</v>
      </c>
      <c r="X66" s="7">
        <f t="shared" si="8"/>
        <v>0</v>
      </c>
      <c r="Y66" s="5">
        <f t="shared" si="9"/>
        <v>-20</v>
      </c>
      <c r="AA66" s="6">
        <f t="shared" si="10"/>
        <v>-20</v>
      </c>
      <c r="AB66" s="5">
        <f t="shared" si="11"/>
        <v>-20</v>
      </c>
      <c r="AC66" s="13">
        <f t="shared" si="12"/>
        <v>0</v>
      </c>
      <c r="AD66" s="13">
        <f t="shared" si="13"/>
        <v>0</v>
      </c>
      <c r="AE66" s="13">
        <f t="shared" si="14"/>
        <v>0</v>
      </c>
      <c r="AF66" s="13">
        <f t="shared" si="15"/>
        <v>-20</v>
      </c>
      <c r="AG66" s="13">
        <f t="shared" si="16"/>
        <v>0</v>
      </c>
      <c r="AH66" s="13">
        <f t="shared" si="17"/>
        <v>180</v>
      </c>
      <c r="AI66" s="14">
        <f t="shared" si="18"/>
        <v>0</v>
      </c>
      <c r="AK66" s="12">
        <f t="shared" si="19"/>
        <v>150</v>
      </c>
      <c r="AL66" s="12">
        <f t="shared" si="20"/>
        <v>7</v>
      </c>
      <c r="AM66" s="12">
        <f t="shared" si="21"/>
        <v>-140</v>
      </c>
      <c r="AN66" s="12">
        <f t="shared" si="22"/>
        <v>4860</v>
      </c>
      <c r="AO66" s="12">
        <f>MAX(AN$4:AN66)</f>
        <v>6760</v>
      </c>
      <c r="AP66" s="8">
        <f t="shared" si="23"/>
        <v>-0.28106508875739644</v>
      </c>
      <c r="AR66" s="12">
        <f t="shared" si="24"/>
        <v>165.6</v>
      </c>
      <c r="AS66" s="12">
        <f t="shared" si="25"/>
        <v>8</v>
      </c>
      <c r="AT66" s="12">
        <f t="shared" si="26"/>
        <v>0</v>
      </c>
      <c r="AU66" s="12">
        <f t="shared" si="27"/>
        <v>5520</v>
      </c>
      <c r="AV66" s="12">
        <f>MAX(AU$4:AU66)</f>
        <v>5840</v>
      </c>
      <c r="AW66" s="8">
        <f t="shared" si="28"/>
        <v>-5.4794520547945202E-2</v>
      </c>
      <c r="AZ66" s="9"/>
      <c r="BC66" s="13"/>
      <c r="BD66" s="14"/>
      <c r="BF66" s="12"/>
      <c r="BG66" s="12"/>
      <c r="BH66" s="12"/>
      <c r="BI66" s="12"/>
      <c r="BJ66" s="12"/>
      <c r="BK66" s="8"/>
    </row>
    <row r="67" spans="1:63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 t="shared" si="0"/>
        <v>1340</v>
      </c>
      <c r="G67" s="11">
        <f t="shared" si="1"/>
        <v>0</v>
      </c>
      <c r="H67" s="3" t="s">
        <v>17</v>
      </c>
      <c r="L67" s="2">
        <f t="shared" si="2"/>
        <v>0</v>
      </c>
      <c r="M67" s="2" t="s">
        <v>20</v>
      </c>
      <c r="N67" s="14">
        <v>7</v>
      </c>
      <c r="O67" s="2">
        <v>109960</v>
      </c>
      <c r="P67" s="2">
        <v>110386</v>
      </c>
      <c r="Q67" s="2">
        <v>108587</v>
      </c>
      <c r="R67" s="5">
        <f t="shared" si="3"/>
        <v>43.3</v>
      </c>
      <c r="S67" s="5">
        <f t="shared" si="4"/>
        <v>136.6</v>
      </c>
      <c r="U67" s="5">
        <f t="shared" si="5"/>
        <v>-43.3</v>
      </c>
      <c r="V67" s="5">
        <f t="shared" si="6"/>
        <v>136.6</v>
      </c>
      <c r="W67" s="7">
        <f t="shared" si="7"/>
        <v>1</v>
      </c>
      <c r="X67" s="7">
        <f t="shared" si="8"/>
        <v>0</v>
      </c>
      <c r="Y67" s="5">
        <f t="shared" si="9"/>
        <v>-20</v>
      </c>
      <c r="AA67" s="6">
        <f t="shared" si="10"/>
        <v>-20</v>
      </c>
      <c r="AB67" s="5">
        <f t="shared" si="11"/>
        <v>-20</v>
      </c>
      <c r="AC67" s="13">
        <f t="shared" si="12"/>
        <v>-20</v>
      </c>
      <c r="AD67" s="13">
        <f t="shared" si="13"/>
        <v>0</v>
      </c>
      <c r="AE67" s="13">
        <f t="shared" si="14"/>
        <v>0</v>
      </c>
      <c r="AF67" s="13">
        <f t="shared" si="15"/>
        <v>-20</v>
      </c>
      <c r="AG67" s="13">
        <f t="shared" si="16"/>
        <v>0</v>
      </c>
      <c r="AH67" s="13">
        <f t="shared" si="17"/>
        <v>180</v>
      </c>
      <c r="AI67" s="14">
        <f t="shared" si="18"/>
        <v>0</v>
      </c>
      <c r="AK67" s="12">
        <f t="shared" si="19"/>
        <v>150</v>
      </c>
      <c r="AL67" s="12">
        <f t="shared" si="20"/>
        <v>7</v>
      </c>
      <c r="AM67" s="12">
        <f t="shared" si="21"/>
        <v>-140</v>
      </c>
      <c r="AN67" s="12">
        <f t="shared" si="22"/>
        <v>4720</v>
      </c>
      <c r="AO67" s="12">
        <f>MAX(AN$4:AN67)</f>
        <v>6760</v>
      </c>
      <c r="AP67" s="8">
        <f t="shared" si="23"/>
        <v>-0.30177514792899407</v>
      </c>
      <c r="AR67" s="12">
        <f t="shared" si="24"/>
        <v>165.6</v>
      </c>
      <c r="AS67" s="12">
        <f t="shared" si="25"/>
        <v>8</v>
      </c>
      <c r="AT67" s="12">
        <f t="shared" si="26"/>
        <v>0</v>
      </c>
      <c r="AU67" s="12">
        <f t="shared" si="27"/>
        <v>5520</v>
      </c>
      <c r="AV67" s="12">
        <f>MAX(AU$4:AU67)</f>
        <v>5840</v>
      </c>
      <c r="AW67" s="8">
        <f t="shared" si="28"/>
        <v>-5.4794520547945202E-2</v>
      </c>
      <c r="AZ67" s="9"/>
      <c r="BC67" s="13"/>
      <c r="BD67" s="14"/>
      <c r="BF67" s="12"/>
      <c r="BG67" s="12"/>
      <c r="BH67" s="12"/>
      <c r="BI67" s="12"/>
      <c r="BJ67" s="12"/>
      <c r="BK67" s="8"/>
    </row>
    <row r="68" spans="1:63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 t="shared" si="0"/>
        <v>1340</v>
      </c>
      <c r="G68" s="11">
        <f t="shared" si="1"/>
        <v>0</v>
      </c>
      <c r="H68" s="3" t="s">
        <v>17</v>
      </c>
      <c r="L68" s="2">
        <f t="shared" si="2"/>
        <v>0</v>
      </c>
      <c r="M68" s="2" t="s">
        <v>20</v>
      </c>
      <c r="N68" s="14">
        <v>7</v>
      </c>
      <c r="O68" s="2">
        <v>110170</v>
      </c>
      <c r="P68" s="2">
        <v>110386</v>
      </c>
      <c r="Q68" s="2">
        <v>108587</v>
      </c>
      <c r="R68" s="5">
        <f t="shared" si="3"/>
        <v>22.3</v>
      </c>
      <c r="S68" s="5">
        <f t="shared" si="4"/>
        <v>157.6</v>
      </c>
      <c r="U68" s="5">
        <f t="shared" si="5"/>
        <v>-22.3</v>
      </c>
      <c r="V68" s="5">
        <f t="shared" si="6"/>
        <v>157.6</v>
      </c>
      <c r="W68" s="7">
        <f t="shared" si="7"/>
        <v>1</v>
      </c>
      <c r="X68" s="7">
        <f t="shared" si="8"/>
        <v>0</v>
      </c>
      <c r="Y68" s="5">
        <f t="shared" si="9"/>
        <v>-20</v>
      </c>
      <c r="AA68" s="6">
        <f t="shared" si="10"/>
        <v>-20</v>
      </c>
      <c r="AB68" s="5">
        <f t="shared" si="11"/>
        <v>-20</v>
      </c>
      <c r="AC68" s="13">
        <f t="shared" si="12"/>
        <v>-40</v>
      </c>
      <c r="AD68" s="13">
        <f t="shared" si="13"/>
        <v>0</v>
      </c>
      <c r="AE68" s="13">
        <f t="shared" si="14"/>
        <v>0</v>
      </c>
      <c r="AF68" s="13">
        <f t="shared" si="15"/>
        <v>-20</v>
      </c>
      <c r="AG68" s="13">
        <f t="shared" si="16"/>
        <v>0</v>
      </c>
      <c r="AH68" s="13">
        <f t="shared" si="17"/>
        <v>180</v>
      </c>
      <c r="AI68" s="14">
        <f t="shared" si="18"/>
        <v>0</v>
      </c>
      <c r="AK68" s="12">
        <f t="shared" si="19"/>
        <v>150</v>
      </c>
      <c r="AL68" s="12">
        <f t="shared" si="20"/>
        <v>7</v>
      </c>
      <c r="AM68" s="12">
        <f t="shared" si="21"/>
        <v>-140</v>
      </c>
      <c r="AN68" s="12">
        <f t="shared" si="22"/>
        <v>4580</v>
      </c>
      <c r="AO68" s="12">
        <f>MAX(AN$4:AN68)</f>
        <v>6760</v>
      </c>
      <c r="AP68" s="8">
        <f t="shared" si="23"/>
        <v>-0.3224852071005917</v>
      </c>
      <c r="AR68" s="12">
        <f t="shared" si="24"/>
        <v>165.6</v>
      </c>
      <c r="AS68" s="12">
        <f t="shared" si="25"/>
        <v>8</v>
      </c>
      <c r="AT68" s="12">
        <f t="shared" si="26"/>
        <v>0</v>
      </c>
      <c r="AU68" s="12">
        <f t="shared" si="27"/>
        <v>5520</v>
      </c>
      <c r="AV68" s="12">
        <f>MAX(AU$4:AU68)</f>
        <v>5840</v>
      </c>
      <c r="AW68" s="8">
        <f t="shared" si="28"/>
        <v>-5.4794520547945202E-2</v>
      </c>
      <c r="AZ68" s="9"/>
      <c r="BC68" s="13"/>
      <c r="BD68" s="14"/>
      <c r="BF68" s="12"/>
      <c r="BG68" s="12"/>
      <c r="BH68" s="12"/>
      <c r="BI68" s="12"/>
      <c r="BJ68" s="12"/>
      <c r="BK68" s="8"/>
    </row>
    <row r="69" spans="1:63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 t="shared" ref="F69:F132" si="29">D69+E69</f>
        <v>1530</v>
      </c>
      <c r="G69" s="11">
        <f t="shared" ref="G69:G132" si="30">B69-A69</f>
        <v>0</v>
      </c>
      <c r="H69" s="3" t="s">
        <v>37</v>
      </c>
      <c r="L69" s="2">
        <f t="shared" ref="L69:L132" si="31">IF(AND(F69&gt;=L$3,F69&lt;=L$4),0,1)</f>
        <v>1</v>
      </c>
      <c r="M69" s="2" t="s">
        <v>21</v>
      </c>
      <c r="N69" s="14">
        <v>8</v>
      </c>
      <c r="O69" s="2">
        <v>76290</v>
      </c>
      <c r="P69" s="2">
        <v>76175</v>
      </c>
      <c r="Q69" s="2">
        <v>76502</v>
      </c>
      <c r="R69" s="5">
        <f t="shared" ref="R69:R132" si="32">IF(M69="short",((P69-O69)+N69)/10,((O69-P69)+N69)/10)</f>
        <v>12.3</v>
      </c>
      <c r="S69" s="5">
        <f t="shared" ref="S69:S132" si="33">IF(M69="long",((Q69-O69)-N69)/10,((O69-Q69)-N69)/10)</f>
        <v>20.399999999999999</v>
      </c>
      <c r="U69" s="5">
        <f t="shared" ref="U69:U132" si="34">U$4-R69</f>
        <v>-12.3</v>
      </c>
      <c r="V69" s="5">
        <f t="shared" ref="V69:V132" si="35">S69+U$4</f>
        <v>20.399999999999999</v>
      </c>
      <c r="W69" s="7">
        <f t="shared" ref="W69:W132" si="36">IF(-U69&gt;N69/10,1, )</f>
        <v>1</v>
      </c>
      <c r="X69" s="7">
        <f t="shared" ref="X69:X132" si="37">IF(OR(I69="yes",K69="yes"),0,L69*W69)</f>
        <v>1</v>
      </c>
      <c r="Y69" s="5">
        <f t="shared" ref="Y69:Y132" si="38">IF(U69&lt;=-Y$3,-Y$3,0)</f>
        <v>0</v>
      </c>
      <c r="AA69" s="6">
        <f t="shared" ref="AA69:AA132" si="39">IF(AND(Y69=0,S69&gt;=AA$3-(N69/10)),0,-Y$3*W69)</f>
        <v>0</v>
      </c>
      <c r="AB69" s="5">
        <f t="shared" ref="AB69:AB132" si="40">IF(AND(Y69=0,V69&gt;AB$3),AB$3*W69,AA69*W69)</f>
        <v>20</v>
      </c>
      <c r="AC69" s="13">
        <f t="shared" ref="AC69:AC132" si="41">AC68+AB69</f>
        <v>-20</v>
      </c>
      <c r="AD69" s="13">
        <f t="shared" ref="AD69:AD132" si="42">IF(I69="yes",AB69,)</f>
        <v>0</v>
      </c>
      <c r="AE69" s="13">
        <f t="shared" ref="AE69:AE132" si="43">IF(K69="yes",AB69, )</f>
        <v>0</v>
      </c>
      <c r="AF69" s="13">
        <f t="shared" ref="AF69:AF132" si="44">IF(L69=1, ,AB69)</f>
        <v>0</v>
      </c>
      <c r="AG69" s="13">
        <f t="shared" ref="AG69:AG132" si="45">X69*AB69</f>
        <v>20</v>
      </c>
      <c r="AH69" s="13">
        <f t="shared" ref="AH69:AH132" si="46">AH68+AG69</f>
        <v>200</v>
      </c>
      <c r="AI69" s="14">
        <f t="shared" ref="AI69:AI132" si="47">IF(AG69&gt;0,1, )</f>
        <v>1</v>
      </c>
      <c r="AK69" s="12">
        <f t="shared" ref="AK69:AK132" si="48">IF(B69=B68,AK68,AN68*AK$3)</f>
        <v>150</v>
      </c>
      <c r="AL69" s="12">
        <f t="shared" ref="AL69:AL132" si="49">INT(AK69/AL$3)</f>
        <v>7</v>
      </c>
      <c r="AM69" s="12">
        <f t="shared" ref="AM69:AM132" si="50">AB69*AL69</f>
        <v>140</v>
      </c>
      <c r="AN69" s="12">
        <f t="shared" ref="AN69:AN132" si="51">AN68+AM69</f>
        <v>4720</v>
      </c>
      <c r="AO69" s="12">
        <f>MAX(AN$4:AN69)</f>
        <v>6760</v>
      </c>
      <c r="AP69" s="8">
        <f t="shared" ref="AP69:AP132" si="52">(AN69-AO69)/AO69</f>
        <v>-0.30177514792899407</v>
      </c>
      <c r="AR69" s="12">
        <f t="shared" ref="AR69:AR132" si="53">IF(I69=I68,AR68,AU68*AR$3)</f>
        <v>165.6</v>
      </c>
      <c r="AS69" s="12">
        <f t="shared" ref="AS69:AS132" si="54">INT(AR69/AS$3)</f>
        <v>8</v>
      </c>
      <c r="AT69" s="12">
        <f t="shared" ref="AT69:AT132" si="55">AG69*AS69</f>
        <v>160</v>
      </c>
      <c r="AU69" s="12">
        <f t="shared" ref="AU69:AU132" si="56">AU68+AT69</f>
        <v>5680</v>
      </c>
      <c r="AV69" s="12">
        <f>MAX(AU$4:AU69)</f>
        <v>5840</v>
      </c>
      <c r="AW69" s="8">
        <f t="shared" ref="AW69:AW132" si="57">(AU69-AV69)/AV69</f>
        <v>-2.7397260273972601E-2</v>
      </c>
      <c r="AZ69" s="9"/>
      <c r="BC69" s="13"/>
      <c r="BD69" s="14"/>
      <c r="BF69" s="12"/>
      <c r="BG69" s="12"/>
      <c r="BH69" s="12"/>
      <c r="BI69" s="12"/>
      <c r="BJ69" s="12"/>
      <c r="BK69" s="8"/>
    </row>
    <row r="70" spans="1:63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 t="shared" si="29"/>
        <v>1600</v>
      </c>
      <c r="G70" s="11">
        <f t="shared" si="30"/>
        <v>0</v>
      </c>
      <c r="H70" s="3" t="s">
        <v>38</v>
      </c>
      <c r="L70" s="2">
        <f t="shared" si="31"/>
        <v>1</v>
      </c>
      <c r="M70" s="2" t="s">
        <v>20</v>
      </c>
      <c r="N70" s="14">
        <v>7</v>
      </c>
      <c r="O70" s="2">
        <v>104080</v>
      </c>
      <c r="P70" s="2">
        <v>104097</v>
      </c>
      <c r="Q70" s="2">
        <v>103872</v>
      </c>
      <c r="R70" s="5">
        <f t="shared" si="32"/>
        <v>2.4</v>
      </c>
      <c r="S70" s="5">
        <f t="shared" si="33"/>
        <v>20.100000000000001</v>
      </c>
      <c r="U70" s="5">
        <f t="shared" si="34"/>
        <v>-2.4</v>
      </c>
      <c r="V70" s="5">
        <f t="shared" si="35"/>
        <v>20.100000000000001</v>
      </c>
      <c r="W70" s="7">
        <f t="shared" si="36"/>
        <v>1</v>
      </c>
      <c r="X70" s="7">
        <f t="shared" si="37"/>
        <v>1</v>
      </c>
      <c r="Y70" s="5">
        <f t="shared" si="38"/>
        <v>0</v>
      </c>
      <c r="AA70" s="6">
        <f t="shared" si="39"/>
        <v>0</v>
      </c>
      <c r="AB70" s="5">
        <f t="shared" si="40"/>
        <v>20</v>
      </c>
      <c r="AC70" s="13">
        <f t="shared" si="41"/>
        <v>0</v>
      </c>
      <c r="AD70" s="13">
        <f t="shared" si="42"/>
        <v>0</v>
      </c>
      <c r="AE70" s="13">
        <f t="shared" si="43"/>
        <v>0</v>
      </c>
      <c r="AF70" s="13">
        <f t="shared" si="44"/>
        <v>0</v>
      </c>
      <c r="AG70" s="13">
        <f t="shared" si="45"/>
        <v>20</v>
      </c>
      <c r="AH70" s="13">
        <f t="shared" si="46"/>
        <v>220</v>
      </c>
      <c r="AI70" s="14">
        <f t="shared" si="47"/>
        <v>1</v>
      </c>
      <c r="AK70" s="12">
        <f t="shared" si="48"/>
        <v>150</v>
      </c>
      <c r="AL70" s="12">
        <f t="shared" si="49"/>
        <v>7</v>
      </c>
      <c r="AM70" s="12">
        <f t="shared" si="50"/>
        <v>140</v>
      </c>
      <c r="AN70" s="12">
        <f t="shared" si="51"/>
        <v>4860</v>
      </c>
      <c r="AO70" s="12">
        <f>MAX(AN$4:AN70)</f>
        <v>6760</v>
      </c>
      <c r="AP70" s="8">
        <f t="shared" si="52"/>
        <v>-0.28106508875739644</v>
      </c>
      <c r="AR70" s="12">
        <f t="shared" si="53"/>
        <v>165.6</v>
      </c>
      <c r="AS70" s="12">
        <f t="shared" si="54"/>
        <v>8</v>
      </c>
      <c r="AT70" s="12">
        <f t="shared" si="55"/>
        <v>160</v>
      </c>
      <c r="AU70" s="12">
        <f t="shared" si="56"/>
        <v>5840</v>
      </c>
      <c r="AV70" s="12">
        <f>MAX(AU$4:AU70)</f>
        <v>5840</v>
      </c>
      <c r="AW70" s="8">
        <f t="shared" si="57"/>
        <v>0</v>
      </c>
      <c r="AZ70" s="9"/>
      <c r="BC70" s="13"/>
      <c r="BD70" s="14"/>
      <c r="BF70" s="12"/>
      <c r="BG70" s="12"/>
      <c r="BH70" s="12"/>
      <c r="BI70" s="12"/>
      <c r="BJ70" s="12"/>
      <c r="BK70" s="8"/>
    </row>
    <row r="71" spans="1:63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 t="shared" si="29"/>
        <v>405</v>
      </c>
      <c r="G71" s="11">
        <f t="shared" si="30"/>
        <v>1</v>
      </c>
      <c r="H71" s="3" t="s">
        <v>43</v>
      </c>
      <c r="L71" s="2">
        <f t="shared" si="31"/>
        <v>1</v>
      </c>
      <c r="M71" s="2" t="s">
        <v>20</v>
      </c>
      <c r="N71" s="14">
        <v>10</v>
      </c>
      <c r="O71" s="2">
        <v>132500</v>
      </c>
      <c r="P71" s="2">
        <v>132492</v>
      </c>
      <c r="Q71" s="2">
        <v>132248</v>
      </c>
      <c r="R71" s="5">
        <f t="shared" si="32"/>
        <v>0.2</v>
      </c>
      <c r="S71" s="5">
        <f t="shared" si="33"/>
        <v>24.2</v>
      </c>
      <c r="U71" s="5">
        <f t="shared" si="34"/>
        <v>-0.2</v>
      </c>
      <c r="V71" s="5">
        <f t="shared" si="35"/>
        <v>24.2</v>
      </c>
      <c r="W71" s="7">
        <f t="shared" si="36"/>
        <v>0</v>
      </c>
      <c r="X71" s="7">
        <f t="shared" si="37"/>
        <v>0</v>
      </c>
      <c r="Y71" s="5">
        <f t="shared" si="38"/>
        <v>0</v>
      </c>
      <c r="AA71" s="6">
        <f t="shared" si="39"/>
        <v>0</v>
      </c>
      <c r="AB71" s="5">
        <f t="shared" si="40"/>
        <v>0</v>
      </c>
      <c r="AC71" s="13">
        <f t="shared" si="41"/>
        <v>0</v>
      </c>
      <c r="AD71" s="13">
        <f t="shared" si="42"/>
        <v>0</v>
      </c>
      <c r="AE71" s="13">
        <f t="shared" si="43"/>
        <v>0</v>
      </c>
      <c r="AF71" s="13">
        <f t="shared" si="44"/>
        <v>0</v>
      </c>
      <c r="AG71" s="13">
        <f t="shared" si="45"/>
        <v>0</v>
      </c>
      <c r="AH71" s="13">
        <f t="shared" si="46"/>
        <v>220</v>
      </c>
      <c r="AI71" s="14">
        <f t="shared" si="47"/>
        <v>0</v>
      </c>
      <c r="AK71" s="12">
        <f t="shared" si="48"/>
        <v>145.79999999999998</v>
      </c>
      <c r="AL71" s="12">
        <f t="shared" si="49"/>
        <v>7</v>
      </c>
      <c r="AM71" s="12">
        <f t="shared" si="50"/>
        <v>0</v>
      </c>
      <c r="AN71" s="12">
        <f t="shared" si="51"/>
        <v>4860</v>
      </c>
      <c r="AO71" s="12">
        <f>MAX(AN$4:AN71)</f>
        <v>6760</v>
      </c>
      <c r="AP71" s="8">
        <f t="shared" si="52"/>
        <v>-0.28106508875739644</v>
      </c>
      <c r="AR71" s="12">
        <f t="shared" si="53"/>
        <v>165.6</v>
      </c>
      <c r="AS71" s="12">
        <f t="shared" si="54"/>
        <v>8</v>
      </c>
      <c r="AT71" s="12">
        <f t="shared" si="55"/>
        <v>0</v>
      </c>
      <c r="AU71" s="12">
        <f t="shared" si="56"/>
        <v>5840</v>
      </c>
      <c r="AV71" s="12">
        <f>MAX(AU$4:AU71)</f>
        <v>5840</v>
      </c>
      <c r="AW71" s="8">
        <f t="shared" si="57"/>
        <v>0</v>
      </c>
      <c r="AZ71" s="9"/>
      <c r="BC71" s="13"/>
      <c r="BD71" s="14"/>
      <c r="BF71" s="12"/>
      <c r="BG71" s="12"/>
      <c r="BH71" s="12"/>
      <c r="BI71" s="12"/>
      <c r="BJ71" s="12"/>
      <c r="BK71" s="8"/>
    </row>
    <row r="72" spans="1:63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 t="shared" si="29"/>
        <v>1330</v>
      </c>
      <c r="G72" s="11">
        <f t="shared" si="30"/>
        <v>0</v>
      </c>
      <c r="H72" s="3" t="s">
        <v>43</v>
      </c>
      <c r="K72" s="2" t="s">
        <v>11</v>
      </c>
      <c r="L72" s="2">
        <f t="shared" si="31"/>
        <v>0</v>
      </c>
      <c r="M72" s="2" t="s">
        <v>20</v>
      </c>
      <c r="N72" s="14">
        <v>10</v>
      </c>
      <c r="O72" s="2">
        <v>132900</v>
      </c>
      <c r="P72" s="2">
        <v>132910</v>
      </c>
      <c r="Q72" s="2">
        <v>132890</v>
      </c>
      <c r="R72" s="6">
        <f t="shared" si="32"/>
        <v>2</v>
      </c>
      <c r="S72" s="6">
        <f t="shared" si="33"/>
        <v>0</v>
      </c>
      <c r="U72" s="6">
        <f t="shared" si="34"/>
        <v>-2</v>
      </c>
      <c r="V72" s="6">
        <f t="shared" si="35"/>
        <v>0</v>
      </c>
      <c r="W72" s="7">
        <f t="shared" si="36"/>
        <v>1</v>
      </c>
      <c r="X72" s="7">
        <f t="shared" si="37"/>
        <v>0</v>
      </c>
      <c r="Y72" s="6">
        <f t="shared" si="38"/>
        <v>0</v>
      </c>
      <c r="Z72" s="6"/>
      <c r="AA72" s="6">
        <f t="shared" si="39"/>
        <v>-20</v>
      </c>
      <c r="AB72" s="6">
        <f t="shared" si="40"/>
        <v>-20</v>
      </c>
      <c r="AC72" s="13">
        <f t="shared" si="41"/>
        <v>-20</v>
      </c>
      <c r="AD72" s="13">
        <f t="shared" si="42"/>
        <v>0</v>
      </c>
      <c r="AE72" s="13">
        <f t="shared" si="43"/>
        <v>-20</v>
      </c>
      <c r="AF72" s="13">
        <f t="shared" si="44"/>
        <v>-20</v>
      </c>
      <c r="AG72" s="13">
        <f t="shared" si="45"/>
        <v>0</v>
      </c>
      <c r="AH72" s="13">
        <f t="shared" si="46"/>
        <v>220</v>
      </c>
      <c r="AI72" s="14">
        <f t="shared" si="47"/>
        <v>0</v>
      </c>
      <c r="AK72" s="12">
        <f t="shared" si="48"/>
        <v>145.79999999999998</v>
      </c>
      <c r="AL72" s="12">
        <f t="shared" si="49"/>
        <v>7</v>
      </c>
      <c r="AM72" s="12">
        <f t="shared" si="50"/>
        <v>-140</v>
      </c>
      <c r="AN72" s="12">
        <f t="shared" si="51"/>
        <v>4720</v>
      </c>
      <c r="AO72" s="12">
        <f>MAX(AN$4:AN72)</f>
        <v>6760</v>
      </c>
      <c r="AP72" s="8">
        <f t="shared" si="52"/>
        <v>-0.30177514792899407</v>
      </c>
      <c r="AR72" s="12">
        <f t="shared" si="53"/>
        <v>165.6</v>
      </c>
      <c r="AS72" s="12">
        <f t="shared" si="54"/>
        <v>8</v>
      </c>
      <c r="AT72" s="12">
        <f t="shared" si="55"/>
        <v>0</v>
      </c>
      <c r="AU72" s="12">
        <f t="shared" si="56"/>
        <v>5840</v>
      </c>
      <c r="AV72" s="12">
        <f>MAX(AU$4:AU72)</f>
        <v>5840</v>
      </c>
      <c r="AW72" s="8">
        <f t="shared" si="57"/>
        <v>0</v>
      </c>
      <c r="AZ72" s="9"/>
      <c r="BC72" s="13"/>
      <c r="BD72" s="14"/>
      <c r="BF72" s="12"/>
      <c r="BG72" s="12"/>
      <c r="BH72" s="12"/>
      <c r="BI72" s="12"/>
      <c r="BJ72" s="12"/>
      <c r="BK72" s="8"/>
    </row>
    <row r="73" spans="1:63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 t="shared" si="29"/>
        <v>1205</v>
      </c>
      <c r="G73" s="11">
        <f t="shared" si="30"/>
        <v>3</v>
      </c>
      <c r="H73" s="3" t="s">
        <v>17</v>
      </c>
      <c r="L73" s="2">
        <f t="shared" si="31"/>
        <v>1</v>
      </c>
      <c r="M73" s="2" t="s">
        <v>20</v>
      </c>
      <c r="N73" s="14">
        <v>7</v>
      </c>
      <c r="O73" s="2">
        <v>108950</v>
      </c>
      <c r="P73" s="2">
        <v>108991</v>
      </c>
      <c r="Q73" s="2">
        <v>108505</v>
      </c>
      <c r="R73" s="6">
        <f t="shared" si="32"/>
        <v>4.8</v>
      </c>
      <c r="S73" s="6">
        <f t="shared" si="33"/>
        <v>43.8</v>
      </c>
      <c r="U73" s="6">
        <f t="shared" si="34"/>
        <v>-4.8</v>
      </c>
      <c r="V73" s="6">
        <f t="shared" si="35"/>
        <v>43.8</v>
      </c>
      <c r="W73" s="7">
        <f t="shared" si="36"/>
        <v>1</v>
      </c>
      <c r="X73" s="7">
        <f t="shared" si="37"/>
        <v>1</v>
      </c>
      <c r="Y73" s="6">
        <f t="shared" si="38"/>
        <v>0</v>
      </c>
      <c r="Z73" s="6"/>
      <c r="AA73" s="6">
        <f t="shared" si="39"/>
        <v>0</v>
      </c>
      <c r="AB73" s="6">
        <f t="shared" si="40"/>
        <v>20</v>
      </c>
      <c r="AC73" s="13">
        <f t="shared" si="41"/>
        <v>0</v>
      </c>
      <c r="AD73" s="13">
        <f t="shared" si="42"/>
        <v>0</v>
      </c>
      <c r="AE73" s="13">
        <f t="shared" si="43"/>
        <v>0</v>
      </c>
      <c r="AF73" s="13">
        <f t="shared" si="44"/>
        <v>0</v>
      </c>
      <c r="AG73" s="13">
        <f t="shared" si="45"/>
        <v>20</v>
      </c>
      <c r="AH73" s="13">
        <f t="shared" si="46"/>
        <v>240</v>
      </c>
      <c r="AI73" s="14">
        <f t="shared" si="47"/>
        <v>1</v>
      </c>
      <c r="AK73" s="12">
        <f t="shared" si="48"/>
        <v>141.6</v>
      </c>
      <c r="AL73" s="12">
        <f t="shared" si="49"/>
        <v>7</v>
      </c>
      <c r="AM73" s="12">
        <f t="shared" si="50"/>
        <v>140</v>
      </c>
      <c r="AN73" s="12">
        <f t="shared" si="51"/>
        <v>4860</v>
      </c>
      <c r="AO73" s="12">
        <f>MAX(AN$4:AN73)</f>
        <v>6760</v>
      </c>
      <c r="AP73" s="8">
        <f t="shared" si="52"/>
        <v>-0.28106508875739644</v>
      </c>
      <c r="AR73" s="12">
        <f t="shared" si="53"/>
        <v>165.6</v>
      </c>
      <c r="AS73" s="12">
        <f t="shared" si="54"/>
        <v>8</v>
      </c>
      <c r="AT73" s="12">
        <f t="shared" si="55"/>
        <v>160</v>
      </c>
      <c r="AU73" s="12">
        <f t="shared" si="56"/>
        <v>6000</v>
      </c>
      <c r="AV73" s="12">
        <f>MAX(AU$4:AU73)</f>
        <v>6000</v>
      </c>
      <c r="AW73" s="8">
        <f t="shared" si="57"/>
        <v>0</v>
      </c>
      <c r="AZ73" s="9"/>
      <c r="BC73" s="13"/>
      <c r="BD73" s="14"/>
      <c r="BF73" s="12"/>
      <c r="BG73" s="12"/>
      <c r="BH73" s="12"/>
      <c r="BI73" s="12"/>
      <c r="BJ73" s="12"/>
      <c r="BK73" s="8"/>
    </row>
    <row r="74" spans="1:63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 t="shared" si="29"/>
        <v>1345</v>
      </c>
      <c r="G74" s="11">
        <f t="shared" si="30"/>
        <v>0</v>
      </c>
      <c r="H74" s="3" t="s">
        <v>38</v>
      </c>
      <c r="I74" s="2" t="s">
        <v>11</v>
      </c>
      <c r="J74" s="2">
        <v>13</v>
      </c>
      <c r="K74" s="2" t="s">
        <v>11</v>
      </c>
      <c r="L74" s="2">
        <f t="shared" si="31"/>
        <v>0</v>
      </c>
      <c r="M74" s="2" t="s">
        <v>20</v>
      </c>
      <c r="N74" s="14">
        <v>7</v>
      </c>
      <c r="O74" s="2">
        <v>104080</v>
      </c>
      <c r="P74" s="2">
        <v>104111</v>
      </c>
      <c r="Q74" s="2">
        <v>104064</v>
      </c>
      <c r="R74" s="6">
        <f t="shared" si="32"/>
        <v>3.8</v>
      </c>
      <c r="S74" s="6">
        <f t="shared" si="33"/>
        <v>0.9</v>
      </c>
      <c r="U74" s="6">
        <f t="shared" si="34"/>
        <v>-3.8</v>
      </c>
      <c r="V74" s="6">
        <f t="shared" si="35"/>
        <v>0.9</v>
      </c>
      <c r="W74" s="7">
        <f t="shared" si="36"/>
        <v>1</v>
      </c>
      <c r="X74" s="7">
        <f t="shared" si="37"/>
        <v>0</v>
      </c>
      <c r="Y74" s="6">
        <f t="shared" si="38"/>
        <v>0</v>
      </c>
      <c r="Z74" s="6"/>
      <c r="AA74" s="6">
        <f t="shared" si="39"/>
        <v>-20</v>
      </c>
      <c r="AB74" s="6">
        <f t="shared" si="40"/>
        <v>-20</v>
      </c>
      <c r="AC74" s="13">
        <f t="shared" si="41"/>
        <v>-20</v>
      </c>
      <c r="AD74" s="13">
        <f t="shared" si="42"/>
        <v>-20</v>
      </c>
      <c r="AE74" s="13">
        <f t="shared" si="43"/>
        <v>-20</v>
      </c>
      <c r="AF74" s="13">
        <f t="shared" si="44"/>
        <v>-20</v>
      </c>
      <c r="AG74" s="13">
        <f t="shared" si="45"/>
        <v>0</v>
      </c>
      <c r="AH74" s="13">
        <f t="shared" si="46"/>
        <v>240</v>
      </c>
      <c r="AI74" s="14">
        <f t="shared" si="47"/>
        <v>0</v>
      </c>
      <c r="AK74" s="12">
        <f t="shared" si="48"/>
        <v>141.6</v>
      </c>
      <c r="AL74" s="12">
        <f t="shared" si="49"/>
        <v>7</v>
      </c>
      <c r="AM74" s="12">
        <f t="shared" si="50"/>
        <v>-140</v>
      </c>
      <c r="AN74" s="12">
        <f t="shared" si="51"/>
        <v>4720</v>
      </c>
      <c r="AO74" s="12">
        <f>MAX(AN$4:AN74)</f>
        <v>6760</v>
      </c>
      <c r="AP74" s="8">
        <f t="shared" si="52"/>
        <v>-0.30177514792899407</v>
      </c>
      <c r="AR74" s="12">
        <f t="shared" si="53"/>
        <v>180</v>
      </c>
      <c r="AS74" s="12">
        <f t="shared" si="54"/>
        <v>9</v>
      </c>
      <c r="AT74" s="12">
        <f t="shared" si="55"/>
        <v>0</v>
      </c>
      <c r="AU74" s="12">
        <f t="shared" si="56"/>
        <v>6000</v>
      </c>
      <c r="AV74" s="12">
        <f>MAX(AU$4:AU74)</f>
        <v>6000</v>
      </c>
      <c r="AW74" s="8">
        <f t="shared" si="57"/>
        <v>0</v>
      </c>
      <c r="AZ74" s="9"/>
      <c r="BC74" s="13"/>
      <c r="BD74" s="14"/>
      <c r="BF74" s="12"/>
      <c r="BG74" s="12"/>
      <c r="BH74" s="12"/>
      <c r="BI74" s="12"/>
      <c r="BJ74" s="12"/>
      <c r="BK74" s="8"/>
    </row>
    <row r="75" spans="1:63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 t="shared" si="29"/>
        <v>1550</v>
      </c>
      <c r="G75" s="11">
        <f t="shared" si="30"/>
        <v>0</v>
      </c>
      <c r="H75" s="3" t="s">
        <v>38</v>
      </c>
      <c r="L75" s="2">
        <f t="shared" si="31"/>
        <v>1</v>
      </c>
      <c r="M75" s="2" t="s">
        <v>21</v>
      </c>
      <c r="N75" s="14">
        <v>7</v>
      </c>
      <c r="O75" s="2">
        <v>104230</v>
      </c>
      <c r="P75" s="2">
        <v>104018</v>
      </c>
      <c r="Q75" s="2">
        <v>104611</v>
      </c>
      <c r="R75" s="6">
        <f t="shared" si="32"/>
        <v>21.9</v>
      </c>
      <c r="S75" s="6">
        <f t="shared" si="33"/>
        <v>37.4</v>
      </c>
      <c r="U75" s="6">
        <f t="shared" si="34"/>
        <v>-21.9</v>
      </c>
      <c r="V75" s="6">
        <f t="shared" si="35"/>
        <v>37.4</v>
      </c>
      <c r="W75" s="7">
        <f t="shared" si="36"/>
        <v>1</v>
      </c>
      <c r="X75" s="7">
        <f t="shared" si="37"/>
        <v>1</v>
      </c>
      <c r="Y75" s="6">
        <f t="shared" si="38"/>
        <v>-20</v>
      </c>
      <c r="Z75" s="6"/>
      <c r="AA75" s="6">
        <f t="shared" si="39"/>
        <v>-20</v>
      </c>
      <c r="AB75" s="6">
        <f t="shared" si="40"/>
        <v>-20</v>
      </c>
      <c r="AC75" s="13">
        <f t="shared" si="41"/>
        <v>-40</v>
      </c>
      <c r="AD75" s="13">
        <f t="shared" si="42"/>
        <v>0</v>
      </c>
      <c r="AE75" s="13">
        <f t="shared" si="43"/>
        <v>0</v>
      </c>
      <c r="AF75" s="13">
        <f t="shared" si="44"/>
        <v>0</v>
      </c>
      <c r="AG75" s="13">
        <f t="shared" si="45"/>
        <v>-20</v>
      </c>
      <c r="AH75" s="13">
        <f t="shared" si="46"/>
        <v>220</v>
      </c>
      <c r="AI75" s="14">
        <f t="shared" si="47"/>
        <v>0</v>
      </c>
      <c r="AK75" s="12">
        <f t="shared" si="48"/>
        <v>141.6</v>
      </c>
      <c r="AL75" s="12">
        <f t="shared" si="49"/>
        <v>7</v>
      </c>
      <c r="AM75" s="12">
        <f t="shared" si="50"/>
        <v>-140</v>
      </c>
      <c r="AN75" s="12">
        <f t="shared" si="51"/>
        <v>4580</v>
      </c>
      <c r="AO75" s="12">
        <f>MAX(AN$4:AN75)</f>
        <v>6760</v>
      </c>
      <c r="AP75" s="8">
        <f t="shared" si="52"/>
        <v>-0.3224852071005917</v>
      </c>
      <c r="AR75" s="12">
        <f t="shared" si="53"/>
        <v>180</v>
      </c>
      <c r="AS75" s="12">
        <f t="shared" si="54"/>
        <v>9</v>
      </c>
      <c r="AT75" s="12">
        <f t="shared" si="55"/>
        <v>-180</v>
      </c>
      <c r="AU75" s="12">
        <f t="shared" si="56"/>
        <v>5820</v>
      </c>
      <c r="AV75" s="12">
        <f>MAX(AU$4:AU75)</f>
        <v>6000</v>
      </c>
      <c r="AW75" s="8">
        <f t="shared" si="57"/>
        <v>-0.03</v>
      </c>
      <c r="AZ75" s="9"/>
      <c r="BC75" s="13"/>
      <c r="BD75" s="14"/>
      <c r="BF75" s="12"/>
      <c r="BG75" s="12"/>
      <c r="BH75" s="12"/>
      <c r="BI75" s="12"/>
      <c r="BJ75" s="12"/>
      <c r="BK75" s="8"/>
    </row>
    <row r="76" spans="1:63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 t="shared" si="29"/>
        <v>130</v>
      </c>
      <c r="G76" s="11">
        <f t="shared" si="30"/>
        <v>1</v>
      </c>
      <c r="H76" s="3" t="s">
        <v>37</v>
      </c>
      <c r="K76" s="2" t="s">
        <v>11</v>
      </c>
      <c r="L76" s="2">
        <f t="shared" si="31"/>
        <v>1</v>
      </c>
      <c r="M76" s="2" t="s">
        <v>20</v>
      </c>
      <c r="N76" s="14">
        <v>8</v>
      </c>
      <c r="O76" s="2">
        <v>76630</v>
      </c>
      <c r="P76" s="2">
        <v>76640</v>
      </c>
      <c r="Q76" s="2">
        <v>76620</v>
      </c>
      <c r="R76" s="6">
        <f t="shared" si="32"/>
        <v>1.8</v>
      </c>
      <c r="S76" s="6">
        <f t="shared" si="33"/>
        <v>0.2</v>
      </c>
      <c r="U76" s="6">
        <f t="shared" si="34"/>
        <v>-1.8</v>
      </c>
      <c r="V76" s="6">
        <f t="shared" si="35"/>
        <v>0.2</v>
      </c>
      <c r="W76" s="7">
        <f t="shared" si="36"/>
        <v>1</v>
      </c>
      <c r="X76" s="7">
        <f t="shared" si="37"/>
        <v>0</v>
      </c>
      <c r="Y76" s="6">
        <f t="shared" si="38"/>
        <v>0</v>
      </c>
      <c r="Z76" s="6"/>
      <c r="AA76" s="6">
        <f t="shared" si="39"/>
        <v>-20</v>
      </c>
      <c r="AB76" s="6">
        <f t="shared" si="40"/>
        <v>-20</v>
      </c>
      <c r="AC76" s="13">
        <f t="shared" si="41"/>
        <v>-60</v>
      </c>
      <c r="AD76" s="13">
        <f t="shared" si="42"/>
        <v>0</v>
      </c>
      <c r="AE76" s="13">
        <f t="shared" si="43"/>
        <v>-20</v>
      </c>
      <c r="AF76" s="13">
        <f t="shared" si="44"/>
        <v>0</v>
      </c>
      <c r="AG76" s="13">
        <f t="shared" si="45"/>
        <v>0</v>
      </c>
      <c r="AH76" s="13">
        <f t="shared" si="46"/>
        <v>220</v>
      </c>
      <c r="AI76" s="14">
        <f t="shared" si="47"/>
        <v>0</v>
      </c>
      <c r="AK76" s="12">
        <f t="shared" si="48"/>
        <v>137.4</v>
      </c>
      <c r="AL76" s="12">
        <f t="shared" si="49"/>
        <v>6</v>
      </c>
      <c r="AM76" s="12">
        <f t="shared" si="50"/>
        <v>-120</v>
      </c>
      <c r="AN76" s="12">
        <f t="shared" si="51"/>
        <v>4460</v>
      </c>
      <c r="AO76" s="12">
        <f>MAX(AN$4:AN76)</f>
        <v>6760</v>
      </c>
      <c r="AP76" s="8">
        <f t="shared" si="52"/>
        <v>-0.34023668639053256</v>
      </c>
      <c r="AR76" s="12">
        <f t="shared" si="53"/>
        <v>180</v>
      </c>
      <c r="AS76" s="12">
        <f t="shared" si="54"/>
        <v>9</v>
      </c>
      <c r="AT76" s="12">
        <f t="shared" si="55"/>
        <v>0</v>
      </c>
      <c r="AU76" s="12">
        <f t="shared" si="56"/>
        <v>5820</v>
      </c>
      <c r="AV76" s="12">
        <f>MAX(AU$4:AU76)</f>
        <v>6000</v>
      </c>
      <c r="AW76" s="8">
        <f t="shared" si="57"/>
        <v>-0.03</v>
      </c>
      <c r="AZ76" s="9"/>
      <c r="BC76" s="13"/>
      <c r="BD76" s="14"/>
      <c r="BF76" s="12"/>
      <c r="BG76" s="12"/>
      <c r="BH76" s="12"/>
      <c r="BI76" s="12"/>
      <c r="BJ76" s="12"/>
      <c r="BK76" s="8"/>
    </row>
    <row r="77" spans="1:63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 t="shared" si="29"/>
        <v>1015</v>
      </c>
      <c r="G77" s="11">
        <f t="shared" si="30"/>
        <v>0</v>
      </c>
      <c r="H77" s="3" t="s">
        <v>17</v>
      </c>
      <c r="L77" s="2">
        <f t="shared" si="31"/>
        <v>1</v>
      </c>
      <c r="M77" s="2" t="s">
        <v>20</v>
      </c>
      <c r="N77" s="14">
        <v>7</v>
      </c>
      <c r="O77" s="2">
        <v>109270</v>
      </c>
      <c r="P77" s="2">
        <v>109459</v>
      </c>
      <c r="Q77" s="2">
        <v>108915</v>
      </c>
      <c r="R77" s="6">
        <f t="shared" si="32"/>
        <v>19.600000000000001</v>
      </c>
      <c r="S77" s="6">
        <f t="shared" si="33"/>
        <v>34.799999999999997</v>
      </c>
      <c r="U77" s="6">
        <f t="shared" si="34"/>
        <v>-19.600000000000001</v>
      </c>
      <c r="V77" s="6">
        <f t="shared" si="35"/>
        <v>34.799999999999997</v>
      </c>
      <c r="W77" s="7">
        <f t="shared" si="36"/>
        <v>1</v>
      </c>
      <c r="X77" s="7">
        <f t="shared" si="37"/>
        <v>1</v>
      </c>
      <c r="Y77" s="6">
        <f t="shared" si="38"/>
        <v>0</v>
      </c>
      <c r="Z77" s="6"/>
      <c r="AA77" s="6">
        <f t="shared" si="39"/>
        <v>0</v>
      </c>
      <c r="AB77" s="6">
        <f t="shared" si="40"/>
        <v>20</v>
      </c>
      <c r="AC77" s="13">
        <f t="shared" si="41"/>
        <v>-40</v>
      </c>
      <c r="AD77" s="13">
        <f t="shared" si="42"/>
        <v>0</v>
      </c>
      <c r="AE77" s="13">
        <f t="shared" si="43"/>
        <v>0</v>
      </c>
      <c r="AF77" s="13">
        <f t="shared" si="44"/>
        <v>0</v>
      </c>
      <c r="AG77" s="13">
        <f t="shared" si="45"/>
        <v>20</v>
      </c>
      <c r="AH77" s="13">
        <f t="shared" si="46"/>
        <v>240</v>
      </c>
      <c r="AI77" s="14">
        <f t="shared" si="47"/>
        <v>1</v>
      </c>
      <c r="AK77" s="12">
        <f t="shared" si="48"/>
        <v>137.4</v>
      </c>
      <c r="AL77" s="12">
        <f t="shared" si="49"/>
        <v>6</v>
      </c>
      <c r="AM77" s="12">
        <f t="shared" si="50"/>
        <v>120</v>
      </c>
      <c r="AN77" s="12">
        <f t="shared" si="51"/>
        <v>4580</v>
      </c>
      <c r="AO77" s="12">
        <f>MAX(AN$4:AN77)</f>
        <v>6760</v>
      </c>
      <c r="AP77" s="8">
        <f t="shared" si="52"/>
        <v>-0.3224852071005917</v>
      </c>
      <c r="AR77" s="12">
        <f t="shared" si="53"/>
        <v>180</v>
      </c>
      <c r="AS77" s="12">
        <f t="shared" si="54"/>
        <v>9</v>
      </c>
      <c r="AT77" s="12">
        <f t="shared" si="55"/>
        <v>180</v>
      </c>
      <c r="AU77" s="12">
        <f t="shared" si="56"/>
        <v>6000</v>
      </c>
      <c r="AV77" s="12">
        <f>MAX(AU$4:AU77)</f>
        <v>6000</v>
      </c>
      <c r="AW77" s="8">
        <f t="shared" si="57"/>
        <v>0</v>
      </c>
      <c r="AZ77" s="9"/>
      <c r="BC77" s="13"/>
      <c r="BD77" s="14"/>
      <c r="BF77" s="12"/>
      <c r="BG77" s="12"/>
      <c r="BH77" s="12"/>
      <c r="BI77" s="12"/>
      <c r="BJ77" s="12"/>
      <c r="BK77" s="8"/>
    </row>
    <row r="78" spans="1:63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 t="shared" si="29"/>
        <v>1500</v>
      </c>
      <c r="G78" s="11">
        <f t="shared" si="30"/>
        <v>0</v>
      </c>
      <c r="H78" s="3" t="s">
        <v>37</v>
      </c>
      <c r="L78" s="2">
        <f t="shared" si="31"/>
        <v>1</v>
      </c>
      <c r="M78" s="2" t="s">
        <v>21</v>
      </c>
      <c r="N78" s="14">
        <v>8</v>
      </c>
      <c r="O78" s="2">
        <v>76470</v>
      </c>
      <c r="P78" s="2">
        <v>76402</v>
      </c>
      <c r="Q78" s="2">
        <v>76697</v>
      </c>
      <c r="R78" s="6">
        <f t="shared" si="32"/>
        <v>7.6</v>
      </c>
      <c r="S78" s="6">
        <f t="shared" si="33"/>
        <v>21.9</v>
      </c>
      <c r="U78" s="6">
        <f t="shared" si="34"/>
        <v>-7.6</v>
      </c>
      <c r="V78" s="6">
        <f t="shared" si="35"/>
        <v>21.9</v>
      </c>
      <c r="W78" s="7">
        <f t="shared" si="36"/>
        <v>1</v>
      </c>
      <c r="X78" s="7">
        <f t="shared" si="37"/>
        <v>1</v>
      </c>
      <c r="Y78" s="6">
        <f t="shared" si="38"/>
        <v>0</v>
      </c>
      <c r="Z78" s="6"/>
      <c r="AA78" s="6">
        <f t="shared" si="39"/>
        <v>0</v>
      </c>
      <c r="AB78" s="6">
        <f t="shared" si="40"/>
        <v>20</v>
      </c>
      <c r="AC78" s="13">
        <f t="shared" si="41"/>
        <v>-20</v>
      </c>
      <c r="AD78" s="13">
        <f t="shared" si="42"/>
        <v>0</v>
      </c>
      <c r="AE78" s="13">
        <f t="shared" si="43"/>
        <v>0</v>
      </c>
      <c r="AF78" s="13">
        <f t="shared" si="44"/>
        <v>0</v>
      </c>
      <c r="AG78" s="13">
        <f t="shared" si="45"/>
        <v>20</v>
      </c>
      <c r="AH78" s="13">
        <f t="shared" si="46"/>
        <v>260</v>
      </c>
      <c r="AI78" s="14">
        <f t="shared" si="47"/>
        <v>1</v>
      </c>
      <c r="AK78" s="12">
        <f t="shared" si="48"/>
        <v>137.4</v>
      </c>
      <c r="AL78" s="12">
        <f t="shared" si="49"/>
        <v>6</v>
      </c>
      <c r="AM78" s="12">
        <f t="shared" si="50"/>
        <v>120</v>
      </c>
      <c r="AN78" s="12">
        <f t="shared" si="51"/>
        <v>4700</v>
      </c>
      <c r="AO78" s="12">
        <f>MAX(AN$4:AN78)</f>
        <v>6760</v>
      </c>
      <c r="AP78" s="8">
        <f t="shared" si="52"/>
        <v>-0.30473372781065089</v>
      </c>
      <c r="AR78" s="12">
        <f t="shared" si="53"/>
        <v>180</v>
      </c>
      <c r="AS78" s="12">
        <f t="shared" si="54"/>
        <v>9</v>
      </c>
      <c r="AT78" s="12">
        <f t="shared" si="55"/>
        <v>180</v>
      </c>
      <c r="AU78" s="12">
        <f t="shared" si="56"/>
        <v>6180</v>
      </c>
      <c r="AV78" s="12">
        <f>MAX(AU$4:AU78)</f>
        <v>6180</v>
      </c>
      <c r="AW78" s="8">
        <f t="shared" si="57"/>
        <v>0</v>
      </c>
      <c r="AZ78" s="9"/>
      <c r="BC78" s="13"/>
      <c r="BD78" s="14"/>
      <c r="BF78" s="12"/>
      <c r="BG78" s="12"/>
      <c r="BH78" s="12"/>
      <c r="BI78" s="12"/>
      <c r="BJ78" s="12"/>
      <c r="BK78" s="8"/>
    </row>
    <row r="79" spans="1:63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 t="shared" si="29"/>
        <v>930</v>
      </c>
      <c r="G79" s="11">
        <f t="shared" si="30"/>
        <v>0</v>
      </c>
      <c r="H79" s="3" t="s">
        <v>17</v>
      </c>
      <c r="L79" s="2">
        <f t="shared" si="31"/>
        <v>1</v>
      </c>
      <c r="M79" s="2" t="s">
        <v>20</v>
      </c>
      <c r="N79" s="14">
        <v>7</v>
      </c>
      <c r="O79" s="2">
        <v>109170</v>
      </c>
      <c r="P79" s="2">
        <v>109416</v>
      </c>
      <c r="Q79" s="2">
        <v>108820</v>
      </c>
      <c r="R79" s="6">
        <f t="shared" si="32"/>
        <v>25.3</v>
      </c>
      <c r="S79" s="6">
        <f t="shared" si="33"/>
        <v>34.299999999999997</v>
      </c>
      <c r="U79" s="6">
        <f t="shared" si="34"/>
        <v>-25.3</v>
      </c>
      <c r="V79" s="6">
        <f t="shared" si="35"/>
        <v>34.299999999999997</v>
      </c>
      <c r="W79" s="7">
        <f t="shared" si="36"/>
        <v>1</v>
      </c>
      <c r="X79" s="7">
        <f t="shared" si="37"/>
        <v>1</v>
      </c>
      <c r="Y79" s="6">
        <f t="shared" si="38"/>
        <v>-20</v>
      </c>
      <c r="Z79" s="6"/>
      <c r="AA79" s="6">
        <f t="shared" si="39"/>
        <v>-20</v>
      </c>
      <c r="AB79" s="6">
        <f t="shared" si="40"/>
        <v>-20</v>
      </c>
      <c r="AC79" s="13">
        <f t="shared" si="41"/>
        <v>-40</v>
      </c>
      <c r="AD79" s="13">
        <f t="shared" si="42"/>
        <v>0</v>
      </c>
      <c r="AE79" s="13">
        <f t="shared" si="43"/>
        <v>0</v>
      </c>
      <c r="AF79" s="13">
        <f t="shared" si="44"/>
        <v>0</v>
      </c>
      <c r="AG79" s="13">
        <f t="shared" si="45"/>
        <v>-20</v>
      </c>
      <c r="AH79" s="13">
        <f t="shared" si="46"/>
        <v>240</v>
      </c>
      <c r="AI79" s="14">
        <f t="shared" si="47"/>
        <v>0</v>
      </c>
      <c r="AK79" s="12">
        <f t="shared" si="48"/>
        <v>141</v>
      </c>
      <c r="AL79" s="12">
        <f t="shared" si="49"/>
        <v>7</v>
      </c>
      <c r="AM79" s="12">
        <f t="shared" si="50"/>
        <v>-140</v>
      </c>
      <c r="AN79" s="12">
        <f t="shared" si="51"/>
        <v>4560</v>
      </c>
      <c r="AO79" s="12">
        <f>MAX(AN$4:AN79)</f>
        <v>6760</v>
      </c>
      <c r="AP79" s="8">
        <f t="shared" si="52"/>
        <v>-0.32544378698224852</v>
      </c>
      <c r="AR79" s="12">
        <f t="shared" si="53"/>
        <v>180</v>
      </c>
      <c r="AS79" s="12">
        <f t="shared" si="54"/>
        <v>9</v>
      </c>
      <c r="AT79" s="12">
        <f t="shared" si="55"/>
        <v>-180</v>
      </c>
      <c r="AU79" s="12">
        <f t="shared" si="56"/>
        <v>6000</v>
      </c>
      <c r="AV79" s="12">
        <f>MAX(AU$4:AU79)</f>
        <v>6180</v>
      </c>
      <c r="AW79" s="8">
        <f t="shared" si="57"/>
        <v>-2.9126213592233011E-2</v>
      </c>
      <c r="AZ79" s="9"/>
      <c r="BC79" s="13"/>
      <c r="BD79" s="14"/>
      <c r="BF79" s="12"/>
      <c r="BG79" s="12"/>
      <c r="BH79" s="12"/>
      <c r="BI79" s="12"/>
      <c r="BJ79" s="12"/>
      <c r="BK79" s="8"/>
    </row>
    <row r="80" spans="1:63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 t="shared" si="29"/>
        <v>1335</v>
      </c>
      <c r="G80" s="11">
        <f t="shared" si="30"/>
        <v>0</v>
      </c>
      <c r="H80" s="3" t="s">
        <v>38</v>
      </c>
      <c r="I80" s="2" t="s">
        <v>11</v>
      </c>
      <c r="J80" s="2">
        <v>13</v>
      </c>
      <c r="L80" s="2">
        <f t="shared" si="31"/>
        <v>0</v>
      </c>
      <c r="M80" s="2" t="s">
        <v>20</v>
      </c>
      <c r="N80" s="14">
        <v>7</v>
      </c>
      <c r="O80" s="2">
        <v>104780</v>
      </c>
      <c r="P80" s="2">
        <v>104822</v>
      </c>
      <c r="Q80" s="2">
        <v>104747</v>
      </c>
      <c r="R80" s="6">
        <f t="shared" si="32"/>
        <v>4.9000000000000004</v>
      </c>
      <c r="S80" s="6">
        <f t="shared" si="33"/>
        <v>2.6</v>
      </c>
      <c r="U80" s="6">
        <f t="shared" si="34"/>
        <v>-4.9000000000000004</v>
      </c>
      <c r="V80" s="6">
        <f t="shared" si="35"/>
        <v>2.6</v>
      </c>
      <c r="W80" s="7">
        <f t="shared" si="36"/>
        <v>1</v>
      </c>
      <c r="X80" s="7">
        <f t="shared" si="37"/>
        <v>0</v>
      </c>
      <c r="Y80" s="6">
        <f t="shared" si="38"/>
        <v>0</v>
      </c>
      <c r="Z80" s="6"/>
      <c r="AA80" s="6">
        <f t="shared" si="39"/>
        <v>-20</v>
      </c>
      <c r="AB80" s="6">
        <f t="shared" si="40"/>
        <v>-20</v>
      </c>
      <c r="AC80" s="13">
        <f t="shared" si="41"/>
        <v>-60</v>
      </c>
      <c r="AD80" s="13">
        <f t="shared" si="42"/>
        <v>-20</v>
      </c>
      <c r="AE80" s="13">
        <f t="shared" si="43"/>
        <v>0</v>
      </c>
      <c r="AF80" s="13">
        <f t="shared" si="44"/>
        <v>-20</v>
      </c>
      <c r="AG80" s="13">
        <f t="shared" si="45"/>
        <v>0</v>
      </c>
      <c r="AH80" s="13">
        <f t="shared" si="46"/>
        <v>240</v>
      </c>
      <c r="AI80" s="14">
        <f t="shared" si="47"/>
        <v>0</v>
      </c>
      <c r="AK80" s="12">
        <f t="shared" si="48"/>
        <v>141</v>
      </c>
      <c r="AL80" s="12">
        <f t="shared" si="49"/>
        <v>7</v>
      </c>
      <c r="AM80" s="12">
        <f t="shared" si="50"/>
        <v>-140</v>
      </c>
      <c r="AN80" s="12">
        <f t="shared" si="51"/>
        <v>4420</v>
      </c>
      <c r="AO80" s="12">
        <f>MAX(AN$4:AN80)</f>
        <v>6760</v>
      </c>
      <c r="AP80" s="8">
        <f t="shared" si="52"/>
        <v>-0.34615384615384615</v>
      </c>
      <c r="AR80" s="12">
        <f t="shared" si="53"/>
        <v>180</v>
      </c>
      <c r="AS80" s="12">
        <f t="shared" si="54"/>
        <v>9</v>
      </c>
      <c r="AT80" s="12">
        <f t="shared" si="55"/>
        <v>0</v>
      </c>
      <c r="AU80" s="12">
        <f t="shared" si="56"/>
        <v>6000</v>
      </c>
      <c r="AV80" s="12">
        <f>MAX(AU$4:AU80)</f>
        <v>6180</v>
      </c>
      <c r="AW80" s="8">
        <f t="shared" si="57"/>
        <v>-2.9126213592233011E-2</v>
      </c>
      <c r="AZ80" s="9"/>
      <c r="BC80" s="13"/>
      <c r="BD80" s="14"/>
      <c r="BF80" s="12"/>
      <c r="BG80" s="12"/>
      <c r="BH80" s="12"/>
      <c r="BI80" s="12"/>
      <c r="BJ80" s="12"/>
      <c r="BK80" s="8"/>
    </row>
    <row r="81" spans="1:63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 t="shared" si="29"/>
        <v>1440</v>
      </c>
      <c r="G81" s="11">
        <f t="shared" si="30"/>
        <v>0</v>
      </c>
      <c r="H81" s="3" t="s">
        <v>37</v>
      </c>
      <c r="I81" s="2" t="s">
        <v>11</v>
      </c>
      <c r="J81" s="2">
        <v>19</v>
      </c>
      <c r="L81" s="2">
        <f t="shared" si="31"/>
        <v>1</v>
      </c>
      <c r="M81" s="2" t="s">
        <v>21</v>
      </c>
      <c r="N81" s="14">
        <v>8</v>
      </c>
      <c r="O81" s="2">
        <v>76030</v>
      </c>
      <c r="P81" s="2">
        <v>76030</v>
      </c>
      <c r="Q81" s="2">
        <v>76143</v>
      </c>
      <c r="R81" s="6">
        <f t="shared" si="32"/>
        <v>0.8</v>
      </c>
      <c r="S81" s="6">
        <f t="shared" si="33"/>
        <v>10.5</v>
      </c>
      <c r="U81" s="6">
        <f t="shared" si="34"/>
        <v>-0.8</v>
      </c>
      <c r="V81" s="6">
        <f t="shared" si="35"/>
        <v>10.5</v>
      </c>
      <c r="W81" s="7">
        <f t="shared" si="36"/>
        <v>0</v>
      </c>
      <c r="X81" s="7">
        <f t="shared" si="37"/>
        <v>0</v>
      </c>
      <c r="Y81" s="6">
        <f t="shared" si="38"/>
        <v>0</v>
      </c>
      <c r="Z81" s="6"/>
      <c r="AA81" s="6">
        <f t="shared" si="39"/>
        <v>0</v>
      </c>
      <c r="AB81" s="6">
        <f t="shared" si="40"/>
        <v>0</v>
      </c>
      <c r="AC81" s="13">
        <f t="shared" si="41"/>
        <v>-60</v>
      </c>
      <c r="AD81" s="13">
        <f t="shared" si="42"/>
        <v>0</v>
      </c>
      <c r="AE81" s="13">
        <f t="shared" si="43"/>
        <v>0</v>
      </c>
      <c r="AF81" s="13">
        <f t="shared" si="44"/>
        <v>0</v>
      </c>
      <c r="AG81" s="13">
        <f t="shared" si="45"/>
        <v>0</v>
      </c>
      <c r="AH81" s="13">
        <f t="shared" si="46"/>
        <v>240</v>
      </c>
      <c r="AI81" s="14">
        <f t="shared" si="47"/>
        <v>0</v>
      </c>
      <c r="AK81" s="12">
        <f t="shared" si="48"/>
        <v>141</v>
      </c>
      <c r="AL81" s="12">
        <f t="shared" si="49"/>
        <v>7</v>
      </c>
      <c r="AM81" s="12">
        <f t="shared" si="50"/>
        <v>0</v>
      </c>
      <c r="AN81" s="12">
        <f t="shared" si="51"/>
        <v>4420</v>
      </c>
      <c r="AO81" s="12">
        <f>MAX(AN$4:AN81)</f>
        <v>6760</v>
      </c>
      <c r="AP81" s="8">
        <f t="shared" si="52"/>
        <v>-0.34615384615384615</v>
      </c>
      <c r="AR81" s="12">
        <f t="shared" si="53"/>
        <v>180</v>
      </c>
      <c r="AS81" s="12">
        <f t="shared" si="54"/>
        <v>9</v>
      </c>
      <c r="AT81" s="12">
        <f t="shared" si="55"/>
        <v>0</v>
      </c>
      <c r="AU81" s="12">
        <f t="shared" si="56"/>
        <v>6000</v>
      </c>
      <c r="AV81" s="12">
        <f>MAX(AU$4:AU81)</f>
        <v>6180</v>
      </c>
      <c r="AW81" s="8">
        <f t="shared" si="57"/>
        <v>-2.9126213592233011E-2</v>
      </c>
      <c r="AZ81" s="9"/>
      <c r="BC81" s="13"/>
      <c r="BD81" s="14"/>
      <c r="BF81" s="12"/>
      <c r="BG81" s="12"/>
      <c r="BH81" s="12"/>
      <c r="BI81" s="12"/>
      <c r="BJ81" s="12"/>
      <c r="BK81" s="8"/>
    </row>
    <row r="82" spans="1:63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 t="shared" si="29"/>
        <v>805</v>
      </c>
      <c r="G82" s="11">
        <f t="shared" si="30"/>
        <v>3</v>
      </c>
      <c r="H82" s="3" t="s">
        <v>37</v>
      </c>
      <c r="L82" s="2">
        <f t="shared" si="31"/>
        <v>1</v>
      </c>
      <c r="M82" s="2" t="s">
        <v>21</v>
      </c>
      <c r="N82" s="14">
        <v>8</v>
      </c>
      <c r="O82" s="2">
        <v>75640</v>
      </c>
      <c r="P82" s="2">
        <v>75635</v>
      </c>
      <c r="Q82" s="2">
        <v>75887</v>
      </c>
      <c r="R82" s="6">
        <f t="shared" si="32"/>
        <v>1.3</v>
      </c>
      <c r="S82" s="6">
        <f t="shared" si="33"/>
        <v>23.9</v>
      </c>
      <c r="U82" s="6">
        <f t="shared" si="34"/>
        <v>-1.3</v>
      </c>
      <c r="V82" s="6">
        <f t="shared" si="35"/>
        <v>23.9</v>
      </c>
      <c r="W82" s="7">
        <f t="shared" si="36"/>
        <v>1</v>
      </c>
      <c r="X82" s="7">
        <f t="shared" si="37"/>
        <v>1</v>
      </c>
      <c r="Y82" s="6">
        <f t="shared" si="38"/>
        <v>0</v>
      </c>
      <c r="Z82" s="6"/>
      <c r="AA82" s="6">
        <f t="shared" si="39"/>
        <v>0</v>
      </c>
      <c r="AB82" s="6">
        <f t="shared" si="40"/>
        <v>20</v>
      </c>
      <c r="AC82" s="13">
        <f t="shared" si="41"/>
        <v>-40</v>
      </c>
      <c r="AD82" s="13">
        <f t="shared" si="42"/>
        <v>0</v>
      </c>
      <c r="AE82" s="13">
        <f t="shared" si="43"/>
        <v>0</v>
      </c>
      <c r="AF82" s="13">
        <f t="shared" si="44"/>
        <v>0</v>
      </c>
      <c r="AG82" s="13">
        <f t="shared" si="45"/>
        <v>20</v>
      </c>
      <c r="AH82" s="13">
        <f t="shared" si="46"/>
        <v>260</v>
      </c>
      <c r="AI82" s="14">
        <f t="shared" si="47"/>
        <v>1</v>
      </c>
      <c r="AK82" s="12">
        <f t="shared" si="48"/>
        <v>132.6</v>
      </c>
      <c r="AL82" s="12">
        <f t="shared" si="49"/>
        <v>6</v>
      </c>
      <c r="AM82" s="12">
        <f t="shared" si="50"/>
        <v>120</v>
      </c>
      <c r="AN82" s="12">
        <f t="shared" si="51"/>
        <v>4540</v>
      </c>
      <c r="AO82" s="12">
        <f>MAX(AN$4:AN82)</f>
        <v>6760</v>
      </c>
      <c r="AP82" s="8">
        <f t="shared" si="52"/>
        <v>-0.32840236686390534</v>
      </c>
      <c r="AR82" s="12">
        <f t="shared" si="53"/>
        <v>180</v>
      </c>
      <c r="AS82" s="12">
        <f t="shared" si="54"/>
        <v>9</v>
      </c>
      <c r="AT82" s="12">
        <f t="shared" si="55"/>
        <v>180</v>
      </c>
      <c r="AU82" s="12">
        <f t="shared" si="56"/>
        <v>6180</v>
      </c>
      <c r="AV82" s="12">
        <f>MAX(AU$4:AU82)</f>
        <v>6180</v>
      </c>
      <c r="AW82" s="8">
        <f t="shared" si="57"/>
        <v>0</v>
      </c>
      <c r="AZ82" s="9"/>
      <c r="BC82" s="13"/>
      <c r="BD82" s="14"/>
      <c r="BF82" s="12"/>
      <c r="BG82" s="12"/>
      <c r="BH82" s="12"/>
      <c r="BI82" s="12"/>
      <c r="BJ82" s="12"/>
      <c r="BK82" s="8"/>
    </row>
    <row r="83" spans="1:63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 t="shared" si="29"/>
        <v>1330</v>
      </c>
      <c r="G83" s="11">
        <f t="shared" si="30"/>
        <v>0</v>
      </c>
      <c r="H83" s="3" t="s">
        <v>17</v>
      </c>
      <c r="K83" s="2" t="s">
        <v>11</v>
      </c>
      <c r="L83" s="2">
        <f t="shared" si="31"/>
        <v>0</v>
      </c>
      <c r="M83" s="2" t="s">
        <v>20</v>
      </c>
      <c r="N83" s="14">
        <v>7</v>
      </c>
      <c r="O83" s="2">
        <v>109300</v>
      </c>
      <c r="P83" s="2">
        <v>109384</v>
      </c>
      <c r="Q83" s="2">
        <v>109120</v>
      </c>
      <c r="R83" s="6">
        <f t="shared" si="32"/>
        <v>9.1</v>
      </c>
      <c r="S83" s="6">
        <f t="shared" si="33"/>
        <v>17.3</v>
      </c>
      <c r="U83" s="6">
        <f t="shared" si="34"/>
        <v>-9.1</v>
      </c>
      <c r="V83" s="6">
        <f t="shared" si="35"/>
        <v>17.3</v>
      </c>
      <c r="W83" s="7">
        <f t="shared" si="36"/>
        <v>1</v>
      </c>
      <c r="X83" s="7">
        <f t="shared" si="37"/>
        <v>0</v>
      </c>
      <c r="Y83" s="6">
        <f t="shared" si="38"/>
        <v>0</v>
      </c>
      <c r="Z83" s="6"/>
      <c r="AA83" s="6">
        <f t="shared" si="39"/>
        <v>-20</v>
      </c>
      <c r="AB83" s="6">
        <f t="shared" si="40"/>
        <v>-20</v>
      </c>
      <c r="AC83" s="13">
        <f t="shared" si="41"/>
        <v>-60</v>
      </c>
      <c r="AD83" s="13">
        <f t="shared" si="42"/>
        <v>0</v>
      </c>
      <c r="AE83" s="13">
        <f t="shared" si="43"/>
        <v>-20</v>
      </c>
      <c r="AF83" s="13">
        <f t="shared" si="44"/>
        <v>-20</v>
      </c>
      <c r="AG83" s="13">
        <f t="shared" si="45"/>
        <v>0</v>
      </c>
      <c r="AH83" s="13">
        <f t="shared" si="46"/>
        <v>260</v>
      </c>
      <c r="AI83" s="14">
        <f t="shared" si="47"/>
        <v>0</v>
      </c>
      <c r="AK83" s="12">
        <f t="shared" si="48"/>
        <v>132.6</v>
      </c>
      <c r="AL83" s="12">
        <f t="shared" si="49"/>
        <v>6</v>
      </c>
      <c r="AM83" s="12">
        <f t="shared" si="50"/>
        <v>-120</v>
      </c>
      <c r="AN83" s="12">
        <f t="shared" si="51"/>
        <v>4420</v>
      </c>
      <c r="AO83" s="12">
        <f>MAX(AN$4:AN83)</f>
        <v>6760</v>
      </c>
      <c r="AP83" s="8">
        <f t="shared" si="52"/>
        <v>-0.34615384615384615</v>
      </c>
      <c r="AR83" s="12">
        <f t="shared" si="53"/>
        <v>180</v>
      </c>
      <c r="AS83" s="12">
        <f t="shared" si="54"/>
        <v>9</v>
      </c>
      <c r="AT83" s="12">
        <f t="shared" si="55"/>
        <v>0</v>
      </c>
      <c r="AU83" s="12">
        <f t="shared" si="56"/>
        <v>6180</v>
      </c>
      <c r="AV83" s="12">
        <f>MAX(AU$4:AU83)</f>
        <v>6180</v>
      </c>
      <c r="AW83" s="8">
        <f t="shared" si="57"/>
        <v>0</v>
      </c>
      <c r="AZ83" s="9"/>
      <c r="BC83" s="13"/>
      <c r="BD83" s="14"/>
      <c r="BF83" s="12"/>
      <c r="BG83" s="12"/>
      <c r="BH83" s="12"/>
      <c r="BI83" s="12"/>
      <c r="BJ83" s="12"/>
      <c r="BK83" s="8"/>
    </row>
    <row r="84" spans="1:63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 t="shared" si="29"/>
        <v>1815</v>
      </c>
      <c r="G84" s="11">
        <f t="shared" si="30"/>
        <v>0</v>
      </c>
      <c r="H84" s="3" t="s">
        <v>38</v>
      </c>
      <c r="K84" s="2" t="s">
        <v>11</v>
      </c>
      <c r="L84" s="2">
        <f t="shared" si="31"/>
        <v>1</v>
      </c>
      <c r="M84" s="2" t="s">
        <v>21</v>
      </c>
      <c r="N84" s="14">
        <v>7</v>
      </c>
      <c r="O84" s="2">
        <v>104960</v>
      </c>
      <c r="P84" s="2">
        <v>104895</v>
      </c>
      <c r="Q84" s="2">
        <v>105057</v>
      </c>
      <c r="R84" s="6">
        <f t="shared" si="32"/>
        <v>7.2</v>
      </c>
      <c r="S84" s="6">
        <f t="shared" si="33"/>
        <v>9</v>
      </c>
      <c r="U84" s="6">
        <f t="shared" si="34"/>
        <v>-7.2</v>
      </c>
      <c r="V84" s="6">
        <f t="shared" si="35"/>
        <v>9</v>
      </c>
      <c r="W84" s="7">
        <f t="shared" si="36"/>
        <v>1</v>
      </c>
      <c r="X84" s="7">
        <f t="shared" si="37"/>
        <v>0</v>
      </c>
      <c r="Y84" s="6">
        <f t="shared" si="38"/>
        <v>0</v>
      </c>
      <c r="Z84" s="6"/>
      <c r="AA84" s="6">
        <f t="shared" si="39"/>
        <v>-20</v>
      </c>
      <c r="AB84" s="6">
        <f t="shared" si="40"/>
        <v>-20</v>
      </c>
      <c r="AC84" s="13">
        <f t="shared" si="41"/>
        <v>-80</v>
      </c>
      <c r="AD84" s="13">
        <f t="shared" si="42"/>
        <v>0</v>
      </c>
      <c r="AE84" s="13">
        <f t="shared" si="43"/>
        <v>-20</v>
      </c>
      <c r="AF84" s="13">
        <f t="shared" si="44"/>
        <v>0</v>
      </c>
      <c r="AG84" s="13">
        <f t="shared" si="45"/>
        <v>0</v>
      </c>
      <c r="AH84" s="13">
        <f t="shared" si="46"/>
        <v>260</v>
      </c>
      <c r="AI84" s="14">
        <f t="shared" si="47"/>
        <v>0</v>
      </c>
      <c r="AK84" s="12">
        <f t="shared" si="48"/>
        <v>132.6</v>
      </c>
      <c r="AL84" s="12">
        <f t="shared" si="49"/>
        <v>6</v>
      </c>
      <c r="AM84" s="12">
        <f t="shared" si="50"/>
        <v>-120</v>
      </c>
      <c r="AN84" s="12">
        <f t="shared" si="51"/>
        <v>4300</v>
      </c>
      <c r="AO84" s="12">
        <f>MAX(AN$4:AN84)</f>
        <v>6760</v>
      </c>
      <c r="AP84" s="8">
        <f t="shared" si="52"/>
        <v>-0.36390532544378701</v>
      </c>
      <c r="AR84" s="12">
        <f t="shared" si="53"/>
        <v>180</v>
      </c>
      <c r="AS84" s="12">
        <f t="shared" si="54"/>
        <v>9</v>
      </c>
      <c r="AT84" s="12">
        <f t="shared" si="55"/>
        <v>0</v>
      </c>
      <c r="AU84" s="12">
        <f t="shared" si="56"/>
        <v>6180</v>
      </c>
      <c r="AV84" s="12">
        <f>MAX(AU$4:AU84)</f>
        <v>6180</v>
      </c>
      <c r="AW84" s="8">
        <f t="shared" si="57"/>
        <v>0</v>
      </c>
      <c r="AZ84" s="9"/>
      <c r="BC84" s="13"/>
      <c r="BD84" s="14"/>
      <c r="BF84" s="12"/>
      <c r="BG84" s="12"/>
      <c r="BH84" s="12"/>
      <c r="BI84" s="12"/>
      <c r="BJ84" s="12"/>
      <c r="BK84" s="8"/>
    </row>
    <row r="85" spans="1:63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 t="shared" si="29"/>
        <v>1830</v>
      </c>
      <c r="G85" s="11">
        <f t="shared" si="30"/>
        <v>0</v>
      </c>
      <c r="H85" s="3" t="s">
        <v>38</v>
      </c>
      <c r="K85" s="2" t="s">
        <v>11</v>
      </c>
      <c r="L85" s="2">
        <f t="shared" si="31"/>
        <v>1</v>
      </c>
      <c r="M85" s="2" t="s">
        <v>21</v>
      </c>
      <c r="N85" s="14">
        <v>7</v>
      </c>
      <c r="O85" s="2">
        <v>104720</v>
      </c>
      <c r="P85" s="2">
        <v>104449</v>
      </c>
      <c r="Q85" s="2">
        <v>104901</v>
      </c>
      <c r="R85" s="6">
        <f t="shared" si="32"/>
        <v>27.8</v>
      </c>
      <c r="S85" s="6">
        <f t="shared" si="33"/>
        <v>17.399999999999999</v>
      </c>
      <c r="U85" s="6">
        <f t="shared" si="34"/>
        <v>-27.8</v>
      </c>
      <c r="V85" s="6">
        <f t="shared" si="35"/>
        <v>17.399999999999999</v>
      </c>
      <c r="W85" s="7">
        <f t="shared" si="36"/>
        <v>1</v>
      </c>
      <c r="X85" s="7">
        <f t="shared" si="37"/>
        <v>0</v>
      </c>
      <c r="Y85" s="6">
        <f t="shared" si="38"/>
        <v>-20</v>
      </c>
      <c r="Z85" s="6"/>
      <c r="AA85" s="6">
        <f t="shared" si="39"/>
        <v>-20</v>
      </c>
      <c r="AB85" s="6">
        <f t="shared" si="40"/>
        <v>-20</v>
      </c>
      <c r="AC85" s="13">
        <f t="shared" si="41"/>
        <v>-100</v>
      </c>
      <c r="AD85" s="13">
        <f t="shared" si="42"/>
        <v>0</v>
      </c>
      <c r="AE85" s="13">
        <f t="shared" si="43"/>
        <v>-20</v>
      </c>
      <c r="AF85" s="13">
        <f t="shared" si="44"/>
        <v>0</v>
      </c>
      <c r="AG85" s="13">
        <f t="shared" si="45"/>
        <v>0</v>
      </c>
      <c r="AH85" s="13">
        <f t="shared" si="46"/>
        <v>260</v>
      </c>
      <c r="AI85" s="14">
        <f t="shared" si="47"/>
        <v>0</v>
      </c>
      <c r="AK85" s="12">
        <f t="shared" si="48"/>
        <v>132.6</v>
      </c>
      <c r="AL85" s="12">
        <f t="shared" si="49"/>
        <v>6</v>
      </c>
      <c r="AM85" s="12">
        <f t="shared" si="50"/>
        <v>-120</v>
      </c>
      <c r="AN85" s="12">
        <f t="shared" si="51"/>
        <v>4180</v>
      </c>
      <c r="AO85" s="12">
        <f>MAX(AN$4:AN85)</f>
        <v>6760</v>
      </c>
      <c r="AP85" s="8">
        <f t="shared" si="52"/>
        <v>-0.38165680473372782</v>
      </c>
      <c r="AR85" s="12">
        <f t="shared" si="53"/>
        <v>180</v>
      </c>
      <c r="AS85" s="12">
        <f t="shared" si="54"/>
        <v>9</v>
      </c>
      <c r="AT85" s="12">
        <f t="shared" si="55"/>
        <v>0</v>
      </c>
      <c r="AU85" s="12">
        <f t="shared" si="56"/>
        <v>6180</v>
      </c>
      <c r="AV85" s="12">
        <f>MAX(AU$4:AU85)</f>
        <v>6180</v>
      </c>
      <c r="AW85" s="8">
        <f t="shared" si="57"/>
        <v>0</v>
      </c>
      <c r="AZ85" s="9"/>
      <c r="BC85" s="13"/>
      <c r="BD85" s="14"/>
      <c r="BF85" s="12"/>
      <c r="BG85" s="12"/>
      <c r="BH85" s="12"/>
      <c r="BI85" s="12"/>
      <c r="BJ85" s="12"/>
      <c r="BK85" s="8"/>
    </row>
    <row r="86" spans="1:63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 t="shared" si="29"/>
        <v>550</v>
      </c>
      <c r="G86" s="11">
        <f t="shared" si="30"/>
        <v>3</v>
      </c>
      <c r="H86" s="3" t="s">
        <v>37</v>
      </c>
      <c r="L86" s="2">
        <f t="shared" si="31"/>
        <v>1</v>
      </c>
      <c r="M86" s="2" t="s">
        <v>20</v>
      </c>
      <c r="N86" s="14">
        <v>8</v>
      </c>
      <c r="O86" s="2">
        <v>76180</v>
      </c>
      <c r="P86" s="2">
        <v>76183</v>
      </c>
      <c r="Q86" s="2">
        <v>75885</v>
      </c>
      <c r="R86" s="6">
        <f t="shared" si="32"/>
        <v>1.1000000000000001</v>
      </c>
      <c r="S86" s="6">
        <f t="shared" si="33"/>
        <v>28.7</v>
      </c>
      <c r="U86" s="6">
        <f t="shared" si="34"/>
        <v>-1.1000000000000001</v>
      </c>
      <c r="V86" s="6">
        <f t="shared" si="35"/>
        <v>28.7</v>
      </c>
      <c r="W86" s="7">
        <f t="shared" si="36"/>
        <v>1</v>
      </c>
      <c r="X86" s="7">
        <f t="shared" si="37"/>
        <v>1</v>
      </c>
      <c r="Y86" s="6">
        <f t="shared" si="38"/>
        <v>0</v>
      </c>
      <c r="Z86" s="6"/>
      <c r="AA86" s="6">
        <f t="shared" si="39"/>
        <v>0</v>
      </c>
      <c r="AB86" s="6">
        <f t="shared" si="40"/>
        <v>20</v>
      </c>
      <c r="AC86" s="13">
        <f t="shared" si="41"/>
        <v>-80</v>
      </c>
      <c r="AD86" s="13">
        <f t="shared" si="42"/>
        <v>0</v>
      </c>
      <c r="AE86" s="13">
        <f t="shared" si="43"/>
        <v>0</v>
      </c>
      <c r="AF86" s="13">
        <f t="shared" si="44"/>
        <v>0</v>
      </c>
      <c r="AG86" s="13">
        <f t="shared" si="45"/>
        <v>20</v>
      </c>
      <c r="AH86" s="13">
        <f t="shared" si="46"/>
        <v>280</v>
      </c>
      <c r="AI86" s="14">
        <f t="shared" si="47"/>
        <v>1</v>
      </c>
      <c r="AK86" s="12">
        <f t="shared" si="48"/>
        <v>125.39999999999999</v>
      </c>
      <c r="AL86" s="12">
        <f t="shared" si="49"/>
        <v>6</v>
      </c>
      <c r="AM86" s="12">
        <f t="shared" si="50"/>
        <v>120</v>
      </c>
      <c r="AN86" s="12">
        <f t="shared" si="51"/>
        <v>4300</v>
      </c>
      <c r="AO86" s="12">
        <f>MAX(AN$4:AN86)</f>
        <v>6760</v>
      </c>
      <c r="AP86" s="8">
        <f t="shared" si="52"/>
        <v>-0.36390532544378701</v>
      </c>
      <c r="AR86" s="12">
        <f t="shared" si="53"/>
        <v>180</v>
      </c>
      <c r="AS86" s="12">
        <f t="shared" si="54"/>
        <v>9</v>
      </c>
      <c r="AT86" s="12">
        <f t="shared" si="55"/>
        <v>180</v>
      </c>
      <c r="AU86" s="12">
        <f t="shared" si="56"/>
        <v>6360</v>
      </c>
      <c r="AV86" s="12">
        <f>MAX(AU$4:AU86)</f>
        <v>6360</v>
      </c>
      <c r="AW86" s="8">
        <f t="shared" si="57"/>
        <v>0</v>
      </c>
      <c r="AZ86" s="9"/>
      <c r="BC86" s="13"/>
      <c r="BD86" s="14"/>
      <c r="BF86" s="12"/>
      <c r="BG86" s="12"/>
      <c r="BH86" s="12"/>
      <c r="BI86" s="12"/>
      <c r="BJ86" s="12"/>
      <c r="BK86" s="8"/>
    </row>
    <row r="87" spans="1:63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 t="shared" si="29"/>
        <v>1440</v>
      </c>
      <c r="G87" s="11">
        <f t="shared" si="30"/>
        <v>0</v>
      </c>
      <c r="H87" s="3" t="s">
        <v>17</v>
      </c>
      <c r="I87" s="2" t="s">
        <v>11</v>
      </c>
      <c r="J87" s="2">
        <v>131</v>
      </c>
      <c r="L87" s="2">
        <f t="shared" si="31"/>
        <v>1</v>
      </c>
      <c r="M87" s="2" t="s">
        <v>21</v>
      </c>
      <c r="N87" s="14">
        <v>7</v>
      </c>
      <c r="O87" s="2">
        <v>109320</v>
      </c>
      <c r="P87" s="2">
        <v>109354</v>
      </c>
      <c r="Q87" s="2">
        <v>110685</v>
      </c>
      <c r="R87" s="6">
        <f t="shared" si="32"/>
        <v>-2.7</v>
      </c>
      <c r="S87" s="6">
        <f t="shared" si="33"/>
        <v>135.80000000000001</v>
      </c>
      <c r="U87" s="6">
        <f t="shared" si="34"/>
        <v>2.7</v>
      </c>
      <c r="V87" s="6">
        <f t="shared" si="35"/>
        <v>135.80000000000001</v>
      </c>
      <c r="W87" s="7">
        <f t="shared" si="36"/>
        <v>0</v>
      </c>
      <c r="X87" s="7">
        <f t="shared" si="37"/>
        <v>0</v>
      </c>
      <c r="Y87" s="6">
        <f t="shared" si="38"/>
        <v>0</v>
      </c>
      <c r="Z87" s="6"/>
      <c r="AA87" s="6">
        <f t="shared" si="39"/>
        <v>0</v>
      </c>
      <c r="AB87" s="6">
        <f t="shared" si="40"/>
        <v>0</v>
      </c>
      <c r="AC87" s="13">
        <f t="shared" si="41"/>
        <v>-80</v>
      </c>
      <c r="AD87" s="13">
        <f t="shared" si="42"/>
        <v>0</v>
      </c>
      <c r="AE87" s="13">
        <f t="shared" si="43"/>
        <v>0</v>
      </c>
      <c r="AF87" s="13">
        <f t="shared" si="44"/>
        <v>0</v>
      </c>
      <c r="AG87" s="13">
        <f t="shared" si="45"/>
        <v>0</v>
      </c>
      <c r="AH87" s="13">
        <f t="shared" si="46"/>
        <v>280</v>
      </c>
      <c r="AI87" s="14">
        <f t="shared" si="47"/>
        <v>0</v>
      </c>
      <c r="AK87" s="12">
        <f t="shared" si="48"/>
        <v>125.39999999999999</v>
      </c>
      <c r="AL87" s="12">
        <f t="shared" si="49"/>
        <v>6</v>
      </c>
      <c r="AM87" s="12">
        <f t="shared" si="50"/>
        <v>0</v>
      </c>
      <c r="AN87" s="12">
        <f t="shared" si="51"/>
        <v>4300</v>
      </c>
      <c r="AO87" s="12">
        <f>MAX(AN$4:AN87)</f>
        <v>6760</v>
      </c>
      <c r="AP87" s="8">
        <f t="shared" si="52"/>
        <v>-0.36390532544378701</v>
      </c>
      <c r="AR87" s="12">
        <f t="shared" si="53"/>
        <v>190.79999999999998</v>
      </c>
      <c r="AS87" s="12">
        <f t="shared" si="54"/>
        <v>9</v>
      </c>
      <c r="AT87" s="12">
        <f t="shared" si="55"/>
        <v>0</v>
      </c>
      <c r="AU87" s="12">
        <f t="shared" si="56"/>
        <v>6360</v>
      </c>
      <c r="AV87" s="12">
        <f>MAX(AU$4:AU87)</f>
        <v>6360</v>
      </c>
      <c r="AW87" s="8">
        <f t="shared" si="57"/>
        <v>0</v>
      </c>
      <c r="AZ87" s="9"/>
      <c r="BC87" s="13"/>
      <c r="BD87" s="14"/>
      <c r="BF87" s="12"/>
      <c r="BG87" s="12"/>
      <c r="BH87" s="12"/>
      <c r="BI87" s="12"/>
      <c r="BJ87" s="12"/>
      <c r="BK87" s="8"/>
    </row>
    <row r="88" spans="1:63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 t="shared" si="29"/>
        <v>2010</v>
      </c>
      <c r="G88" s="11">
        <f t="shared" si="30"/>
        <v>0</v>
      </c>
      <c r="H88" s="3" t="s">
        <v>17</v>
      </c>
      <c r="L88" s="2">
        <f t="shared" si="31"/>
        <v>1</v>
      </c>
      <c r="M88" s="2" t="s">
        <v>20</v>
      </c>
      <c r="N88" s="14">
        <v>7</v>
      </c>
      <c r="O88" s="2">
        <v>109810</v>
      </c>
      <c r="P88" s="2">
        <v>109822</v>
      </c>
      <c r="Q88" s="2">
        <v>109597</v>
      </c>
      <c r="R88" s="6">
        <f t="shared" si="32"/>
        <v>1.9</v>
      </c>
      <c r="S88" s="6">
        <f t="shared" si="33"/>
        <v>20.6</v>
      </c>
      <c r="U88" s="6">
        <f t="shared" si="34"/>
        <v>-1.9</v>
      </c>
      <c r="V88" s="6">
        <f t="shared" si="35"/>
        <v>20.6</v>
      </c>
      <c r="W88" s="7">
        <f t="shared" si="36"/>
        <v>1</v>
      </c>
      <c r="X88" s="7">
        <f t="shared" si="37"/>
        <v>1</v>
      </c>
      <c r="Y88" s="6">
        <f t="shared" si="38"/>
        <v>0</v>
      </c>
      <c r="Z88" s="6"/>
      <c r="AA88" s="6">
        <f t="shared" si="39"/>
        <v>0</v>
      </c>
      <c r="AB88" s="6">
        <f t="shared" si="40"/>
        <v>20</v>
      </c>
      <c r="AC88" s="13">
        <f t="shared" si="41"/>
        <v>-60</v>
      </c>
      <c r="AD88" s="13">
        <f t="shared" si="42"/>
        <v>0</v>
      </c>
      <c r="AE88" s="13">
        <f t="shared" si="43"/>
        <v>0</v>
      </c>
      <c r="AF88" s="13">
        <f t="shared" si="44"/>
        <v>0</v>
      </c>
      <c r="AG88" s="13">
        <f t="shared" si="45"/>
        <v>20</v>
      </c>
      <c r="AH88" s="13">
        <f t="shared" si="46"/>
        <v>300</v>
      </c>
      <c r="AI88" s="14">
        <f t="shared" si="47"/>
        <v>1</v>
      </c>
      <c r="AK88" s="12">
        <f t="shared" si="48"/>
        <v>125.39999999999999</v>
      </c>
      <c r="AL88" s="12">
        <f t="shared" si="49"/>
        <v>6</v>
      </c>
      <c r="AM88" s="12">
        <f t="shared" si="50"/>
        <v>120</v>
      </c>
      <c r="AN88" s="12">
        <f t="shared" si="51"/>
        <v>4420</v>
      </c>
      <c r="AO88" s="12">
        <f>MAX(AN$4:AN88)</f>
        <v>6760</v>
      </c>
      <c r="AP88" s="8">
        <f t="shared" si="52"/>
        <v>-0.34615384615384615</v>
      </c>
      <c r="AR88" s="12">
        <f t="shared" si="53"/>
        <v>190.79999999999998</v>
      </c>
      <c r="AS88" s="12">
        <f t="shared" si="54"/>
        <v>9</v>
      </c>
      <c r="AT88" s="12">
        <f t="shared" si="55"/>
        <v>180</v>
      </c>
      <c r="AU88" s="12">
        <f t="shared" si="56"/>
        <v>6540</v>
      </c>
      <c r="AV88" s="12">
        <f>MAX(AU$4:AU88)</f>
        <v>6540</v>
      </c>
      <c r="AW88" s="8">
        <f t="shared" si="57"/>
        <v>0</v>
      </c>
      <c r="AZ88" s="9"/>
      <c r="BC88" s="13"/>
      <c r="BD88" s="14"/>
      <c r="BF88" s="12"/>
      <c r="BG88" s="12"/>
      <c r="BH88" s="12"/>
      <c r="BI88" s="12"/>
      <c r="BJ88" s="12"/>
      <c r="BK88" s="8"/>
    </row>
    <row r="89" spans="1:63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 t="shared" si="29"/>
        <v>330</v>
      </c>
      <c r="G89" s="11">
        <f t="shared" si="30"/>
        <v>1</v>
      </c>
      <c r="H89" s="3" t="s">
        <v>37</v>
      </c>
      <c r="K89" s="2" t="s">
        <v>11</v>
      </c>
      <c r="L89" s="2">
        <f t="shared" si="31"/>
        <v>1</v>
      </c>
      <c r="M89" s="2" t="s">
        <v>20</v>
      </c>
      <c r="N89" s="14">
        <v>8</v>
      </c>
      <c r="O89" s="2">
        <v>76450</v>
      </c>
      <c r="P89" s="2">
        <v>76521</v>
      </c>
      <c r="Q89" s="2">
        <v>76439</v>
      </c>
      <c r="R89" s="6">
        <f t="shared" si="32"/>
        <v>7.9</v>
      </c>
      <c r="S89" s="6">
        <f t="shared" si="33"/>
        <v>0.3</v>
      </c>
      <c r="U89" s="6">
        <f t="shared" si="34"/>
        <v>-7.9</v>
      </c>
      <c r="V89" s="6">
        <f t="shared" si="35"/>
        <v>0.3</v>
      </c>
      <c r="W89" s="7">
        <f t="shared" si="36"/>
        <v>1</v>
      </c>
      <c r="X89" s="7">
        <f t="shared" si="37"/>
        <v>0</v>
      </c>
      <c r="Y89" s="6">
        <f t="shared" si="38"/>
        <v>0</v>
      </c>
      <c r="Z89" s="6"/>
      <c r="AA89" s="6">
        <f t="shared" si="39"/>
        <v>-20</v>
      </c>
      <c r="AB89" s="6">
        <f t="shared" si="40"/>
        <v>-20</v>
      </c>
      <c r="AC89" s="13">
        <f t="shared" si="41"/>
        <v>-80</v>
      </c>
      <c r="AD89" s="13">
        <f t="shared" si="42"/>
        <v>0</v>
      </c>
      <c r="AE89" s="13">
        <f t="shared" si="43"/>
        <v>-20</v>
      </c>
      <c r="AF89" s="13">
        <f t="shared" si="44"/>
        <v>0</v>
      </c>
      <c r="AG89" s="13">
        <f t="shared" si="45"/>
        <v>0</v>
      </c>
      <c r="AH89" s="13">
        <f t="shared" si="46"/>
        <v>300</v>
      </c>
      <c r="AI89" s="14">
        <f t="shared" si="47"/>
        <v>0</v>
      </c>
      <c r="AK89" s="12">
        <f t="shared" si="48"/>
        <v>132.6</v>
      </c>
      <c r="AL89" s="12">
        <f t="shared" si="49"/>
        <v>6</v>
      </c>
      <c r="AM89" s="12">
        <f t="shared" si="50"/>
        <v>-120</v>
      </c>
      <c r="AN89" s="12">
        <f t="shared" si="51"/>
        <v>4300</v>
      </c>
      <c r="AO89" s="12">
        <f>MAX(AN$4:AN89)</f>
        <v>6760</v>
      </c>
      <c r="AP89" s="8">
        <f t="shared" si="52"/>
        <v>-0.36390532544378701</v>
      </c>
      <c r="AR89" s="12">
        <f t="shared" si="53"/>
        <v>190.79999999999998</v>
      </c>
      <c r="AS89" s="12">
        <f t="shared" si="54"/>
        <v>9</v>
      </c>
      <c r="AT89" s="12">
        <f t="shared" si="55"/>
        <v>0</v>
      </c>
      <c r="AU89" s="12">
        <f t="shared" si="56"/>
        <v>6540</v>
      </c>
      <c r="AV89" s="12">
        <f>MAX(AU$4:AU89)</f>
        <v>6540</v>
      </c>
      <c r="AW89" s="8">
        <f t="shared" si="57"/>
        <v>0</v>
      </c>
      <c r="AZ89" s="9"/>
      <c r="BC89" s="13"/>
      <c r="BD89" s="14"/>
      <c r="BF89" s="12"/>
      <c r="BG89" s="12"/>
      <c r="BH89" s="12"/>
      <c r="BI89" s="12"/>
      <c r="BJ89" s="12"/>
      <c r="BK89" s="8"/>
    </row>
    <row r="90" spans="1:63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 t="shared" si="29"/>
        <v>830</v>
      </c>
      <c r="G90" s="11">
        <f t="shared" si="30"/>
        <v>0</v>
      </c>
      <c r="H90" s="3" t="s">
        <v>38</v>
      </c>
      <c r="L90" s="2">
        <f t="shared" si="31"/>
        <v>1</v>
      </c>
      <c r="M90" s="2" t="s">
        <v>20</v>
      </c>
      <c r="N90" s="14">
        <v>7</v>
      </c>
      <c r="O90" s="2">
        <v>105110</v>
      </c>
      <c r="P90" s="2">
        <v>105109</v>
      </c>
      <c r="Q90" s="2">
        <v>104206</v>
      </c>
      <c r="R90" s="6">
        <f t="shared" si="32"/>
        <v>0.6</v>
      </c>
      <c r="S90" s="6">
        <f t="shared" si="33"/>
        <v>89.7</v>
      </c>
      <c r="U90" s="6">
        <f t="shared" si="34"/>
        <v>-0.6</v>
      </c>
      <c r="V90" s="6">
        <f t="shared" si="35"/>
        <v>89.7</v>
      </c>
      <c r="W90" s="7">
        <f t="shared" si="36"/>
        <v>0</v>
      </c>
      <c r="X90" s="7">
        <f t="shared" si="37"/>
        <v>0</v>
      </c>
      <c r="Y90" s="6">
        <f t="shared" si="38"/>
        <v>0</v>
      </c>
      <c r="Z90" s="6"/>
      <c r="AA90" s="6">
        <f t="shared" si="39"/>
        <v>0</v>
      </c>
      <c r="AB90" s="6">
        <f t="shared" si="40"/>
        <v>0</v>
      </c>
      <c r="AC90" s="13">
        <f t="shared" si="41"/>
        <v>-80</v>
      </c>
      <c r="AD90" s="13">
        <f t="shared" si="42"/>
        <v>0</v>
      </c>
      <c r="AE90" s="13">
        <f t="shared" si="43"/>
        <v>0</v>
      </c>
      <c r="AF90" s="13">
        <f t="shared" si="44"/>
        <v>0</v>
      </c>
      <c r="AG90" s="13">
        <f t="shared" si="45"/>
        <v>0</v>
      </c>
      <c r="AH90" s="13">
        <f t="shared" si="46"/>
        <v>300</v>
      </c>
      <c r="AI90" s="14">
        <f t="shared" si="47"/>
        <v>0</v>
      </c>
      <c r="AK90" s="12">
        <f t="shared" si="48"/>
        <v>132.6</v>
      </c>
      <c r="AL90" s="12">
        <f t="shared" si="49"/>
        <v>6</v>
      </c>
      <c r="AM90" s="12">
        <f t="shared" si="50"/>
        <v>0</v>
      </c>
      <c r="AN90" s="12">
        <f t="shared" si="51"/>
        <v>4300</v>
      </c>
      <c r="AO90" s="12">
        <f>MAX(AN$4:AN90)</f>
        <v>6760</v>
      </c>
      <c r="AP90" s="8">
        <f t="shared" si="52"/>
        <v>-0.36390532544378701</v>
      </c>
      <c r="AR90" s="12">
        <f t="shared" si="53"/>
        <v>190.79999999999998</v>
      </c>
      <c r="AS90" s="12">
        <f t="shared" si="54"/>
        <v>9</v>
      </c>
      <c r="AT90" s="12">
        <f t="shared" si="55"/>
        <v>0</v>
      </c>
      <c r="AU90" s="12">
        <f t="shared" si="56"/>
        <v>6540</v>
      </c>
      <c r="AV90" s="12">
        <f>MAX(AU$4:AU90)</f>
        <v>6540</v>
      </c>
      <c r="AW90" s="8">
        <f t="shared" si="57"/>
        <v>0</v>
      </c>
      <c r="AZ90" s="9"/>
      <c r="BC90" s="13"/>
      <c r="BD90" s="14"/>
      <c r="BF90" s="12"/>
      <c r="BG90" s="12"/>
      <c r="BH90" s="12"/>
      <c r="BI90" s="12"/>
      <c r="BJ90" s="12"/>
      <c r="BK90" s="8"/>
    </row>
    <row r="91" spans="1:63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 t="shared" si="29"/>
        <v>1425</v>
      </c>
      <c r="G91" s="11">
        <f t="shared" si="30"/>
        <v>0</v>
      </c>
      <c r="H91" s="3" t="s">
        <v>38</v>
      </c>
      <c r="I91" s="2" t="s">
        <v>11</v>
      </c>
      <c r="J91" s="2">
        <v>43</v>
      </c>
      <c r="L91" s="2">
        <f t="shared" si="31"/>
        <v>1</v>
      </c>
      <c r="M91" s="2" t="s">
        <v>21</v>
      </c>
      <c r="N91" s="14">
        <v>7</v>
      </c>
      <c r="O91" s="2">
        <v>104620</v>
      </c>
      <c r="P91" s="2">
        <v>104508</v>
      </c>
      <c r="Q91" s="2">
        <v>104637</v>
      </c>
      <c r="R91" s="6">
        <f t="shared" si="32"/>
        <v>11.9</v>
      </c>
      <c r="S91" s="6">
        <f t="shared" si="33"/>
        <v>1</v>
      </c>
      <c r="U91" s="6">
        <f t="shared" si="34"/>
        <v>-11.9</v>
      </c>
      <c r="V91" s="6">
        <f t="shared" si="35"/>
        <v>1</v>
      </c>
      <c r="W91" s="7">
        <f t="shared" si="36"/>
        <v>1</v>
      </c>
      <c r="X91" s="7">
        <f t="shared" si="37"/>
        <v>0</v>
      </c>
      <c r="Y91" s="6">
        <f t="shared" si="38"/>
        <v>0</v>
      </c>
      <c r="Z91" s="6"/>
      <c r="AA91" s="6">
        <f t="shared" si="39"/>
        <v>-20</v>
      </c>
      <c r="AB91" s="6">
        <f t="shared" si="40"/>
        <v>-20</v>
      </c>
      <c r="AC91" s="13">
        <f t="shared" si="41"/>
        <v>-100</v>
      </c>
      <c r="AD91" s="13">
        <f t="shared" si="42"/>
        <v>-20</v>
      </c>
      <c r="AE91" s="13">
        <f t="shared" si="43"/>
        <v>0</v>
      </c>
      <c r="AF91" s="13">
        <f t="shared" si="44"/>
        <v>0</v>
      </c>
      <c r="AG91" s="13">
        <f t="shared" si="45"/>
        <v>0</v>
      </c>
      <c r="AH91" s="13">
        <f t="shared" si="46"/>
        <v>300</v>
      </c>
      <c r="AI91" s="14">
        <f t="shared" si="47"/>
        <v>0</v>
      </c>
      <c r="AK91" s="12">
        <f t="shared" si="48"/>
        <v>132.6</v>
      </c>
      <c r="AL91" s="12">
        <f t="shared" si="49"/>
        <v>6</v>
      </c>
      <c r="AM91" s="12">
        <f t="shared" si="50"/>
        <v>-120</v>
      </c>
      <c r="AN91" s="12">
        <f t="shared" si="51"/>
        <v>4180</v>
      </c>
      <c r="AO91" s="12">
        <f>MAX(AN$4:AN91)</f>
        <v>6760</v>
      </c>
      <c r="AP91" s="8">
        <f t="shared" si="52"/>
        <v>-0.38165680473372782</v>
      </c>
      <c r="AR91" s="12">
        <f t="shared" si="53"/>
        <v>196.2</v>
      </c>
      <c r="AS91" s="12">
        <f t="shared" si="54"/>
        <v>9</v>
      </c>
      <c r="AT91" s="12">
        <f t="shared" si="55"/>
        <v>0</v>
      </c>
      <c r="AU91" s="12">
        <f t="shared" si="56"/>
        <v>6540</v>
      </c>
      <c r="AV91" s="12">
        <f>MAX(AU$4:AU91)</f>
        <v>6540</v>
      </c>
      <c r="AW91" s="8">
        <f t="shared" si="57"/>
        <v>0</v>
      </c>
      <c r="AZ91" s="9"/>
      <c r="BC91" s="13"/>
      <c r="BD91" s="14"/>
      <c r="BF91" s="12"/>
      <c r="BG91" s="12"/>
      <c r="BH91" s="12"/>
      <c r="BI91" s="12"/>
      <c r="BJ91" s="12"/>
      <c r="BK91" s="8"/>
    </row>
    <row r="92" spans="1:63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 t="shared" si="29"/>
        <v>1815</v>
      </c>
      <c r="G92" s="11">
        <f t="shared" si="30"/>
        <v>5</v>
      </c>
      <c r="H92" s="3" t="s">
        <v>38</v>
      </c>
      <c r="L92" s="2">
        <f t="shared" si="31"/>
        <v>1</v>
      </c>
      <c r="M92" s="2" t="s">
        <v>21</v>
      </c>
      <c r="N92" s="14">
        <v>7</v>
      </c>
      <c r="O92" s="2">
        <v>103940</v>
      </c>
      <c r="P92" s="2">
        <v>103790</v>
      </c>
      <c r="Q92" s="2">
        <v>104158</v>
      </c>
      <c r="R92" s="6">
        <f t="shared" si="32"/>
        <v>15.7</v>
      </c>
      <c r="S92" s="6">
        <f t="shared" si="33"/>
        <v>21.1</v>
      </c>
      <c r="U92" s="6">
        <f t="shared" si="34"/>
        <v>-15.7</v>
      </c>
      <c r="V92" s="6">
        <f t="shared" si="35"/>
        <v>21.1</v>
      </c>
      <c r="W92" s="7">
        <f t="shared" si="36"/>
        <v>1</v>
      </c>
      <c r="X92" s="7">
        <f t="shared" si="37"/>
        <v>1</v>
      </c>
      <c r="Y92" s="6">
        <f t="shared" si="38"/>
        <v>0</v>
      </c>
      <c r="Z92" s="6"/>
      <c r="AA92" s="6">
        <f t="shared" si="39"/>
        <v>0</v>
      </c>
      <c r="AB92" s="6">
        <f t="shared" si="40"/>
        <v>20</v>
      </c>
      <c r="AC92" s="13">
        <f t="shared" si="41"/>
        <v>-80</v>
      </c>
      <c r="AD92" s="13">
        <f t="shared" si="42"/>
        <v>0</v>
      </c>
      <c r="AE92" s="13">
        <f t="shared" si="43"/>
        <v>0</v>
      </c>
      <c r="AF92" s="13">
        <f t="shared" si="44"/>
        <v>0</v>
      </c>
      <c r="AG92" s="13">
        <f t="shared" si="45"/>
        <v>20</v>
      </c>
      <c r="AH92" s="13">
        <f t="shared" si="46"/>
        <v>320</v>
      </c>
      <c r="AI92" s="14">
        <f t="shared" si="47"/>
        <v>1</v>
      </c>
      <c r="AK92" s="12">
        <f t="shared" si="48"/>
        <v>132.6</v>
      </c>
      <c r="AL92" s="12">
        <f t="shared" si="49"/>
        <v>6</v>
      </c>
      <c r="AM92" s="12">
        <f t="shared" si="50"/>
        <v>120</v>
      </c>
      <c r="AN92" s="12">
        <f t="shared" si="51"/>
        <v>4300</v>
      </c>
      <c r="AO92" s="12">
        <f>MAX(AN$4:AN92)</f>
        <v>6760</v>
      </c>
      <c r="AP92" s="8">
        <f t="shared" si="52"/>
        <v>-0.36390532544378701</v>
      </c>
      <c r="AR92" s="12">
        <f t="shared" si="53"/>
        <v>196.2</v>
      </c>
      <c r="AS92" s="12">
        <f t="shared" si="54"/>
        <v>9</v>
      </c>
      <c r="AT92" s="12">
        <f t="shared" si="55"/>
        <v>180</v>
      </c>
      <c r="AU92" s="12">
        <f t="shared" si="56"/>
        <v>6720</v>
      </c>
      <c r="AV92" s="12">
        <f>MAX(AU$4:AU92)</f>
        <v>6720</v>
      </c>
      <c r="AW92" s="8">
        <f t="shared" si="57"/>
        <v>0</v>
      </c>
      <c r="AZ92" s="9"/>
      <c r="BC92" s="13"/>
      <c r="BD92" s="14"/>
      <c r="BF92" s="12"/>
      <c r="BG92" s="12"/>
      <c r="BH92" s="12"/>
      <c r="BI92" s="12"/>
      <c r="BJ92" s="12"/>
      <c r="BK92" s="8"/>
    </row>
    <row r="93" spans="1:63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 t="shared" si="29"/>
        <v>445</v>
      </c>
      <c r="G93" s="11">
        <f t="shared" si="30"/>
        <v>6</v>
      </c>
      <c r="H93" s="3" t="s">
        <v>38</v>
      </c>
      <c r="L93" s="2">
        <f t="shared" si="31"/>
        <v>1</v>
      </c>
      <c r="M93" s="2" t="s">
        <v>21</v>
      </c>
      <c r="N93" s="14">
        <v>7</v>
      </c>
      <c r="O93" s="2">
        <v>103600</v>
      </c>
      <c r="P93" s="2">
        <v>103618</v>
      </c>
      <c r="Q93" s="2">
        <v>103926</v>
      </c>
      <c r="R93" s="6">
        <f t="shared" si="32"/>
        <v>-1.1000000000000001</v>
      </c>
      <c r="S93" s="6">
        <f t="shared" si="33"/>
        <v>31.9</v>
      </c>
      <c r="U93" s="6">
        <f t="shared" si="34"/>
        <v>1.1000000000000001</v>
      </c>
      <c r="V93" s="6">
        <f t="shared" si="35"/>
        <v>31.9</v>
      </c>
      <c r="W93" s="7">
        <f t="shared" si="36"/>
        <v>0</v>
      </c>
      <c r="X93" s="7">
        <f t="shared" si="37"/>
        <v>0</v>
      </c>
      <c r="Y93" s="6">
        <f t="shared" si="38"/>
        <v>0</v>
      </c>
      <c r="Z93" s="6"/>
      <c r="AA93" s="6">
        <f t="shared" si="39"/>
        <v>0</v>
      </c>
      <c r="AB93" s="6">
        <f t="shared" si="40"/>
        <v>0</v>
      </c>
      <c r="AC93" s="13">
        <f t="shared" si="41"/>
        <v>-80</v>
      </c>
      <c r="AD93" s="13">
        <f t="shared" si="42"/>
        <v>0</v>
      </c>
      <c r="AE93" s="13">
        <f t="shared" si="43"/>
        <v>0</v>
      </c>
      <c r="AF93" s="13">
        <f t="shared" si="44"/>
        <v>0</v>
      </c>
      <c r="AG93" s="13">
        <f t="shared" si="45"/>
        <v>0</v>
      </c>
      <c r="AH93" s="13">
        <f t="shared" si="46"/>
        <v>320</v>
      </c>
      <c r="AI93" s="14">
        <f t="shared" si="47"/>
        <v>0</v>
      </c>
      <c r="AK93" s="12">
        <f t="shared" si="48"/>
        <v>129</v>
      </c>
      <c r="AL93" s="12">
        <f t="shared" si="49"/>
        <v>6</v>
      </c>
      <c r="AM93" s="12">
        <f t="shared" si="50"/>
        <v>0</v>
      </c>
      <c r="AN93" s="12">
        <f t="shared" si="51"/>
        <v>4300</v>
      </c>
      <c r="AO93" s="12">
        <f>MAX(AN$4:AN93)</f>
        <v>6760</v>
      </c>
      <c r="AP93" s="8">
        <f t="shared" si="52"/>
        <v>-0.36390532544378701</v>
      </c>
      <c r="AR93" s="12">
        <f t="shared" si="53"/>
        <v>196.2</v>
      </c>
      <c r="AS93" s="12">
        <f t="shared" si="54"/>
        <v>9</v>
      </c>
      <c r="AT93" s="12">
        <f t="shared" si="55"/>
        <v>0</v>
      </c>
      <c r="AU93" s="12">
        <f t="shared" si="56"/>
        <v>6720</v>
      </c>
      <c r="AV93" s="12">
        <f>MAX(AU$4:AU93)</f>
        <v>6720</v>
      </c>
      <c r="AW93" s="8">
        <f t="shared" si="57"/>
        <v>0</v>
      </c>
      <c r="AZ93" s="9"/>
      <c r="BC93" s="13"/>
      <c r="BD93" s="14"/>
      <c r="BF93" s="12"/>
      <c r="BG93" s="12"/>
      <c r="BH93" s="12"/>
      <c r="BI93" s="12"/>
      <c r="BJ93" s="12"/>
      <c r="BK93" s="8"/>
    </row>
    <row r="94" spans="1:63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 t="shared" si="29"/>
        <v>1055</v>
      </c>
      <c r="G94" s="11">
        <f t="shared" si="30"/>
        <v>0</v>
      </c>
      <c r="H94" s="3" t="s">
        <v>38</v>
      </c>
      <c r="I94" s="2" t="s">
        <v>11</v>
      </c>
      <c r="J94" s="2">
        <v>11</v>
      </c>
      <c r="L94" s="2">
        <f t="shared" si="31"/>
        <v>1</v>
      </c>
      <c r="M94" s="2" t="s">
        <v>21</v>
      </c>
      <c r="N94" s="14">
        <v>7</v>
      </c>
      <c r="O94" s="2">
        <v>103390</v>
      </c>
      <c r="P94" s="2">
        <v>103343</v>
      </c>
      <c r="Q94" s="2">
        <v>103444</v>
      </c>
      <c r="R94" s="6">
        <f t="shared" si="32"/>
        <v>5.4</v>
      </c>
      <c r="S94" s="6">
        <f t="shared" si="33"/>
        <v>4.7</v>
      </c>
      <c r="U94" s="6">
        <f t="shared" si="34"/>
        <v>-5.4</v>
      </c>
      <c r="V94" s="6">
        <f t="shared" si="35"/>
        <v>4.7</v>
      </c>
      <c r="W94" s="7">
        <f t="shared" si="36"/>
        <v>1</v>
      </c>
      <c r="X94" s="7">
        <f t="shared" si="37"/>
        <v>0</v>
      </c>
      <c r="Y94" s="6">
        <f t="shared" si="38"/>
        <v>0</v>
      </c>
      <c r="Z94" s="6"/>
      <c r="AA94" s="6">
        <f t="shared" si="39"/>
        <v>-20</v>
      </c>
      <c r="AB94" s="6">
        <f t="shared" si="40"/>
        <v>-20</v>
      </c>
      <c r="AC94" s="13">
        <f t="shared" si="41"/>
        <v>-100</v>
      </c>
      <c r="AD94" s="13">
        <f t="shared" si="42"/>
        <v>-20</v>
      </c>
      <c r="AE94" s="13">
        <f t="shared" si="43"/>
        <v>0</v>
      </c>
      <c r="AF94" s="13">
        <f t="shared" si="44"/>
        <v>0</v>
      </c>
      <c r="AG94" s="13">
        <f t="shared" si="45"/>
        <v>0</v>
      </c>
      <c r="AH94" s="13">
        <f t="shared" si="46"/>
        <v>320</v>
      </c>
      <c r="AI94" s="14">
        <f t="shared" si="47"/>
        <v>0</v>
      </c>
      <c r="AK94" s="12">
        <f t="shared" si="48"/>
        <v>129</v>
      </c>
      <c r="AL94" s="12">
        <f t="shared" si="49"/>
        <v>6</v>
      </c>
      <c r="AM94" s="12">
        <f t="shared" si="50"/>
        <v>-120</v>
      </c>
      <c r="AN94" s="12">
        <f t="shared" si="51"/>
        <v>4180</v>
      </c>
      <c r="AO94" s="12">
        <f>MAX(AN$4:AN94)</f>
        <v>6760</v>
      </c>
      <c r="AP94" s="8">
        <f t="shared" si="52"/>
        <v>-0.38165680473372782</v>
      </c>
      <c r="AR94" s="12">
        <f t="shared" si="53"/>
        <v>201.6</v>
      </c>
      <c r="AS94" s="12">
        <f t="shared" si="54"/>
        <v>10</v>
      </c>
      <c r="AT94" s="12">
        <f t="shared" si="55"/>
        <v>0</v>
      </c>
      <c r="AU94" s="12">
        <f t="shared" si="56"/>
        <v>6720</v>
      </c>
      <c r="AV94" s="12">
        <f>MAX(AU$4:AU94)</f>
        <v>6720</v>
      </c>
      <c r="AW94" s="8">
        <f t="shared" si="57"/>
        <v>0</v>
      </c>
      <c r="AZ94" s="9"/>
      <c r="BC94" s="13"/>
      <c r="BD94" s="14"/>
      <c r="BF94" s="12"/>
      <c r="BG94" s="12"/>
      <c r="BH94" s="12"/>
      <c r="BI94" s="12"/>
      <c r="BJ94" s="12"/>
      <c r="BK94" s="8"/>
    </row>
    <row r="95" spans="1:63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 t="shared" si="29"/>
        <v>1145</v>
      </c>
      <c r="G95" s="11">
        <f t="shared" si="30"/>
        <v>12</v>
      </c>
      <c r="H95" s="3" t="s">
        <v>38</v>
      </c>
      <c r="L95" s="2">
        <f t="shared" si="31"/>
        <v>1</v>
      </c>
      <c r="M95" s="2" t="s">
        <v>21</v>
      </c>
      <c r="N95" s="14">
        <v>7</v>
      </c>
      <c r="O95" s="2">
        <v>103270</v>
      </c>
      <c r="P95" s="2">
        <v>103014</v>
      </c>
      <c r="Q95" s="2">
        <v>103479</v>
      </c>
      <c r="R95" s="6">
        <f t="shared" si="32"/>
        <v>26.3</v>
      </c>
      <c r="S95" s="6">
        <f t="shared" si="33"/>
        <v>20.2</v>
      </c>
      <c r="U95" s="6">
        <f t="shared" si="34"/>
        <v>-26.3</v>
      </c>
      <c r="V95" s="6">
        <f t="shared" si="35"/>
        <v>20.2</v>
      </c>
      <c r="W95" s="7">
        <f t="shared" si="36"/>
        <v>1</v>
      </c>
      <c r="X95" s="7">
        <f t="shared" si="37"/>
        <v>1</v>
      </c>
      <c r="Y95" s="6">
        <f t="shared" si="38"/>
        <v>-20</v>
      </c>
      <c r="Z95" s="6"/>
      <c r="AA95" s="6">
        <f t="shared" si="39"/>
        <v>-20</v>
      </c>
      <c r="AB95" s="6">
        <f t="shared" si="40"/>
        <v>-20</v>
      </c>
      <c r="AC95" s="13">
        <f t="shared" si="41"/>
        <v>-120</v>
      </c>
      <c r="AD95" s="13">
        <f t="shared" si="42"/>
        <v>0</v>
      </c>
      <c r="AE95" s="13">
        <f t="shared" si="43"/>
        <v>0</v>
      </c>
      <c r="AF95" s="13">
        <f t="shared" si="44"/>
        <v>0</v>
      </c>
      <c r="AG95" s="13">
        <f t="shared" si="45"/>
        <v>-20</v>
      </c>
      <c r="AH95" s="13">
        <f t="shared" si="46"/>
        <v>300</v>
      </c>
      <c r="AI95" s="14">
        <f t="shared" si="47"/>
        <v>0</v>
      </c>
      <c r="AK95" s="12">
        <f t="shared" si="48"/>
        <v>129</v>
      </c>
      <c r="AL95" s="12">
        <f t="shared" si="49"/>
        <v>6</v>
      </c>
      <c r="AM95" s="12">
        <f t="shared" si="50"/>
        <v>-120</v>
      </c>
      <c r="AN95" s="12">
        <f t="shared" si="51"/>
        <v>4060</v>
      </c>
      <c r="AO95" s="12">
        <f>MAX(AN$4:AN95)</f>
        <v>6760</v>
      </c>
      <c r="AP95" s="8">
        <f t="shared" si="52"/>
        <v>-0.39940828402366862</v>
      </c>
      <c r="AR95" s="12">
        <f t="shared" si="53"/>
        <v>201.6</v>
      </c>
      <c r="AS95" s="12">
        <f t="shared" si="54"/>
        <v>10</v>
      </c>
      <c r="AT95" s="12">
        <f t="shared" si="55"/>
        <v>-200</v>
      </c>
      <c r="AU95" s="12">
        <f t="shared" si="56"/>
        <v>6520</v>
      </c>
      <c r="AV95" s="12">
        <f>MAX(AU$4:AU95)</f>
        <v>6720</v>
      </c>
      <c r="AW95" s="8">
        <f t="shared" si="57"/>
        <v>-2.976190476190476E-2</v>
      </c>
      <c r="AZ95" s="9"/>
      <c r="BC95" s="13"/>
      <c r="BD95" s="14"/>
      <c r="BF95" s="12"/>
      <c r="BG95" s="12"/>
      <c r="BH95" s="12"/>
      <c r="BI95" s="12"/>
      <c r="BJ95" s="12"/>
      <c r="BK95" s="8"/>
    </row>
    <row r="96" spans="1:63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 t="shared" si="29"/>
        <v>1435</v>
      </c>
      <c r="G96" s="11">
        <f t="shared" si="30"/>
        <v>19</v>
      </c>
      <c r="H96" s="3" t="s">
        <v>17</v>
      </c>
      <c r="L96" s="2">
        <f t="shared" si="31"/>
        <v>1</v>
      </c>
      <c r="M96" s="2" t="s">
        <v>20</v>
      </c>
      <c r="N96" s="14">
        <v>7</v>
      </c>
      <c r="O96" s="2">
        <v>111100</v>
      </c>
      <c r="P96" s="2">
        <v>111226</v>
      </c>
      <c r="Q96" s="2">
        <v>110873</v>
      </c>
      <c r="R96" s="6">
        <f t="shared" si="32"/>
        <v>13.3</v>
      </c>
      <c r="S96" s="6">
        <f t="shared" si="33"/>
        <v>22</v>
      </c>
      <c r="U96" s="6">
        <f t="shared" si="34"/>
        <v>-13.3</v>
      </c>
      <c r="V96" s="6">
        <f t="shared" si="35"/>
        <v>22</v>
      </c>
      <c r="W96" s="7">
        <f t="shared" si="36"/>
        <v>1</v>
      </c>
      <c r="X96" s="7">
        <f t="shared" si="37"/>
        <v>1</v>
      </c>
      <c r="Y96" s="6">
        <f t="shared" si="38"/>
        <v>0</v>
      </c>
      <c r="Z96" s="6"/>
      <c r="AA96" s="6">
        <f t="shared" si="39"/>
        <v>0</v>
      </c>
      <c r="AB96" s="6">
        <f t="shared" si="40"/>
        <v>20</v>
      </c>
      <c r="AC96" s="13">
        <f t="shared" si="41"/>
        <v>-100</v>
      </c>
      <c r="AD96" s="13">
        <f t="shared" si="42"/>
        <v>0</v>
      </c>
      <c r="AE96" s="13">
        <f t="shared" si="43"/>
        <v>0</v>
      </c>
      <c r="AF96" s="13">
        <f t="shared" si="44"/>
        <v>0</v>
      </c>
      <c r="AG96" s="13">
        <f t="shared" si="45"/>
        <v>20</v>
      </c>
      <c r="AH96" s="13">
        <f t="shared" si="46"/>
        <v>320</v>
      </c>
      <c r="AI96" s="14">
        <f t="shared" si="47"/>
        <v>1</v>
      </c>
      <c r="AK96" s="12">
        <f t="shared" si="48"/>
        <v>129</v>
      </c>
      <c r="AL96" s="12">
        <f t="shared" si="49"/>
        <v>6</v>
      </c>
      <c r="AM96" s="12">
        <f t="shared" si="50"/>
        <v>120</v>
      </c>
      <c r="AN96" s="12">
        <f t="shared" si="51"/>
        <v>4180</v>
      </c>
      <c r="AO96" s="12">
        <f>MAX(AN$4:AN96)</f>
        <v>6760</v>
      </c>
      <c r="AP96" s="8">
        <f t="shared" si="52"/>
        <v>-0.38165680473372782</v>
      </c>
      <c r="AR96" s="12">
        <f t="shared" si="53"/>
        <v>201.6</v>
      </c>
      <c r="AS96" s="12">
        <f t="shared" si="54"/>
        <v>10</v>
      </c>
      <c r="AT96" s="12">
        <f t="shared" si="55"/>
        <v>200</v>
      </c>
      <c r="AU96" s="12">
        <f t="shared" si="56"/>
        <v>6720</v>
      </c>
      <c r="AV96" s="12">
        <f>MAX(AU$4:AU96)</f>
        <v>6720</v>
      </c>
      <c r="AW96" s="8">
        <f t="shared" si="57"/>
        <v>0</v>
      </c>
      <c r="AZ96" s="9"/>
      <c r="BC96" s="13"/>
      <c r="BD96" s="14"/>
      <c r="BF96" s="12"/>
      <c r="BG96" s="12"/>
      <c r="BH96" s="12"/>
      <c r="BI96" s="12"/>
      <c r="BJ96" s="12"/>
      <c r="BK96" s="8"/>
    </row>
    <row r="97" spans="1:63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 t="shared" si="29"/>
        <v>455</v>
      </c>
      <c r="G97" s="11">
        <f t="shared" si="30"/>
        <v>22</v>
      </c>
      <c r="H97" s="3" t="s">
        <v>38</v>
      </c>
      <c r="L97" s="2">
        <f t="shared" si="31"/>
        <v>1</v>
      </c>
      <c r="M97" s="2" t="s">
        <v>21</v>
      </c>
      <c r="N97" s="14">
        <v>7</v>
      </c>
      <c r="O97" s="2">
        <v>102550</v>
      </c>
      <c r="P97" s="2">
        <v>102541</v>
      </c>
      <c r="Q97" s="2">
        <v>103311</v>
      </c>
      <c r="R97" s="6">
        <f t="shared" si="32"/>
        <v>1.6</v>
      </c>
      <c r="S97" s="6">
        <f t="shared" si="33"/>
        <v>75.400000000000006</v>
      </c>
      <c r="U97" s="6">
        <f t="shared" si="34"/>
        <v>-1.6</v>
      </c>
      <c r="V97" s="6">
        <f t="shared" si="35"/>
        <v>75.400000000000006</v>
      </c>
      <c r="W97" s="7">
        <f t="shared" si="36"/>
        <v>1</v>
      </c>
      <c r="X97" s="7">
        <f t="shared" si="37"/>
        <v>1</v>
      </c>
      <c r="Y97" s="6">
        <f t="shared" si="38"/>
        <v>0</v>
      </c>
      <c r="Z97" s="6"/>
      <c r="AA97" s="6">
        <f t="shared" si="39"/>
        <v>0</v>
      </c>
      <c r="AB97" s="6">
        <f t="shared" si="40"/>
        <v>20</v>
      </c>
      <c r="AC97" s="13">
        <f t="shared" si="41"/>
        <v>-80</v>
      </c>
      <c r="AD97" s="13">
        <f t="shared" si="42"/>
        <v>0</v>
      </c>
      <c r="AE97" s="13">
        <f t="shared" si="43"/>
        <v>0</v>
      </c>
      <c r="AF97" s="13">
        <f t="shared" si="44"/>
        <v>0</v>
      </c>
      <c r="AG97" s="13">
        <f t="shared" si="45"/>
        <v>20</v>
      </c>
      <c r="AH97" s="13">
        <f t="shared" si="46"/>
        <v>340</v>
      </c>
      <c r="AI97" s="14">
        <f t="shared" si="47"/>
        <v>1</v>
      </c>
      <c r="AK97" s="12">
        <f t="shared" si="48"/>
        <v>125.39999999999999</v>
      </c>
      <c r="AL97" s="12">
        <f t="shared" si="49"/>
        <v>6</v>
      </c>
      <c r="AM97" s="12">
        <f t="shared" si="50"/>
        <v>120</v>
      </c>
      <c r="AN97" s="12">
        <f t="shared" si="51"/>
        <v>4300</v>
      </c>
      <c r="AO97" s="12">
        <f>MAX(AN$4:AN97)</f>
        <v>6760</v>
      </c>
      <c r="AP97" s="8">
        <f t="shared" si="52"/>
        <v>-0.36390532544378701</v>
      </c>
      <c r="AR97" s="12">
        <f t="shared" si="53"/>
        <v>201.6</v>
      </c>
      <c r="AS97" s="12">
        <f t="shared" si="54"/>
        <v>10</v>
      </c>
      <c r="AT97" s="12">
        <f t="shared" si="55"/>
        <v>200</v>
      </c>
      <c r="AU97" s="12">
        <f t="shared" si="56"/>
        <v>6920</v>
      </c>
      <c r="AV97" s="12">
        <f>MAX(AU$4:AU97)</f>
        <v>6920</v>
      </c>
      <c r="AW97" s="8">
        <f t="shared" si="57"/>
        <v>0</v>
      </c>
      <c r="AZ97" s="9"/>
      <c r="BC97" s="13"/>
      <c r="BD97" s="14"/>
      <c r="BF97" s="12"/>
      <c r="BG97" s="12"/>
      <c r="BH97" s="12"/>
      <c r="BI97" s="12"/>
      <c r="BJ97" s="12"/>
      <c r="BK97" s="8"/>
    </row>
    <row r="98" spans="1:63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 t="shared" si="29"/>
        <v>840</v>
      </c>
      <c r="G98" s="11">
        <f t="shared" si="30"/>
        <v>0</v>
      </c>
      <c r="H98" s="3" t="s">
        <v>17</v>
      </c>
      <c r="L98" s="2">
        <f t="shared" si="31"/>
        <v>1</v>
      </c>
      <c r="M98" s="2" t="s">
        <v>21</v>
      </c>
      <c r="N98" s="14">
        <v>7</v>
      </c>
      <c r="O98" s="2">
        <v>110960</v>
      </c>
      <c r="P98" s="2">
        <v>110591</v>
      </c>
      <c r="Q98" s="2">
        <v>111397</v>
      </c>
      <c r="R98" s="6">
        <f t="shared" si="32"/>
        <v>37.6</v>
      </c>
      <c r="S98" s="6">
        <f t="shared" si="33"/>
        <v>43</v>
      </c>
      <c r="U98" s="6">
        <f t="shared" si="34"/>
        <v>-37.6</v>
      </c>
      <c r="V98" s="6">
        <f t="shared" si="35"/>
        <v>43</v>
      </c>
      <c r="W98" s="7">
        <f t="shared" si="36"/>
        <v>1</v>
      </c>
      <c r="X98" s="7">
        <f t="shared" si="37"/>
        <v>1</v>
      </c>
      <c r="Y98" s="6">
        <f t="shared" si="38"/>
        <v>-20</v>
      </c>
      <c r="Z98" s="6"/>
      <c r="AA98" s="6">
        <f t="shared" si="39"/>
        <v>-20</v>
      </c>
      <c r="AB98" s="6">
        <f t="shared" si="40"/>
        <v>-20</v>
      </c>
      <c r="AC98" s="13">
        <f t="shared" si="41"/>
        <v>-100</v>
      </c>
      <c r="AD98" s="13">
        <f t="shared" si="42"/>
        <v>0</v>
      </c>
      <c r="AE98" s="13">
        <f t="shared" si="43"/>
        <v>0</v>
      </c>
      <c r="AF98" s="13">
        <f t="shared" si="44"/>
        <v>0</v>
      </c>
      <c r="AG98" s="13">
        <f t="shared" si="45"/>
        <v>-20</v>
      </c>
      <c r="AH98" s="13">
        <f t="shared" si="46"/>
        <v>320</v>
      </c>
      <c r="AI98" s="14">
        <f t="shared" si="47"/>
        <v>0</v>
      </c>
      <c r="AK98" s="12">
        <f t="shared" si="48"/>
        <v>125.39999999999999</v>
      </c>
      <c r="AL98" s="12">
        <f t="shared" si="49"/>
        <v>6</v>
      </c>
      <c r="AM98" s="12">
        <f t="shared" si="50"/>
        <v>-120</v>
      </c>
      <c r="AN98" s="12">
        <f t="shared" si="51"/>
        <v>4180</v>
      </c>
      <c r="AO98" s="12">
        <f>MAX(AN$4:AN98)</f>
        <v>6760</v>
      </c>
      <c r="AP98" s="8">
        <f t="shared" si="52"/>
        <v>-0.38165680473372782</v>
      </c>
      <c r="AR98" s="12">
        <f t="shared" si="53"/>
        <v>201.6</v>
      </c>
      <c r="AS98" s="12">
        <f t="shared" si="54"/>
        <v>10</v>
      </c>
      <c r="AT98" s="12">
        <f t="shared" si="55"/>
        <v>-200</v>
      </c>
      <c r="AU98" s="12">
        <f t="shared" si="56"/>
        <v>6720</v>
      </c>
      <c r="AV98" s="12">
        <f>MAX(AU$4:AU98)</f>
        <v>6920</v>
      </c>
      <c r="AW98" s="8">
        <f t="shared" si="57"/>
        <v>-2.8901734104046242E-2</v>
      </c>
      <c r="AZ98" s="9"/>
      <c r="BC98" s="13"/>
      <c r="BD98" s="14"/>
      <c r="BF98" s="12"/>
      <c r="BG98" s="12"/>
      <c r="BH98" s="12"/>
      <c r="BI98" s="12"/>
      <c r="BJ98" s="12"/>
      <c r="BK98" s="8"/>
    </row>
    <row r="99" spans="1:63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 t="shared" si="29"/>
        <v>1145</v>
      </c>
      <c r="G99" s="11">
        <f t="shared" si="30"/>
        <v>0</v>
      </c>
      <c r="H99" s="3" t="s">
        <v>17</v>
      </c>
      <c r="I99" s="2" t="s">
        <v>11</v>
      </c>
      <c r="J99" s="2">
        <v>12</v>
      </c>
      <c r="L99" s="2">
        <f t="shared" si="31"/>
        <v>1</v>
      </c>
      <c r="M99" s="2" t="s">
        <v>21</v>
      </c>
      <c r="N99" s="14">
        <v>7</v>
      </c>
      <c r="O99" s="2">
        <v>110660</v>
      </c>
      <c r="P99" s="2">
        <v>110591</v>
      </c>
      <c r="Q99" s="2">
        <v>111397</v>
      </c>
      <c r="R99" s="6">
        <f t="shared" si="32"/>
        <v>7.6</v>
      </c>
      <c r="S99" s="6">
        <f t="shared" si="33"/>
        <v>73</v>
      </c>
      <c r="U99" s="6">
        <f t="shared" si="34"/>
        <v>-7.6</v>
      </c>
      <c r="V99" s="6">
        <f t="shared" si="35"/>
        <v>73</v>
      </c>
      <c r="W99" s="7">
        <f t="shared" si="36"/>
        <v>1</v>
      </c>
      <c r="X99" s="7">
        <f t="shared" si="37"/>
        <v>0</v>
      </c>
      <c r="Y99" s="6">
        <f t="shared" si="38"/>
        <v>0</v>
      </c>
      <c r="Z99" s="6"/>
      <c r="AA99" s="6">
        <f t="shared" si="39"/>
        <v>0</v>
      </c>
      <c r="AB99" s="6">
        <f t="shared" si="40"/>
        <v>20</v>
      </c>
      <c r="AC99" s="13">
        <f t="shared" si="41"/>
        <v>-80</v>
      </c>
      <c r="AD99" s="13">
        <f t="shared" si="42"/>
        <v>20</v>
      </c>
      <c r="AE99" s="13">
        <f t="shared" si="43"/>
        <v>0</v>
      </c>
      <c r="AF99" s="13">
        <f t="shared" si="44"/>
        <v>0</v>
      </c>
      <c r="AG99" s="13">
        <f t="shared" si="45"/>
        <v>0</v>
      </c>
      <c r="AH99" s="13">
        <f t="shared" si="46"/>
        <v>320</v>
      </c>
      <c r="AI99" s="14">
        <f t="shared" si="47"/>
        <v>0</v>
      </c>
      <c r="AK99" s="12">
        <f t="shared" si="48"/>
        <v>125.39999999999999</v>
      </c>
      <c r="AL99" s="12">
        <f t="shared" si="49"/>
        <v>6</v>
      </c>
      <c r="AM99" s="12">
        <f t="shared" si="50"/>
        <v>120</v>
      </c>
      <c r="AN99" s="12">
        <f t="shared" si="51"/>
        <v>4300</v>
      </c>
      <c r="AO99" s="12">
        <f>MAX(AN$4:AN99)</f>
        <v>6760</v>
      </c>
      <c r="AP99" s="8">
        <f t="shared" si="52"/>
        <v>-0.36390532544378701</v>
      </c>
      <c r="AR99" s="12">
        <f t="shared" si="53"/>
        <v>201.6</v>
      </c>
      <c r="AS99" s="12">
        <f t="shared" si="54"/>
        <v>10</v>
      </c>
      <c r="AT99" s="12">
        <f t="shared" si="55"/>
        <v>0</v>
      </c>
      <c r="AU99" s="12">
        <f t="shared" si="56"/>
        <v>6720</v>
      </c>
      <c r="AV99" s="12">
        <f>MAX(AU$4:AU99)</f>
        <v>6920</v>
      </c>
      <c r="AW99" s="8">
        <f t="shared" si="57"/>
        <v>-2.8901734104046242E-2</v>
      </c>
      <c r="AZ99" s="9"/>
      <c r="BC99" s="13"/>
      <c r="BD99" s="14"/>
      <c r="BF99" s="12"/>
      <c r="BG99" s="12"/>
      <c r="BH99" s="12"/>
      <c r="BI99" s="12"/>
      <c r="BJ99" s="12"/>
      <c r="BK99" s="8"/>
    </row>
    <row r="100" spans="1:63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 t="shared" si="29"/>
        <v>1410</v>
      </c>
      <c r="G100" s="11">
        <f t="shared" si="30"/>
        <v>0</v>
      </c>
      <c r="H100" s="3" t="s">
        <v>38</v>
      </c>
      <c r="I100" s="2" t="s">
        <v>11</v>
      </c>
      <c r="J100" s="2">
        <v>18</v>
      </c>
      <c r="K100" s="2" t="s">
        <v>11</v>
      </c>
      <c r="L100" s="2">
        <f t="shared" si="31"/>
        <v>1</v>
      </c>
      <c r="M100" s="2" t="s">
        <v>20</v>
      </c>
      <c r="N100" s="14">
        <v>7</v>
      </c>
      <c r="O100" s="2">
        <v>103290</v>
      </c>
      <c r="P100" s="2">
        <v>103311</v>
      </c>
      <c r="Q100" s="2">
        <v>102823</v>
      </c>
      <c r="R100" s="6">
        <f t="shared" si="32"/>
        <v>2.8</v>
      </c>
      <c r="S100" s="6">
        <f t="shared" si="33"/>
        <v>46</v>
      </c>
      <c r="U100" s="6">
        <f t="shared" si="34"/>
        <v>-2.8</v>
      </c>
      <c r="V100" s="6">
        <f t="shared" si="35"/>
        <v>46</v>
      </c>
      <c r="W100" s="7">
        <f t="shared" si="36"/>
        <v>1</v>
      </c>
      <c r="X100" s="7">
        <f t="shared" si="37"/>
        <v>0</v>
      </c>
      <c r="Y100" s="6">
        <f t="shared" si="38"/>
        <v>0</v>
      </c>
      <c r="Z100" s="6"/>
      <c r="AA100" s="6">
        <f t="shared" si="39"/>
        <v>0</v>
      </c>
      <c r="AB100" s="6">
        <f t="shared" si="40"/>
        <v>20</v>
      </c>
      <c r="AC100" s="13">
        <f t="shared" si="41"/>
        <v>-60</v>
      </c>
      <c r="AD100" s="13">
        <f t="shared" si="42"/>
        <v>20</v>
      </c>
      <c r="AE100" s="13">
        <f t="shared" si="43"/>
        <v>20</v>
      </c>
      <c r="AF100" s="13">
        <f t="shared" si="44"/>
        <v>0</v>
      </c>
      <c r="AG100" s="13">
        <f t="shared" si="45"/>
        <v>0</v>
      </c>
      <c r="AH100" s="13">
        <f t="shared" si="46"/>
        <v>320</v>
      </c>
      <c r="AI100" s="14">
        <f t="shared" si="47"/>
        <v>0</v>
      </c>
      <c r="AK100" s="12">
        <f t="shared" si="48"/>
        <v>125.39999999999999</v>
      </c>
      <c r="AL100" s="12">
        <f t="shared" si="49"/>
        <v>6</v>
      </c>
      <c r="AM100" s="12">
        <f t="shared" si="50"/>
        <v>120</v>
      </c>
      <c r="AN100" s="12">
        <f t="shared" si="51"/>
        <v>4420</v>
      </c>
      <c r="AO100" s="12">
        <f>MAX(AN$4:AN100)</f>
        <v>6760</v>
      </c>
      <c r="AP100" s="8">
        <f t="shared" si="52"/>
        <v>-0.34615384615384615</v>
      </c>
      <c r="AR100" s="12">
        <f t="shared" si="53"/>
        <v>201.6</v>
      </c>
      <c r="AS100" s="12">
        <f t="shared" si="54"/>
        <v>10</v>
      </c>
      <c r="AT100" s="12">
        <f t="shared" si="55"/>
        <v>0</v>
      </c>
      <c r="AU100" s="12">
        <f t="shared" si="56"/>
        <v>6720</v>
      </c>
      <c r="AV100" s="12">
        <f>MAX(AU$4:AU100)</f>
        <v>6920</v>
      </c>
      <c r="AW100" s="8">
        <f t="shared" si="57"/>
        <v>-2.8901734104046242E-2</v>
      </c>
      <c r="AZ100" s="9"/>
      <c r="BC100" s="13"/>
      <c r="BD100" s="14"/>
      <c r="BF100" s="12"/>
      <c r="BG100" s="12"/>
      <c r="BH100" s="12"/>
      <c r="BI100" s="12"/>
      <c r="BJ100" s="12"/>
      <c r="BK100" s="8"/>
    </row>
    <row r="101" spans="1:63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 t="shared" si="29"/>
        <v>125</v>
      </c>
      <c r="G101" s="11">
        <f t="shared" si="30"/>
        <v>1</v>
      </c>
      <c r="H101" s="3" t="s">
        <v>43</v>
      </c>
      <c r="L101" s="2">
        <f t="shared" si="31"/>
        <v>1</v>
      </c>
      <c r="M101" s="2" t="s">
        <v>21</v>
      </c>
      <c r="N101" s="14">
        <v>10</v>
      </c>
      <c r="O101" s="2">
        <v>134330</v>
      </c>
      <c r="P101" s="2">
        <v>134296</v>
      </c>
      <c r="Q101" s="2">
        <v>135048</v>
      </c>
      <c r="R101" s="6">
        <f t="shared" si="32"/>
        <v>4.4000000000000004</v>
      </c>
      <c r="S101" s="6">
        <f t="shared" si="33"/>
        <v>70.8</v>
      </c>
      <c r="U101" s="6">
        <f t="shared" si="34"/>
        <v>-4.4000000000000004</v>
      </c>
      <c r="V101" s="6">
        <f t="shared" si="35"/>
        <v>70.8</v>
      </c>
      <c r="W101" s="7">
        <f t="shared" si="36"/>
        <v>1</v>
      </c>
      <c r="X101" s="7">
        <f t="shared" si="37"/>
        <v>1</v>
      </c>
      <c r="Y101" s="6">
        <f t="shared" si="38"/>
        <v>0</v>
      </c>
      <c r="Z101" s="6"/>
      <c r="AA101" s="6">
        <f t="shared" si="39"/>
        <v>0</v>
      </c>
      <c r="AB101" s="6">
        <f t="shared" si="40"/>
        <v>20</v>
      </c>
      <c r="AC101" s="13">
        <f t="shared" si="41"/>
        <v>-40</v>
      </c>
      <c r="AD101" s="13">
        <f t="shared" si="42"/>
        <v>0</v>
      </c>
      <c r="AE101" s="13">
        <f t="shared" si="43"/>
        <v>0</v>
      </c>
      <c r="AF101" s="13">
        <f t="shared" si="44"/>
        <v>0</v>
      </c>
      <c r="AG101" s="13">
        <f t="shared" si="45"/>
        <v>20</v>
      </c>
      <c r="AH101" s="13">
        <f t="shared" si="46"/>
        <v>340</v>
      </c>
      <c r="AI101" s="14">
        <f t="shared" si="47"/>
        <v>1</v>
      </c>
      <c r="AK101" s="12">
        <f t="shared" si="48"/>
        <v>132.6</v>
      </c>
      <c r="AL101" s="12">
        <f t="shared" si="49"/>
        <v>6</v>
      </c>
      <c r="AM101" s="12">
        <f t="shared" si="50"/>
        <v>120</v>
      </c>
      <c r="AN101" s="12">
        <f t="shared" si="51"/>
        <v>4540</v>
      </c>
      <c r="AO101" s="12">
        <f>MAX(AN$4:AN101)</f>
        <v>6760</v>
      </c>
      <c r="AP101" s="8">
        <f t="shared" si="52"/>
        <v>-0.32840236686390534</v>
      </c>
      <c r="AR101" s="12">
        <f t="shared" si="53"/>
        <v>201.6</v>
      </c>
      <c r="AS101" s="12">
        <f t="shared" si="54"/>
        <v>10</v>
      </c>
      <c r="AT101" s="12">
        <f t="shared" si="55"/>
        <v>200</v>
      </c>
      <c r="AU101" s="12">
        <f t="shared" si="56"/>
        <v>6920</v>
      </c>
      <c r="AV101" s="12">
        <f>MAX(AU$4:AU101)</f>
        <v>6920</v>
      </c>
      <c r="AW101" s="8">
        <f t="shared" si="57"/>
        <v>0</v>
      </c>
      <c r="AZ101" s="9"/>
      <c r="BC101" s="13"/>
      <c r="BD101" s="14"/>
      <c r="BF101" s="12"/>
      <c r="BG101" s="12"/>
      <c r="BH101" s="12"/>
      <c r="BI101" s="12"/>
      <c r="BJ101" s="12"/>
      <c r="BK101" s="8"/>
    </row>
    <row r="102" spans="1:63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 t="shared" si="29"/>
        <v>920</v>
      </c>
      <c r="G102" s="11">
        <f t="shared" si="30"/>
        <v>0</v>
      </c>
      <c r="H102" s="3" t="s">
        <v>43</v>
      </c>
      <c r="I102" s="2" t="s">
        <v>11</v>
      </c>
      <c r="J102" s="2">
        <v>15</v>
      </c>
      <c r="L102" s="2">
        <f t="shared" si="31"/>
        <v>1</v>
      </c>
      <c r="M102" s="2" t="s">
        <v>20</v>
      </c>
      <c r="N102" s="14">
        <v>10</v>
      </c>
      <c r="O102" s="2">
        <v>134710</v>
      </c>
      <c r="P102" s="2">
        <v>134978</v>
      </c>
      <c r="Q102" s="2">
        <v>134400</v>
      </c>
      <c r="R102" s="6">
        <f t="shared" si="32"/>
        <v>27.8</v>
      </c>
      <c r="S102" s="6">
        <f t="shared" si="33"/>
        <v>30</v>
      </c>
      <c r="U102" s="6">
        <f t="shared" si="34"/>
        <v>-27.8</v>
      </c>
      <c r="V102" s="6">
        <f t="shared" si="35"/>
        <v>30</v>
      </c>
      <c r="W102" s="7">
        <f t="shared" si="36"/>
        <v>1</v>
      </c>
      <c r="X102" s="7">
        <f t="shared" si="37"/>
        <v>0</v>
      </c>
      <c r="Y102" s="6">
        <f t="shared" si="38"/>
        <v>-20</v>
      </c>
      <c r="Z102" s="6"/>
      <c r="AA102" s="6">
        <f t="shared" si="39"/>
        <v>-20</v>
      </c>
      <c r="AB102" s="6">
        <f t="shared" si="40"/>
        <v>-20</v>
      </c>
      <c r="AC102" s="13">
        <f t="shared" si="41"/>
        <v>-60</v>
      </c>
      <c r="AD102" s="13">
        <f t="shared" si="42"/>
        <v>-20</v>
      </c>
      <c r="AE102" s="13">
        <f t="shared" si="43"/>
        <v>0</v>
      </c>
      <c r="AF102" s="13">
        <f t="shared" si="44"/>
        <v>0</v>
      </c>
      <c r="AG102" s="13">
        <f t="shared" si="45"/>
        <v>0</v>
      </c>
      <c r="AH102" s="13">
        <f t="shared" si="46"/>
        <v>340</v>
      </c>
      <c r="AI102" s="14">
        <f t="shared" si="47"/>
        <v>0</v>
      </c>
      <c r="AK102" s="12">
        <f t="shared" si="48"/>
        <v>132.6</v>
      </c>
      <c r="AL102" s="12">
        <f t="shared" si="49"/>
        <v>6</v>
      </c>
      <c r="AM102" s="12">
        <f t="shared" si="50"/>
        <v>-120</v>
      </c>
      <c r="AN102" s="12">
        <f t="shared" si="51"/>
        <v>4420</v>
      </c>
      <c r="AO102" s="12">
        <f>MAX(AN$4:AN102)</f>
        <v>6760</v>
      </c>
      <c r="AP102" s="8">
        <f t="shared" si="52"/>
        <v>-0.34615384615384615</v>
      </c>
      <c r="AR102" s="12">
        <f t="shared" si="53"/>
        <v>207.6</v>
      </c>
      <c r="AS102" s="12">
        <f t="shared" si="54"/>
        <v>10</v>
      </c>
      <c r="AT102" s="12">
        <f t="shared" si="55"/>
        <v>0</v>
      </c>
      <c r="AU102" s="12">
        <f t="shared" si="56"/>
        <v>6920</v>
      </c>
      <c r="AV102" s="12">
        <f>MAX(AU$4:AU102)</f>
        <v>6920</v>
      </c>
      <c r="AW102" s="8">
        <f t="shared" si="57"/>
        <v>0</v>
      </c>
      <c r="AZ102" s="9"/>
      <c r="BC102" s="13"/>
      <c r="BD102" s="14"/>
      <c r="BF102" s="12"/>
      <c r="BG102" s="12"/>
      <c r="BH102" s="12"/>
      <c r="BI102" s="12"/>
      <c r="BJ102" s="12"/>
      <c r="BK102" s="8"/>
    </row>
    <row r="103" spans="1:63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 t="shared" si="29"/>
        <v>1735</v>
      </c>
      <c r="G103" s="11">
        <f t="shared" si="30"/>
        <v>0</v>
      </c>
      <c r="H103" s="3" t="s">
        <v>43</v>
      </c>
      <c r="K103" s="2" t="s">
        <v>11</v>
      </c>
      <c r="L103" s="2">
        <f t="shared" si="31"/>
        <v>1</v>
      </c>
      <c r="M103" s="2" t="s">
        <v>20</v>
      </c>
      <c r="N103" s="14">
        <v>10</v>
      </c>
      <c r="O103" s="2">
        <v>134570</v>
      </c>
      <c r="P103" s="2">
        <v>134580</v>
      </c>
      <c r="Q103" s="2">
        <v>134560</v>
      </c>
      <c r="R103" s="6">
        <f t="shared" si="32"/>
        <v>2</v>
      </c>
      <c r="S103" s="6">
        <f t="shared" si="33"/>
        <v>0</v>
      </c>
      <c r="U103" s="6">
        <f t="shared" si="34"/>
        <v>-2</v>
      </c>
      <c r="V103" s="6">
        <f t="shared" si="35"/>
        <v>0</v>
      </c>
      <c r="W103" s="7">
        <f t="shared" si="36"/>
        <v>1</v>
      </c>
      <c r="X103" s="7">
        <f t="shared" si="37"/>
        <v>0</v>
      </c>
      <c r="Y103" s="6">
        <f t="shared" si="38"/>
        <v>0</v>
      </c>
      <c r="Z103" s="6"/>
      <c r="AA103" s="6">
        <f t="shared" si="39"/>
        <v>-20</v>
      </c>
      <c r="AB103" s="6">
        <f t="shared" si="40"/>
        <v>-20</v>
      </c>
      <c r="AC103" s="13">
        <f t="shared" si="41"/>
        <v>-80</v>
      </c>
      <c r="AD103" s="13">
        <f t="shared" si="42"/>
        <v>0</v>
      </c>
      <c r="AE103" s="13">
        <f t="shared" si="43"/>
        <v>-20</v>
      </c>
      <c r="AF103" s="13">
        <f t="shared" si="44"/>
        <v>0</v>
      </c>
      <c r="AG103" s="13">
        <f t="shared" si="45"/>
        <v>0</v>
      </c>
      <c r="AH103" s="13">
        <f t="shared" si="46"/>
        <v>340</v>
      </c>
      <c r="AI103" s="14">
        <f t="shared" si="47"/>
        <v>0</v>
      </c>
      <c r="AK103" s="12">
        <f t="shared" si="48"/>
        <v>132.6</v>
      </c>
      <c r="AL103" s="12">
        <f t="shared" si="49"/>
        <v>6</v>
      </c>
      <c r="AM103" s="12">
        <f t="shared" si="50"/>
        <v>-120</v>
      </c>
      <c r="AN103" s="12">
        <f t="shared" si="51"/>
        <v>4300</v>
      </c>
      <c r="AO103" s="12">
        <f>MAX(AN$4:AN103)</f>
        <v>6760</v>
      </c>
      <c r="AP103" s="8">
        <f t="shared" si="52"/>
        <v>-0.36390532544378701</v>
      </c>
      <c r="AR103" s="12">
        <f t="shared" si="53"/>
        <v>207.6</v>
      </c>
      <c r="AS103" s="12">
        <f t="shared" si="54"/>
        <v>10</v>
      </c>
      <c r="AT103" s="12">
        <f t="shared" si="55"/>
        <v>0</v>
      </c>
      <c r="AU103" s="12">
        <f t="shared" si="56"/>
        <v>6920</v>
      </c>
      <c r="AV103" s="12">
        <f>MAX(AU$4:AU103)</f>
        <v>6920</v>
      </c>
      <c r="AW103" s="8">
        <f t="shared" si="57"/>
        <v>0</v>
      </c>
      <c r="AZ103" s="9"/>
      <c r="BC103" s="13"/>
      <c r="BD103" s="14"/>
      <c r="BF103" s="12"/>
      <c r="BG103" s="12"/>
      <c r="BH103" s="12"/>
      <c r="BI103" s="12"/>
      <c r="BJ103" s="12"/>
      <c r="BK103" s="8"/>
    </row>
    <row r="104" spans="1:63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 t="shared" si="29"/>
        <v>1110</v>
      </c>
      <c r="G104" s="11">
        <f t="shared" si="30"/>
        <v>0</v>
      </c>
      <c r="H104" s="3" t="s">
        <v>17</v>
      </c>
      <c r="L104" s="2">
        <f t="shared" si="31"/>
        <v>1</v>
      </c>
      <c r="M104" s="2" t="s">
        <v>20</v>
      </c>
      <c r="N104" s="14">
        <v>7</v>
      </c>
      <c r="O104" s="2">
        <v>106240</v>
      </c>
      <c r="P104" s="2">
        <v>106423</v>
      </c>
      <c r="Q104" s="2">
        <v>106002</v>
      </c>
      <c r="R104" s="6">
        <f t="shared" si="32"/>
        <v>19</v>
      </c>
      <c r="S104" s="6">
        <f t="shared" si="33"/>
        <v>23.1</v>
      </c>
      <c r="U104" s="6">
        <f t="shared" si="34"/>
        <v>-19</v>
      </c>
      <c r="V104" s="6">
        <f t="shared" si="35"/>
        <v>23.1</v>
      </c>
      <c r="W104" s="7">
        <f t="shared" si="36"/>
        <v>1</v>
      </c>
      <c r="X104" s="7">
        <f t="shared" si="37"/>
        <v>1</v>
      </c>
      <c r="Y104" s="6">
        <f t="shared" si="38"/>
        <v>0</v>
      </c>
      <c r="Z104" s="6"/>
      <c r="AA104" s="6">
        <f t="shared" si="39"/>
        <v>0</v>
      </c>
      <c r="AB104" s="6">
        <f t="shared" si="40"/>
        <v>20</v>
      </c>
      <c r="AC104" s="13">
        <f t="shared" si="41"/>
        <v>-60</v>
      </c>
      <c r="AD104" s="13">
        <f t="shared" si="42"/>
        <v>0</v>
      </c>
      <c r="AE104" s="13">
        <f t="shared" si="43"/>
        <v>0</v>
      </c>
      <c r="AF104" s="13">
        <f t="shared" si="44"/>
        <v>0</v>
      </c>
      <c r="AG104" s="13">
        <f t="shared" si="45"/>
        <v>20</v>
      </c>
      <c r="AH104" s="13">
        <f t="shared" si="46"/>
        <v>360</v>
      </c>
      <c r="AI104" s="14">
        <f t="shared" si="47"/>
        <v>1</v>
      </c>
      <c r="AK104" s="12">
        <f t="shared" si="48"/>
        <v>129</v>
      </c>
      <c r="AL104" s="12">
        <f t="shared" si="49"/>
        <v>6</v>
      </c>
      <c r="AM104" s="12">
        <f t="shared" si="50"/>
        <v>120</v>
      </c>
      <c r="AN104" s="12">
        <f t="shared" si="51"/>
        <v>4420</v>
      </c>
      <c r="AO104" s="12">
        <f>MAX(AN$4:AN104)</f>
        <v>6760</v>
      </c>
      <c r="AP104" s="8">
        <f t="shared" si="52"/>
        <v>-0.34615384615384615</v>
      </c>
      <c r="AR104" s="12">
        <f t="shared" si="53"/>
        <v>207.6</v>
      </c>
      <c r="AS104" s="12">
        <f t="shared" si="54"/>
        <v>10</v>
      </c>
      <c r="AT104" s="12">
        <f t="shared" si="55"/>
        <v>200</v>
      </c>
      <c r="AU104" s="12">
        <f t="shared" si="56"/>
        <v>7120</v>
      </c>
      <c r="AV104" s="12">
        <f>MAX(AU$4:AU104)</f>
        <v>7120</v>
      </c>
      <c r="AW104" s="8">
        <f t="shared" si="57"/>
        <v>0</v>
      </c>
      <c r="AZ104" s="9"/>
      <c r="BC104" s="13"/>
      <c r="BD104" s="14"/>
      <c r="BF104" s="12"/>
      <c r="BG104" s="12"/>
      <c r="BH104" s="12"/>
      <c r="BI104" s="12"/>
      <c r="BJ104" s="12"/>
      <c r="BK104" s="8"/>
    </row>
    <row r="105" spans="1:63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 t="shared" si="29"/>
        <v>1145</v>
      </c>
      <c r="G105" s="11">
        <f t="shared" si="30"/>
        <v>0</v>
      </c>
      <c r="H105" s="3" t="s">
        <v>43</v>
      </c>
      <c r="L105" s="2">
        <f t="shared" si="31"/>
        <v>1</v>
      </c>
      <c r="M105" s="2" t="s">
        <v>21</v>
      </c>
      <c r="N105" s="14">
        <v>10</v>
      </c>
      <c r="O105" s="2">
        <v>134970</v>
      </c>
      <c r="P105" s="2">
        <v>134928</v>
      </c>
      <c r="Q105" s="2">
        <v>135216</v>
      </c>
      <c r="R105" s="6">
        <f t="shared" si="32"/>
        <v>5.2</v>
      </c>
      <c r="S105" s="6">
        <f t="shared" si="33"/>
        <v>23.6</v>
      </c>
      <c r="U105" s="6">
        <f t="shared" si="34"/>
        <v>-5.2</v>
      </c>
      <c r="V105" s="6">
        <f t="shared" si="35"/>
        <v>23.6</v>
      </c>
      <c r="W105" s="7">
        <f t="shared" si="36"/>
        <v>1</v>
      </c>
      <c r="X105" s="7">
        <f t="shared" si="37"/>
        <v>1</v>
      </c>
      <c r="Y105" s="6">
        <f t="shared" si="38"/>
        <v>0</v>
      </c>
      <c r="Z105" s="6"/>
      <c r="AA105" s="6">
        <f t="shared" si="39"/>
        <v>0</v>
      </c>
      <c r="AB105" s="6">
        <f t="shared" si="40"/>
        <v>20</v>
      </c>
      <c r="AC105" s="13">
        <f t="shared" si="41"/>
        <v>-40</v>
      </c>
      <c r="AD105" s="13">
        <f t="shared" si="42"/>
        <v>0</v>
      </c>
      <c r="AE105" s="13">
        <f t="shared" si="43"/>
        <v>0</v>
      </c>
      <c r="AF105" s="13">
        <f t="shared" si="44"/>
        <v>0</v>
      </c>
      <c r="AG105" s="13">
        <f t="shared" si="45"/>
        <v>20</v>
      </c>
      <c r="AH105" s="13">
        <f t="shared" si="46"/>
        <v>380</v>
      </c>
      <c r="AI105" s="14">
        <f t="shared" si="47"/>
        <v>1</v>
      </c>
      <c r="AK105" s="12">
        <f t="shared" si="48"/>
        <v>129</v>
      </c>
      <c r="AL105" s="12">
        <f t="shared" si="49"/>
        <v>6</v>
      </c>
      <c r="AM105" s="12">
        <f t="shared" si="50"/>
        <v>120</v>
      </c>
      <c r="AN105" s="12">
        <f t="shared" si="51"/>
        <v>4540</v>
      </c>
      <c r="AO105" s="12">
        <f>MAX(AN$4:AN105)</f>
        <v>6760</v>
      </c>
      <c r="AP105" s="8">
        <f t="shared" si="52"/>
        <v>-0.32840236686390534</v>
      </c>
      <c r="AR105" s="12">
        <f t="shared" si="53"/>
        <v>207.6</v>
      </c>
      <c r="AS105" s="12">
        <f t="shared" si="54"/>
        <v>10</v>
      </c>
      <c r="AT105" s="12">
        <f t="shared" si="55"/>
        <v>200</v>
      </c>
      <c r="AU105" s="12">
        <f t="shared" si="56"/>
        <v>7320</v>
      </c>
      <c r="AV105" s="12">
        <f>MAX(AU$4:AU105)</f>
        <v>7320</v>
      </c>
      <c r="AW105" s="8">
        <f t="shared" si="57"/>
        <v>0</v>
      </c>
      <c r="AZ105" s="9"/>
      <c r="BC105" s="13"/>
      <c r="BD105" s="14"/>
      <c r="BF105" s="12"/>
      <c r="BG105" s="12"/>
      <c r="BH105" s="12"/>
      <c r="BI105" s="12"/>
      <c r="BJ105" s="12"/>
      <c r="BK105" s="8"/>
    </row>
    <row r="106" spans="1:63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 t="shared" si="29"/>
        <v>1150</v>
      </c>
      <c r="G106" s="11">
        <f t="shared" si="30"/>
        <v>0</v>
      </c>
      <c r="H106" s="3" t="s">
        <v>38</v>
      </c>
      <c r="L106" s="2">
        <f t="shared" si="31"/>
        <v>1</v>
      </c>
      <c r="M106" s="2" t="s">
        <v>21</v>
      </c>
      <c r="N106" s="14">
        <v>7</v>
      </c>
      <c r="O106" s="2">
        <v>110170</v>
      </c>
      <c r="P106" s="2">
        <v>109793</v>
      </c>
      <c r="Q106" s="2">
        <v>110838</v>
      </c>
      <c r="R106" s="6">
        <f t="shared" si="32"/>
        <v>38.4</v>
      </c>
      <c r="S106" s="6">
        <f t="shared" si="33"/>
        <v>66.099999999999994</v>
      </c>
      <c r="U106" s="6">
        <f t="shared" si="34"/>
        <v>-38.4</v>
      </c>
      <c r="V106" s="6">
        <f t="shared" si="35"/>
        <v>66.099999999999994</v>
      </c>
      <c r="W106" s="7">
        <f t="shared" si="36"/>
        <v>1</v>
      </c>
      <c r="X106" s="7">
        <f t="shared" si="37"/>
        <v>1</v>
      </c>
      <c r="Y106" s="6">
        <f t="shared" si="38"/>
        <v>-20</v>
      </c>
      <c r="Z106" s="6"/>
      <c r="AA106" s="6">
        <f t="shared" si="39"/>
        <v>-20</v>
      </c>
      <c r="AB106" s="6">
        <f t="shared" si="40"/>
        <v>-20</v>
      </c>
      <c r="AC106" s="13">
        <f t="shared" si="41"/>
        <v>-60</v>
      </c>
      <c r="AD106" s="13">
        <f t="shared" si="42"/>
        <v>0</v>
      </c>
      <c r="AE106" s="13">
        <f t="shared" si="43"/>
        <v>0</v>
      </c>
      <c r="AF106" s="13">
        <f t="shared" si="44"/>
        <v>0</v>
      </c>
      <c r="AG106" s="13">
        <f t="shared" si="45"/>
        <v>-20</v>
      </c>
      <c r="AH106" s="13">
        <f t="shared" si="46"/>
        <v>360</v>
      </c>
      <c r="AI106" s="14">
        <f t="shared" si="47"/>
        <v>0</v>
      </c>
      <c r="AK106" s="12">
        <f t="shared" si="48"/>
        <v>129</v>
      </c>
      <c r="AL106" s="12">
        <f t="shared" si="49"/>
        <v>6</v>
      </c>
      <c r="AM106" s="12">
        <f t="shared" si="50"/>
        <v>-120</v>
      </c>
      <c r="AN106" s="12">
        <f t="shared" si="51"/>
        <v>4420</v>
      </c>
      <c r="AO106" s="12">
        <f>MAX(AN$4:AN106)</f>
        <v>6760</v>
      </c>
      <c r="AP106" s="8">
        <f t="shared" si="52"/>
        <v>-0.34615384615384615</v>
      </c>
      <c r="AR106" s="12">
        <f t="shared" si="53"/>
        <v>207.6</v>
      </c>
      <c r="AS106" s="12">
        <f t="shared" si="54"/>
        <v>10</v>
      </c>
      <c r="AT106" s="12">
        <f t="shared" si="55"/>
        <v>-200</v>
      </c>
      <c r="AU106" s="12">
        <f t="shared" si="56"/>
        <v>7120</v>
      </c>
      <c r="AV106" s="12">
        <f>MAX(AU$4:AU106)</f>
        <v>7320</v>
      </c>
      <c r="AW106" s="8">
        <f t="shared" si="57"/>
        <v>-2.7322404371584699E-2</v>
      </c>
      <c r="AZ106" s="9"/>
      <c r="BC106" s="13"/>
      <c r="BD106" s="14"/>
      <c r="BF106" s="12"/>
      <c r="BG106" s="12"/>
      <c r="BH106" s="12"/>
      <c r="BI106" s="12"/>
      <c r="BJ106" s="12"/>
      <c r="BK106" s="8"/>
    </row>
    <row r="107" spans="1:63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 t="shared" si="29"/>
        <v>2355</v>
      </c>
      <c r="G107" s="11">
        <f t="shared" si="30"/>
        <v>1</v>
      </c>
      <c r="H107" s="3" t="s">
        <v>43</v>
      </c>
      <c r="L107" s="2">
        <f t="shared" si="31"/>
        <v>1</v>
      </c>
      <c r="M107" s="2" t="s">
        <v>20</v>
      </c>
      <c r="N107" s="14">
        <v>10</v>
      </c>
      <c r="O107" s="2">
        <v>135340</v>
      </c>
      <c r="P107" s="2">
        <v>135635</v>
      </c>
      <c r="Q107" s="2">
        <v>134928</v>
      </c>
      <c r="R107" s="6">
        <f t="shared" si="32"/>
        <v>30.5</v>
      </c>
      <c r="S107" s="6">
        <f t="shared" si="33"/>
        <v>40.200000000000003</v>
      </c>
      <c r="U107" s="6">
        <f t="shared" si="34"/>
        <v>-30.5</v>
      </c>
      <c r="V107" s="6">
        <f t="shared" si="35"/>
        <v>40.200000000000003</v>
      </c>
      <c r="W107" s="7">
        <f t="shared" si="36"/>
        <v>1</v>
      </c>
      <c r="X107" s="7">
        <f t="shared" si="37"/>
        <v>1</v>
      </c>
      <c r="Y107" s="6">
        <f t="shared" si="38"/>
        <v>-20</v>
      </c>
      <c r="Z107" s="6"/>
      <c r="AA107" s="6">
        <f t="shared" si="39"/>
        <v>-20</v>
      </c>
      <c r="AB107" s="6">
        <f t="shared" si="40"/>
        <v>-20</v>
      </c>
      <c r="AC107" s="13">
        <f t="shared" si="41"/>
        <v>-80</v>
      </c>
      <c r="AD107" s="13">
        <f t="shared" si="42"/>
        <v>0</v>
      </c>
      <c r="AE107" s="13">
        <f t="shared" si="43"/>
        <v>0</v>
      </c>
      <c r="AF107" s="13">
        <f t="shared" si="44"/>
        <v>0</v>
      </c>
      <c r="AG107" s="13">
        <f t="shared" si="45"/>
        <v>-20</v>
      </c>
      <c r="AH107" s="13">
        <f t="shared" si="46"/>
        <v>340</v>
      </c>
      <c r="AI107" s="14">
        <f t="shared" si="47"/>
        <v>0</v>
      </c>
      <c r="AK107" s="12">
        <f t="shared" si="48"/>
        <v>129</v>
      </c>
      <c r="AL107" s="12">
        <f t="shared" si="49"/>
        <v>6</v>
      </c>
      <c r="AM107" s="12">
        <f t="shared" si="50"/>
        <v>-120</v>
      </c>
      <c r="AN107" s="12">
        <f t="shared" si="51"/>
        <v>4300</v>
      </c>
      <c r="AO107" s="12">
        <f>MAX(AN$4:AN107)</f>
        <v>6760</v>
      </c>
      <c r="AP107" s="8">
        <f t="shared" si="52"/>
        <v>-0.36390532544378701</v>
      </c>
      <c r="AR107" s="12">
        <f t="shared" si="53"/>
        <v>207.6</v>
      </c>
      <c r="AS107" s="12">
        <f t="shared" si="54"/>
        <v>10</v>
      </c>
      <c r="AT107" s="12">
        <f t="shared" si="55"/>
        <v>-200</v>
      </c>
      <c r="AU107" s="12">
        <f t="shared" si="56"/>
        <v>6920</v>
      </c>
      <c r="AV107" s="12">
        <f>MAX(AU$4:AU107)</f>
        <v>7320</v>
      </c>
      <c r="AW107" s="8">
        <f t="shared" si="57"/>
        <v>-5.4644808743169397E-2</v>
      </c>
      <c r="AZ107" s="9"/>
      <c r="BC107" s="13"/>
      <c r="BD107" s="14"/>
      <c r="BF107" s="12"/>
      <c r="BG107" s="12"/>
      <c r="BH107" s="12"/>
      <c r="BI107" s="12"/>
      <c r="BJ107" s="12"/>
      <c r="BK107" s="8"/>
    </row>
    <row r="108" spans="1:63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 t="shared" si="29"/>
        <v>1340</v>
      </c>
      <c r="G108" s="11">
        <f t="shared" si="30"/>
        <v>0</v>
      </c>
      <c r="H108" s="3" t="s">
        <v>37</v>
      </c>
      <c r="I108" s="2" t="s">
        <v>11</v>
      </c>
      <c r="J108" s="2">
        <v>13</v>
      </c>
      <c r="L108" s="2">
        <f t="shared" si="31"/>
        <v>0</v>
      </c>
      <c r="M108" s="2" t="s">
        <v>20</v>
      </c>
      <c r="N108" s="14">
        <v>8</v>
      </c>
      <c r="O108" s="2">
        <v>73800</v>
      </c>
      <c r="P108" s="2">
        <v>73811</v>
      </c>
      <c r="Q108" s="2">
        <v>73529</v>
      </c>
      <c r="R108" s="6">
        <f t="shared" si="32"/>
        <v>1.9</v>
      </c>
      <c r="S108" s="6">
        <f t="shared" si="33"/>
        <v>26.3</v>
      </c>
      <c r="U108" s="6">
        <f t="shared" si="34"/>
        <v>-1.9</v>
      </c>
      <c r="V108" s="6">
        <f t="shared" si="35"/>
        <v>26.3</v>
      </c>
      <c r="W108" s="7">
        <f t="shared" si="36"/>
        <v>1</v>
      </c>
      <c r="X108" s="7">
        <f t="shared" si="37"/>
        <v>0</v>
      </c>
      <c r="Y108" s="6">
        <f t="shared" si="38"/>
        <v>0</v>
      </c>
      <c r="Z108" s="6"/>
      <c r="AA108" s="6">
        <f t="shared" si="39"/>
        <v>0</v>
      </c>
      <c r="AB108" s="6">
        <f t="shared" si="40"/>
        <v>20</v>
      </c>
      <c r="AC108" s="13">
        <f t="shared" si="41"/>
        <v>-60</v>
      </c>
      <c r="AD108" s="13">
        <f t="shared" si="42"/>
        <v>20</v>
      </c>
      <c r="AE108" s="13">
        <f t="shared" si="43"/>
        <v>0</v>
      </c>
      <c r="AF108" s="13">
        <f t="shared" si="44"/>
        <v>20</v>
      </c>
      <c r="AG108" s="13">
        <f t="shared" si="45"/>
        <v>0</v>
      </c>
      <c r="AH108" s="13">
        <f t="shared" si="46"/>
        <v>340</v>
      </c>
      <c r="AI108" s="14">
        <f t="shared" si="47"/>
        <v>0</v>
      </c>
      <c r="AK108" s="12">
        <f t="shared" si="48"/>
        <v>129</v>
      </c>
      <c r="AL108" s="12">
        <f t="shared" si="49"/>
        <v>6</v>
      </c>
      <c r="AM108" s="12">
        <f t="shared" si="50"/>
        <v>120</v>
      </c>
      <c r="AN108" s="12">
        <f t="shared" si="51"/>
        <v>4420</v>
      </c>
      <c r="AO108" s="12">
        <f>MAX(AN$4:AN108)</f>
        <v>6760</v>
      </c>
      <c r="AP108" s="8">
        <f t="shared" si="52"/>
        <v>-0.34615384615384615</v>
      </c>
      <c r="AR108" s="12">
        <f t="shared" si="53"/>
        <v>207.6</v>
      </c>
      <c r="AS108" s="12">
        <f t="shared" si="54"/>
        <v>10</v>
      </c>
      <c r="AT108" s="12">
        <f t="shared" si="55"/>
        <v>0</v>
      </c>
      <c r="AU108" s="12">
        <f t="shared" si="56"/>
        <v>6920</v>
      </c>
      <c r="AV108" s="12">
        <f>MAX(AU$4:AU108)</f>
        <v>7320</v>
      </c>
      <c r="AW108" s="8">
        <f t="shared" si="57"/>
        <v>-5.4644808743169397E-2</v>
      </c>
      <c r="AZ108" s="9"/>
      <c r="BC108" s="13"/>
      <c r="BD108" s="14"/>
      <c r="BF108" s="12"/>
      <c r="BG108" s="12"/>
      <c r="BH108" s="12"/>
      <c r="BI108" s="12"/>
      <c r="BJ108" s="12"/>
      <c r="BK108" s="8"/>
    </row>
    <row r="109" spans="1:63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 t="shared" si="29"/>
        <v>1340</v>
      </c>
      <c r="G109" s="11">
        <f t="shared" si="30"/>
        <v>0</v>
      </c>
      <c r="H109" s="3" t="s">
        <v>43</v>
      </c>
      <c r="I109" s="2" t="s">
        <v>11</v>
      </c>
      <c r="J109" s="2">
        <v>44</v>
      </c>
      <c r="L109" s="2">
        <f t="shared" si="31"/>
        <v>0</v>
      </c>
      <c r="M109" s="2" t="s">
        <v>21</v>
      </c>
      <c r="N109" s="14">
        <v>10</v>
      </c>
      <c r="O109" s="2">
        <v>134300</v>
      </c>
      <c r="P109" s="2">
        <v>134230</v>
      </c>
      <c r="Q109" s="2">
        <v>134334</v>
      </c>
      <c r="R109" s="6">
        <f t="shared" si="32"/>
        <v>8</v>
      </c>
      <c r="S109" s="6">
        <f t="shared" si="33"/>
        <v>2.4</v>
      </c>
      <c r="U109" s="6">
        <f t="shared" si="34"/>
        <v>-8</v>
      </c>
      <c r="V109" s="6">
        <f t="shared" si="35"/>
        <v>2.4</v>
      </c>
      <c r="W109" s="7">
        <f t="shared" si="36"/>
        <v>1</v>
      </c>
      <c r="X109" s="7">
        <f t="shared" si="37"/>
        <v>0</v>
      </c>
      <c r="Y109" s="6">
        <f t="shared" si="38"/>
        <v>0</v>
      </c>
      <c r="Z109" s="6"/>
      <c r="AA109" s="6">
        <f t="shared" si="39"/>
        <v>-20</v>
      </c>
      <c r="AB109" s="6">
        <f t="shared" si="40"/>
        <v>-20</v>
      </c>
      <c r="AC109" s="13">
        <f t="shared" si="41"/>
        <v>-80</v>
      </c>
      <c r="AD109" s="13">
        <f t="shared" si="42"/>
        <v>-20</v>
      </c>
      <c r="AE109" s="13">
        <f t="shared" si="43"/>
        <v>0</v>
      </c>
      <c r="AF109" s="13">
        <f t="shared" si="44"/>
        <v>-20</v>
      </c>
      <c r="AG109" s="13">
        <f t="shared" si="45"/>
        <v>0</v>
      </c>
      <c r="AH109" s="13">
        <f t="shared" si="46"/>
        <v>340</v>
      </c>
      <c r="AI109" s="14">
        <f t="shared" si="47"/>
        <v>0</v>
      </c>
      <c r="AK109" s="12">
        <f t="shared" si="48"/>
        <v>129</v>
      </c>
      <c r="AL109" s="12">
        <f t="shared" si="49"/>
        <v>6</v>
      </c>
      <c r="AM109" s="12">
        <f t="shared" si="50"/>
        <v>-120</v>
      </c>
      <c r="AN109" s="12">
        <f t="shared" si="51"/>
        <v>4300</v>
      </c>
      <c r="AO109" s="12">
        <f>MAX(AN$4:AN109)</f>
        <v>6760</v>
      </c>
      <c r="AP109" s="8">
        <f t="shared" si="52"/>
        <v>-0.36390532544378701</v>
      </c>
      <c r="AR109" s="12">
        <f t="shared" si="53"/>
        <v>207.6</v>
      </c>
      <c r="AS109" s="12">
        <f t="shared" si="54"/>
        <v>10</v>
      </c>
      <c r="AT109" s="12">
        <f t="shared" si="55"/>
        <v>0</v>
      </c>
      <c r="AU109" s="12">
        <f t="shared" si="56"/>
        <v>6920</v>
      </c>
      <c r="AV109" s="12">
        <f>MAX(AU$4:AU109)</f>
        <v>7320</v>
      </c>
      <c r="AW109" s="8">
        <f t="shared" si="57"/>
        <v>-5.4644808743169397E-2</v>
      </c>
      <c r="AZ109" s="9"/>
      <c r="BC109" s="13"/>
      <c r="BD109" s="14"/>
      <c r="BF109" s="12"/>
      <c r="BG109" s="12"/>
      <c r="BH109" s="12"/>
      <c r="BI109" s="12"/>
      <c r="BJ109" s="12"/>
      <c r="BK109" s="8"/>
    </row>
    <row r="110" spans="1:63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 t="shared" si="29"/>
        <v>945</v>
      </c>
      <c r="G110" s="11">
        <f t="shared" si="30"/>
        <v>0</v>
      </c>
      <c r="H110" s="3" t="s">
        <v>37</v>
      </c>
      <c r="L110" s="2">
        <f t="shared" si="31"/>
        <v>1</v>
      </c>
      <c r="M110" s="2" t="s">
        <v>20</v>
      </c>
      <c r="N110" s="14">
        <v>8</v>
      </c>
      <c r="O110" s="2">
        <v>74110</v>
      </c>
      <c r="P110" s="2">
        <v>74126</v>
      </c>
      <c r="Q110" s="2">
        <v>73737</v>
      </c>
      <c r="R110" s="6">
        <f t="shared" si="32"/>
        <v>2.4</v>
      </c>
      <c r="S110" s="6">
        <f t="shared" si="33"/>
        <v>36.5</v>
      </c>
      <c r="U110" s="6">
        <f t="shared" si="34"/>
        <v>-2.4</v>
      </c>
      <c r="V110" s="6">
        <f t="shared" si="35"/>
        <v>36.5</v>
      </c>
      <c r="W110" s="7">
        <f t="shared" si="36"/>
        <v>1</v>
      </c>
      <c r="X110" s="7">
        <f t="shared" si="37"/>
        <v>1</v>
      </c>
      <c r="Y110" s="6">
        <f t="shared" si="38"/>
        <v>0</v>
      </c>
      <c r="Z110" s="6"/>
      <c r="AA110" s="6">
        <f t="shared" si="39"/>
        <v>0</v>
      </c>
      <c r="AB110" s="6">
        <f t="shared" si="40"/>
        <v>20</v>
      </c>
      <c r="AC110" s="13">
        <f t="shared" si="41"/>
        <v>-60</v>
      </c>
      <c r="AD110" s="13">
        <f t="shared" si="42"/>
        <v>0</v>
      </c>
      <c r="AE110" s="13">
        <f t="shared" si="43"/>
        <v>0</v>
      </c>
      <c r="AF110" s="13">
        <f t="shared" si="44"/>
        <v>0</v>
      </c>
      <c r="AG110" s="13">
        <f t="shared" si="45"/>
        <v>20</v>
      </c>
      <c r="AH110" s="13">
        <f t="shared" si="46"/>
        <v>360</v>
      </c>
      <c r="AI110" s="14">
        <f t="shared" si="47"/>
        <v>1</v>
      </c>
      <c r="AK110" s="12">
        <f t="shared" si="48"/>
        <v>129</v>
      </c>
      <c r="AL110" s="12">
        <f t="shared" si="49"/>
        <v>6</v>
      </c>
      <c r="AM110" s="12">
        <f t="shared" si="50"/>
        <v>120</v>
      </c>
      <c r="AN110" s="12">
        <f t="shared" si="51"/>
        <v>4420</v>
      </c>
      <c r="AO110" s="12">
        <f>MAX(AN$4:AN110)</f>
        <v>6760</v>
      </c>
      <c r="AP110" s="8">
        <f t="shared" si="52"/>
        <v>-0.34615384615384615</v>
      </c>
      <c r="AR110" s="12">
        <f t="shared" si="53"/>
        <v>207.6</v>
      </c>
      <c r="AS110" s="12">
        <f t="shared" si="54"/>
        <v>10</v>
      </c>
      <c r="AT110" s="12">
        <f t="shared" si="55"/>
        <v>200</v>
      </c>
      <c r="AU110" s="12">
        <f t="shared" si="56"/>
        <v>7120</v>
      </c>
      <c r="AV110" s="12">
        <f>MAX(AU$4:AU110)</f>
        <v>7320</v>
      </c>
      <c r="AW110" s="8">
        <f t="shared" si="57"/>
        <v>-2.7322404371584699E-2</v>
      </c>
      <c r="AZ110" s="9"/>
      <c r="BC110" s="13"/>
      <c r="BD110" s="14"/>
      <c r="BF110" s="12"/>
      <c r="BG110" s="12"/>
      <c r="BH110" s="12"/>
      <c r="BI110" s="12"/>
      <c r="BJ110" s="12"/>
      <c r="BK110" s="8"/>
    </row>
    <row r="111" spans="1:63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 t="shared" si="29"/>
        <v>1400</v>
      </c>
      <c r="G111" s="11">
        <f t="shared" si="30"/>
        <v>0</v>
      </c>
      <c r="H111" s="3" t="s">
        <v>37</v>
      </c>
      <c r="L111" s="2">
        <f t="shared" si="31"/>
        <v>1</v>
      </c>
      <c r="M111" s="2" t="s">
        <v>21</v>
      </c>
      <c r="N111" s="14">
        <v>8</v>
      </c>
      <c r="O111" s="2">
        <v>73820</v>
      </c>
      <c r="P111" s="2">
        <v>73718</v>
      </c>
      <c r="Q111" s="2">
        <v>74003</v>
      </c>
      <c r="R111" s="6">
        <f t="shared" si="32"/>
        <v>11</v>
      </c>
      <c r="S111" s="6">
        <f t="shared" si="33"/>
        <v>17.5</v>
      </c>
      <c r="U111" s="6">
        <f t="shared" si="34"/>
        <v>-11</v>
      </c>
      <c r="V111" s="6">
        <f t="shared" si="35"/>
        <v>17.5</v>
      </c>
      <c r="W111" s="7">
        <f t="shared" si="36"/>
        <v>1</v>
      </c>
      <c r="X111" s="7">
        <f t="shared" si="37"/>
        <v>1</v>
      </c>
      <c r="Y111" s="6">
        <f t="shared" si="38"/>
        <v>0</v>
      </c>
      <c r="Z111" s="6"/>
      <c r="AA111" s="6">
        <f t="shared" si="39"/>
        <v>-20</v>
      </c>
      <c r="AB111" s="6">
        <f t="shared" si="40"/>
        <v>-20</v>
      </c>
      <c r="AC111" s="13">
        <f t="shared" si="41"/>
        <v>-80</v>
      </c>
      <c r="AD111" s="13">
        <f t="shared" si="42"/>
        <v>0</v>
      </c>
      <c r="AE111" s="13">
        <f t="shared" si="43"/>
        <v>0</v>
      </c>
      <c r="AF111" s="13">
        <f t="shared" si="44"/>
        <v>0</v>
      </c>
      <c r="AG111" s="13">
        <f t="shared" si="45"/>
        <v>-20</v>
      </c>
      <c r="AH111" s="13">
        <f t="shared" si="46"/>
        <v>340</v>
      </c>
      <c r="AI111" s="14">
        <f t="shared" si="47"/>
        <v>0</v>
      </c>
      <c r="AK111" s="12">
        <f t="shared" si="48"/>
        <v>132.6</v>
      </c>
      <c r="AL111" s="12">
        <f t="shared" si="49"/>
        <v>6</v>
      </c>
      <c r="AM111" s="12">
        <f t="shared" si="50"/>
        <v>-120</v>
      </c>
      <c r="AN111" s="12">
        <f t="shared" si="51"/>
        <v>4300</v>
      </c>
      <c r="AO111" s="12">
        <f>MAX(AN$4:AN111)</f>
        <v>6760</v>
      </c>
      <c r="AP111" s="8">
        <f t="shared" si="52"/>
        <v>-0.36390532544378701</v>
      </c>
      <c r="AR111" s="12">
        <f t="shared" si="53"/>
        <v>207.6</v>
      </c>
      <c r="AS111" s="12">
        <f t="shared" si="54"/>
        <v>10</v>
      </c>
      <c r="AT111" s="12">
        <f t="shared" si="55"/>
        <v>-200</v>
      </c>
      <c r="AU111" s="12">
        <f t="shared" si="56"/>
        <v>6920</v>
      </c>
      <c r="AV111" s="12">
        <f>MAX(AU$4:AU111)</f>
        <v>7320</v>
      </c>
      <c r="AW111" s="8">
        <f t="shared" si="57"/>
        <v>-5.4644808743169397E-2</v>
      </c>
      <c r="AZ111" s="9"/>
      <c r="BC111" s="13"/>
      <c r="BD111" s="14"/>
      <c r="BF111" s="12"/>
      <c r="BG111" s="12"/>
      <c r="BH111" s="12"/>
      <c r="BI111" s="12"/>
      <c r="BJ111" s="12"/>
      <c r="BK111" s="8"/>
    </row>
    <row r="112" spans="1:63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 t="shared" si="29"/>
        <v>1410</v>
      </c>
      <c r="G112" s="11">
        <f t="shared" si="30"/>
        <v>0</v>
      </c>
      <c r="H112" s="3" t="s">
        <v>43</v>
      </c>
      <c r="L112" s="2">
        <f t="shared" si="31"/>
        <v>1</v>
      </c>
      <c r="M112" s="2" t="s">
        <v>20</v>
      </c>
      <c r="N112" s="14">
        <v>10</v>
      </c>
      <c r="O112" s="2">
        <v>135060</v>
      </c>
      <c r="P112" s="2">
        <v>135158</v>
      </c>
      <c r="Q112" s="2">
        <v>134720</v>
      </c>
      <c r="R112" s="6">
        <f t="shared" si="32"/>
        <v>10.8</v>
      </c>
      <c r="S112" s="6">
        <f t="shared" si="33"/>
        <v>33</v>
      </c>
      <c r="U112" s="6">
        <f t="shared" si="34"/>
        <v>-10.8</v>
      </c>
      <c r="V112" s="6">
        <f t="shared" si="35"/>
        <v>33</v>
      </c>
      <c r="W112" s="7">
        <f t="shared" si="36"/>
        <v>1</v>
      </c>
      <c r="X112" s="7">
        <f t="shared" si="37"/>
        <v>1</v>
      </c>
      <c r="Y112" s="6">
        <f t="shared" si="38"/>
        <v>0</v>
      </c>
      <c r="Z112" s="6"/>
      <c r="AA112" s="6">
        <f t="shared" si="39"/>
        <v>0</v>
      </c>
      <c r="AB112" s="6">
        <f t="shared" si="40"/>
        <v>20</v>
      </c>
      <c r="AC112" s="13">
        <f t="shared" si="41"/>
        <v>-60</v>
      </c>
      <c r="AD112" s="13">
        <f t="shared" si="42"/>
        <v>0</v>
      </c>
      <c r="AE112" s="13">
        <f t="shared" si="43"/>
        <v>0</v>
      </c>
      <c r="AF112" s="13">
        <f t="shared" si="44"/>
        <v>0</v>
      </c>
      <c r="AG112" s="13">
        <f t="shared" si="45"/>
        <v>20</v>
      </c>
      <c r="AH112" s="13">
        <f t="shared" si="46"/>
        <v>360</v>
      </c>
      <c r="AI112" s="14">
        <f t="shared" si="47"/>
        <v>1</v>
      </c>
      <c r="AK112" s="12">
        <f t="shared" si="48"/>
        <v>132.6</v>
      </c>
      <c r="AL112" s="12">
        <f t="shared" si="49"/>
        <v>6</v>
      </c>
      <c r="AM112" s="12">
        <f t="shared" si="50"/>
        <v>120</v>
      </c>
      <c r="AN112" s="12">
        <f t="shared" si="51"/>
        <v>4420</v>
      </c>
      <c r="AO112" s="12">
        <f>MAX(AN$4:AN112)</f>
        <v>6760</v>
      </c>
      <c r="AP112" s="8">
        <f t="shared" si="52"/>
        <v>-0.34615384615384615</v>
      </c>
      <c r="AR112" s="12">
        <f t="shared" si="53"/>
        <v>207.6</v>
      </c>
      <c r="AS112" s="12">
        <f t="shared" si="54"/>
        <v>10</v>
      </c>
      <c r="AT112" s="12">
        <f t="shared" si="55"/>
        <v>200</v>
      </c>
      <c r="AU112" s="12">
        <f t="shared" si="56"/>
        <v>7120</v>
      </c>
      <c r="AV112" s="12">
        <f>MAX(AU$4:AU112)</f>
        <v>7320</v>
      </c>
      <c r="AW112" s="8">
        <f t="shared" si="57"/>
        <v>-2.7322404371584699E-2</v>
      </c>
      <c r="AZ112" s="9"/>
      <c r="BC112" s="13"/>
      <c r="BD112" s="14"/>
      <c r="BF112" s="12"/>
      <c r="BG112" s="12"/>
      <c r="BH112" s="12"/>
      <c r="BI112" s="12"/>
      <c r="BJ112" s="12"/>
      <c r="BK112" s="8"/>
    </row>
    <row r="113" spans="1:63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 t="shared" si="29"/>
        <v>955</v>
      </c>
      <c r="G113" s="11">
        <f t="shared" si="30"/>
        <v>0</v>
      </c>
      <c r="H113" s="3" t="s">
        <v>37</v>
      </c>
      <c r="L113" s="2">
        <f t="shared" si="31"/>
        <v>1</v>
      </c>
      <c r="M113" s="2" t="s">
        <v>20</v>
      </c>
      <c r="N113" s="14">
        <v>8</v>
      </c>
      <c r="O113" s="2">
        <v>74150</v>
      </c>
      <c r="P113" s="2">
        <v>74179</v>
      </c>
      <c r="Q113" s="2">
        <v>73836</v>
      </c>
      <c r="R113" s="6">
        <f t="shared" si="32"/>
        <v>3.7</v>
      </c>
      <c r="S113" s="6">
        <f t="shared" si="33"/>
        <v>30.6</v>
      </c>
      <c r="U113" s="6">
        <f t="shared" si="34"/>
        <v>-3.7</v>
      </c>
      <c r="V113" s="6">
        <f t="shared" si="35"/>
        <v>30.6</v>
      </c>
      <c r="W113" s="7">
        <f t="shared" si="36"/>
        <v>1</v>
      </c>
      <c r="X113" s="7">
        <f t="shared" si="37"/>
        <v>1</v>
      </c>
      <c r="Y113" s="6">
        <f t="shared" si="38"/>
        <v>0</v>
      </c>
      <c r="Z113" s="6"/>
      <c r="AA113" s="6">
        <f t="shared" si="39"/>
        <v>0</v>
      </c>
      <c r="AB113" s="6">
        <f t="shared" si="40"/>
        <v>20</v>
      </c>
      <c r="AC113" s="13">
        <f t="shared" si="41"/>
        <v>-40</v>
      </c>
      <c r="AD113" s="13">
        <f t="shared" si="42"/>
        <v>0</v>
      </c>
      <c r="AE113" s="13">
        <f t="shared" si="43"/>
        <v>0</v>
      </c>
      <c r="AF113" s="13">
        <f t="shared" si="44"/>
        <v>0</v>
      </c>
      <c r="AG113" s="13">
        <f t="shared" si="45"/>
        <v>20</v>
      </c>
      <c r="AH113" s="13">
        <f t="shared" si="46"/>
        <v>380</v>
      </c>
      <c r="AI113" s="14">
        <f t="shared" si="47"/>
        <v>1</v>
      </c>
      <c r="AK113" s="12">
        <f t="shared" si="48"/>
        <v>132.6</v>
      </c>
      <c r="AL113" s="12">
        <f t="shared" si="49"/>
        <v>6</v>
      </c>
      <c r="AM113" s="12">
        <f t="shared" si="50"/>
        <v>120</v>
      </c>
      <c r="AN113" s="12">
        <f t="shared" si="51"/>
        <v>4540</v>
      </c>
      <c r="AO113" s="12">
        <f>MAX(AN$4:AN113)</f>
        <v>6760</v>
      </c>
      <c r="AP113" s="8">
        <f t="shared" si="52"/>
        <v>-0.32840236686390534</v>
      </c>
      <c r="AR113" s="12">
        <f t="shared" si="53"/>
        <v>207.6</v>
      </c>
      <c r="AS113" s="12">
        <f t="shared" si="54"/>
        <v>10</v>
      </c>
      <c r="AT113" s="12">
        <f t="shared" si="55"/>
        <v>200</v>
      </c>
      <c r="AU113" s="12">
        <f t="shared" si="56"/>
        <v>7320</v>
      </c>
      <c r="AV113" s="12">
        <f>MAX(AU$4:AU113)</f>
        <v>7320</v>
      </c>
      <c r="AW113" s="8">
        <f t="shared" si="57"/>
        <v>0</v>
      </c>
      <c r="AZ113" s="9"/>
      <c r="BC113" s="13"/>
      <c r="BD113" s="14"/>
      <c r="BF113" s="12"/>
      <c r="BG113" s="12"/>
      <c r="BH113" s="12"/>
      <c r="BI113" s="12"/>
      <c r="BJ113" s="12"/>
      <c r="BK113" s="8"/>
    </row>
    <row r="114" spans="1:63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 t="shared" si="29"/>
        <v>955</v>
      </c>
      <c r="G114" s="11">
        <f t="shared" si="30"/>
        <v>0</v>
      </c>
      <c r="H114" s="3" t="s">
        <v>43</v>
      </c>
      <c r="L114" s="2">
        <f t="shared" si="31"/>
        <v>1</v>
      </c>
      <c r="M114" s="2" t="s">
        <v>21</v>
      </c>
      <c r="N114" s="14">
        <v>10</v>
      </c>
      <c r="O114" s="2">
        <v>134880</v>
      </c>
      <c r="P114" s="2">
        <v>134753</v>
      </c>
      <c r="Q114" s="2">
        <v>135140</v>
      </c>
      <c r="R114" s="6">
        <f t="shared" si="32"/>
        <v>13.7</v>
      </c>
      <c r="S114" s="6">
        <f t="shared" si="33"/>
        <v>25</v>
      </c>
      <c r="U114" s="6">
        <f t="shared" si="34"/>
        <v>-13.7</v>
      </c>
      <c r="V114" s="6">
        <f t="shared" si="35"/>
        <v>25</v>
      </c>
      <c r="W114" s="7">
        <f t="shared" si="36"/>
        <v>1</v>
      </c>
      <c r="X114" s="7">
        <f t="shared" si="37"/>
        <v>1</v>
      </c>
      <c r="Y114" s="6">
        <f t="shared" si="38"/>
        <v>0</v>
      </c>
      <c r="Z114" s="6"/>
      <c r="AA114" s="6">
        <f t="shared" si="39"/>
        <v>0</v>
      </c>
      <c r="AB114" s="6">
        <f t="shared" si="40"/>
        <v>20</v>
      </c>
      <c r="AC114" s="13">
        <f t="shared" si="41"/>
        <v>-20</v>
      </c>
      <c r="AD114" s="13">
        <f t="shared" si="42"/>
        <v>0</v>
      </c>
      <c r="AE114" s="13">
        <f t="shared" si="43"/>
        <v>0</v>
      </c>
      <c r="AF114" s="13">
        <f t="shared" si="44"/>
        <v>0</v>
      </c>
      <c r="AG114" s="13">
        <f t="shared" si="45"/>
        <v>20</v>
      </c>
      <c r="AH114" s="13">
        <f t="shared" si="46"/>
        <v>400</v>
      </c>
      <c r="AI114" s="14">
        <f t="shared" si="47"/>
        <v>1</v>
      </c>
      <c r="AK114" s="12">
        <f t="shared" si="48"/>
        <v>132.6</v>
      </c>
      <c r="AL114" s="12">
        <f t="shared" si="49"/>
        <v>6</v>
      </c>
      <c r="AM114" s="12">
        <f t="shared" si="50"/>
        <v>120</v>
      </c>
      <c r="AN114" s="12">
        <f t="shared" si="51"/>
        <v>4660</v>
      </c>
      <c r="AO114" s="12">
        <f>MAX(AN$4:AN114)</f>
        <v>6760</v>
      </c>
      <c r="AP114" s="8">
        <f t="shared" si="52"/>
        <v>-0.31065088757396447</v>
      </c>
      <c r="AR114" s="12">
        <f t="shared" si="53"/>
        <v>207.6</v>
      </c>
      <c r="AS114" s="12">
        <f t="shared" si="54"/>
        <v>10</v>
      </c>
      <c r="AT114" s="12">
        <f t="shared" si="55"/>
        <v>200</v>
      </c>
      <c r="AU114" s="12">
        <f t="shared" si="56"/>
        <v>7520</v>
      </c>
      <c r="AV114" s="12">
        <f>MAX(AU$4:AU114)</f>
        <v>7520</v>
      </c>
      <c r="AW114" s="8">
        <f t="shared" si="57"/>
        <v>0</v>
      </c>
      <c r="AZ114" s="9"/>
      <c r="BC114" s="13"/>
      <c r="BD114" s="14"/>
      <c r="BF114" s="12"/>
      <c r="BG114" s="12"/>
      <c r="BH114" s="12"/>
      <c r="BI114" s="12"/>
      <c r="BJ114" s="12"/>
      <c r="BK114" s="8"/>
    </row>
    <row r="115" spans="1:63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 t="shared" si="29"/>
        <v>150</v>
      </c>
      <c r="G115" s="11">
        <f t="shared" si="30"/>
        <v>1</v>
      </c>
      <c r="H115" s="3" t="s">
        <v>37</v>
      </c>
      <c r="L115" s="2">
        <f t="shared" si="31"/>
        <v>1</v>
      </c>
      <c r="M115" s="2" t="s">
        <v>20</v>
      </c>
      <c r="N115" s="14">
        <v>8</v>
      </c>
      <c r="O115" s="2">
        <v>74280</v>
      </c>
      <c r="P115" s="2">
        <v>74347</v>
      </c>
      <c r="Q115" s="2">
        <v>74212</v>
      </c>
      <c r="R115" s="6">
        <f t="shared" si="32"/>
        <v>7.5</v>
      </c>
      <c r="S115" s="6">
        <f t="shared" si="33"/>
        <v>6</v>
      </c>
      <c r="U115" s="6">
        <f t="shared" si="34"/>
        <v>-7.5</v>
      </c>
      <c r="V115" s="6">
        <f t="shared" si="35"/>
        <v>6</v>
      </c>
      <c r="W115" s="7">
        <f t="shared" si="36"/>
        <v>1</v>
      </c>
      <c r="X115" s="7">
        <f t="shared" si="37"/>
        <v>1</v>
      </c>
      <c r="Y115" s="6">
        <f t="shared" si="38"/>
        <v>0</v>
      </c>
      <c r="Z115" s="6"/>
      <c r="AA115" s="6">
        <f t="shared" si="39"/>
        <v>-20</v>
      </c>
      <c r="AB115" s="6">
        <f t="shared" si="40"/>
        <v>-20</v>
      </c>
      <c r="AC115" s="13">
        <f t="shared" si="41"/>
        <v>-40</v>
      </c>
      <c r="AD115" s="13">
        <f t="shared" si="42"/>
        <v>0</v>
      </c>
      <c r="AE115" s="13">
        <f t="shared" si="43"/>
        <v>0</v>
      </c>
      <c r="AF115" s="13">
        <f t="shared" si="44"/>
        <v>0</v>
      </c>
      <c r="AG115" s="13">
        <f t="shared" si="45"/>
        <v>-20</v>
      </c>
      <c r="AH115" s="13">
        <f t="shared" si="46"/>
        <v>380</v>
      </c>
      <c r="AI115" s="14">
        <f t="shared" si="47"/>
        <v>0</v>
      </c>
      <c r="AK115" s="12">
        <f t="shared" si="48"/>
        <v>139.79999999999998</v>
      </c>
      <c r="AL115" s="12">
        <f t="shared" si="49"/>
        <v>6</v>
      </c>
      <c r="AM115" s="12">
        <f t="shared" si="50"/>
        <v>-120</v>
      </c>
      <c r="AN115" s="12">
        <f t="shared" si="51"/>
        <v>4540</v>
      </c>
      <c r="AO115" s="12">
        <f>MAX(AN$4:AN115)</f>
        <v>6760</v>
      </c>
      <c r="AP115" s="8">
        <f t="shared" si="52"/>
        <v>-0.32840236686390534</v>
      </c>
      <c r="AR115" s="12">
        <f t="shared" si="53"/>
        <v>207.6</v>
      </c>
      <c r="AS115" s="12">
        <f t="shared" si="54"/>
        <v>10</v>
      </c>
      <c r="AT115" s="12">
        <f t="shared" si="55"/>
        <v>-200</v>
      </c>
      <c r="AU115" s="12">
        <f t="shared" si="56"/>
        <v>7320</v>
      </c>
      <c r="AV115" s="12">
        <f>MAX(AU$4:AU115)</f>
        <v>7520</v>
      </c>
      <c r="AW115" s="8">
        <f t="shared" si="57"/>
        <v>-2.6595744680851064E-2</v>
      </c>
      <c r="AZ115" s="9"/>
      <c r="BC115" s="13"/>
      <c r="BD115" s="14"/>
      <c r="BF115" s="12"/>
      <c r="BG115" s="12"/>
      <c r="BH115" s="12"/>
      <c r="BI115" s="12"/>
      <c r="BJ115" s="12"/>
      <c r="BK115" s="8"/>
    </row>
    <row r="116" spans="1:63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 t="shared" si="29"/>
        <v>710</v>
      </c>
      <c r="G116" s="11">
        <f t="shared" si="30"/>
        <v>2</v>
      </c>
      <c r="H116" s="3" t="s">
        <v>37</v>
      </c>
      <c r="L116" s="2">
        <f t="shared" si="31"/>
        <v>1</v>
      </c>
      <c r="M116" s="2" t="s">
        <v>20</v>
      </c>
      <c r="N116" s="14">
        <v>8</v>
      </c>
      <c r="O116" s="2">
        <v>74680</v>
      </c>
      <c r="P116" s="2">
        <v>74674</v>
      </c>
      <c r="Q116" s="2">
        <v>74206</v>
      </c>
      <c r="R116" s="6">
        <f t="shared" si="32"/>
        <v>0.2</v>
      </c>
      <c r="S116" s="6">
        <f t="shared" si="33"/>
        <v>46.6</v>
      </c>
      <c r="U116" s="6">
        <f t="shared" si="34"/>
        <v>-0.2</v>
      </c>
      <c r="V116" s="6">
        <f t="shared" si="35"/>
        <v>46.6</v>
      </c>
      <c r="W116" s="7">
        <f t="shared" si="36"/>
        <v>0</v>
      </c>
      <c r="X116" s="7">
        <f t="shared" si="37"/>
        <v>0</v>
      </c>
      <c r="Y116" s="6">
        <f t="shared" si="38"/>
        <v>0</v>
      </c>
      <c r="Z116" s="6"/>
      <c r="AA116" s="6">
        <f t="shared" si="39"/>
        <v>0</v>
      </c>
      <c r="AB116" s="6">
        <f t="shared" si="40"/>
        <v>0</v>
      </c>
      <c r="AC116" s="13">
        <f t="shared" si="41"/>
        <v>-40</v>
      </c>
      <c r="AD116" s="13">
        <f t="shared" si="42"/>
        <v>0</v>
      </c>
      <c r="AE116" s="13">
        <f t="shared" si="43"/>
        <v>0</v>
      </c>
      <c r="AF116" s="13">
        <f t="shared" si="44"/>
        <v>0</v>
      </c>
      <c r="AG116" s="13">
        <f t="shared" si="45"/>
        <v>0</v>
      </c>
      <c r="AH116" s="13">
        <f t="shared" si="46"/>
        <v>380</v>
      </c>
      <c r="AI116" s="14">
        <f t="shared" si="47"/>
        <v>0</v>
      </c>
      <c r="AK116" s="12">
        <f t="shared" si="48"/>
        <v>139.79999999999998</v>
      </c>
      <c r="AL116" s="12">
        <f t="shared" si="49"/>
        <v>6</v>
      </c>
      <c r="AM116" s="12">
        <f t="shared" si="50"/>
        <v>0</v>
      </c>
      <c r="AN116" s="12">
        <f t="shared" si="51"/>
        <v>4540</v>
      </c>
      <c r="AO116" s="12">
        <f>MAX(AN$4:AN116)</f>
        <v>6760</v>
      </c>
      <c r="AP116" s="8">
        <f t="shared" si="52"/>
        <v>-0.32840236686390534</v>
      </c>
      <c r="AR116" s="12">
        <f t="shared" si="53"/>
        <v>207.6</v>
      </c>
      <c r="AS116" s="12">
        <f t="shared" si="54"/>
        <v>10</v>
      </c>
      <c r="AT116" s="12">
        <f t="shared" si="55"/>
        <v>0</v>
      </c>
      <c r="AU116" s="12">
        <f t="shared" si="56"/>
        <v>7320</v>
      </c>
      <c r="AV116" s="12">
        <f>MAX(AU$4:AU116)</f>
        <v>7520</v>
      </c>
      <c r="AW116" s="8">
        <f t="shared" si="57"/>
        <v>-2.6595744680851064E-2</v>
      </c>
      <c r="AZ116" s="9"/>
      <c r="BC116" s="13"/>
      <c r="BD116" s="14"/>
      <c r="BF116" s="12"/>
      <c r="BG116" s="12"/>
      <c r="BH116" s="12"/>
      <c r="BI116" s="12"/>
      <c r="BJ116" s="12"/>
      <c r="BK116" s="8"/>
    </row>
    <row r="117" spans="1:63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 t="shared" si="29"/>
        <v>735</v>
      </c>
      <c r="G117" s="11">
        <f t="shared" si="30"/>
        <v>1</v>
      </c>
      <c r="H117" s="3" t="s">
        <v>17</v>
      </c>
      <c r="I117" s="2" t="s">
        <v>11</v>
      </c>
      <c r="J117" s="2">
        <v>19</v>
      </c>
      <c r="L117" s="2">
        <f t="shared" si="31"/>
        <v>1</v>
      </c>
      <c r="M117" s="2" t="s">
        <v>20</v>
      </c>
      <c r="N117" s="2">
        <v>7</v>
      </c>
      <c r="O117" s="2">
        <v>106080</v>
      </c>
      <c r="P117" s="2">
        <v>106144</v>
      </c>
      <c r="Q117" s="2">
        <v>105807</v>
      </c>
      <c r="R117" s="6">
        <f t="shared" si="32"/>
        <v>7.1</v>
      </c>
      <c r="S117" s="6">
        <f t="shared" si="33"/>
        <v>26.6</v>
      </c>
      <c r="U117" s="6">
        <f t="shared" si="34"/>
        <v>-7.1</v>
      </c>
      <c r="V117" s="6">
        <f t="shared" si="35"/>
        <v>26.6</v>
      </c>
      <c r="W117" s="7">
        <f t="shared" si="36"/>
        <v>1</v>
      </c>
      <c r="X117" s="7">
        <f t="shared" si="37"/>
        <v>0</v>
      </c>
      <c r="Y117" s="6">
        <f t="shared" si="38"/>
        <v>0</v>
      </c>
      <c r="Z117" s="6"/>
      <c r="AA117" s="6">
        <f t="shared" si="39"/>
        <v>0</v>
      </c>
      <c r="AB117" s="6">
        <f t="shared" si="40"/>
        <v>20</v>
      </c>
      <c r="AC117" s="13">
        <f t="shared" si="41"/>
        <v>-20</v>
      </c>
      <c r="AD117" s="13">
        <f t="shared" si="42"/>
        <v>20</v>
      </c>
      <c r="AE117" s="13">
        <f t="shared" si="43"/>
        <v>0</v>
      </c>
      <c r="AF117" s="13">
        <f t="shared" si="44"/>
        <v>0</v>
      </c>
      <c r="AG117" s="13">
        <f t="shared" si="45"/>
        <v>0</v>
      </c>
      <c r="AH117" s="13">
        <f t="shared" si="46"/>
        <v>380</v>
      </c>
      <c r="AI117" s="14">
        <f t="shared" si="47"/>
        <v>0</v>
      </c>
      <c r="AK117" s="12">
        <f t="shared" si="48"/>
        <v>139.79999999999998</v>
      </c>
      <c r="AL117" s="12">
        <f t="shared" si="49"/>
        <v>6</v>
      </c>
      <c r="AM117" s="12">
        <f t="shared" si="50"/>
        <v>120</v>
      </c>
      <c r="AN117" s="12">
        <f t="shared" si="51"/>
        <v>4660</v>
      </c>
      <c r="AO117" s="12">
        <f>MAX(AN$4:AN117)</f>
        <v>6760</v>
      </c>
      <c r="AP117" s="8">
        <f t="shared" si="52"/>
        <v>-0.31065088757396447</v>
      </c>
      <c r="AR117" s="12">
        <f t="shared" si="53"/>
        <v>219.6</v>
      </c>
      <c r="AS117" s="12">
        <f t="shared" si="54"/>
        <v>10</v>
      </c>
      <c r="AT117" s="12">
        <f t="shared" si="55"/>
        <v>0</v>
      </c>
      <c r="AU117" s="12">
        <f t="shared" si="56"/>
        <v>7320</v>
      </c>
      <c r="AV117" s="12">
        <f>MAX(AU$4:AU117)</f>
        <v>7520</v>
      </c>
      <c r="AW117" s="8">
        <f t="shared" si="57"/>
        <v>-2.6595744680851064E-2</v>
      </c>
      <c r="AZ117" s="9"/>
      <c r="BC117" s="13"/>
      <c r="BD117" s="14"/>
      <c r="BF117" s="12"/>
      <c r="BG117" s="12"/>
      <c r="BH117" s="12"/>
      <c r="BI117" s="12"/>
      <c r="BJ117" s="12"/>
      <c r="BK117" s="8"/>
    </row>
    <row r="118" spans="1:63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 t="shared" si="29"/>
        <v>1410</v>
      </c>
      <c r="G118" s="11">
        <f t="shared" si="30"/>
        <v>0</v>
      </c>
      <c r="H118" s="3" t="s">
        <v>17</v>
      </c>
      <c r="L118" s="2">
        <f t="shared" si="31"/>
        <v>1</v>
      </c>
      <c r="M118" s="2" t="s">
        <v>20</v>
      </c>
      <c r="N118" s="14">
        <v>7</v>
      </c>
      <c r="O118" s="2">
        <v>106210</v>
      </c>
      <c r="P118" s="2">
        <v>106268</v>
      </c>
      <c r="Q118" s="2">
        <v>105825</v>
      </c>
      <c r="R118" s="6">
        <f t="shared" si="32"/>
        <v>6.5</v>
      </c>
      <c r="S118" s="6">
        <f t="shared" si="33"/>
        <v>37.799999999999997</v>
      </c>
      <c r="U118" s="6">
        <f t="shared" si="34"/>
        <v>-6.5</v>
      </c>
      <c r="V118" s="6">
        <f t="shared" si="35"/>
        <v>37.799999999999997</v>
      </c>
      <c r="W118" s="7">
        <f t="shared" si="36"/>
        <v>1</v>
      </c>
      <c r="X118" s="7">
        <f t="shared" si="37"/>
        <v>1</v>
      </c>
      <c r="Y118" s="6">
        <f t="shared" si="38"/>
        <v>0</v>
      </c>
      <c r="Z118" s="6"/>
      <c r="AA118" s="6">
        <f t="shared" si="39"/>
        <v>0</v>
      </c>
      <c r="AB118" s="6">
        <f t="shared" si="40"/>
        <v>20</v>
      </c>
      <c r="AC118" s="13">
        <f t="shared" si="41"/>
        <v>0</v>
      </c>
      <c r="AD118" s="13">
        <f t="shared" si="42"/>
        <v>0</v>
      </c>
      <c r="AE118" s="13">
        <f t="shared" si="43"/>
        <v>0</v>
      </c>
      <c r="AF118" s="13">
        <f t="shared" si="44"/>
        <v>0</v>
      </c>
      <c r="AG118" s="13">
        <f t="shared" si="45"/>
        <v>20</v>
      </c>
      <c r="AH118" s="13">
        <f t="shared" si="46"/>
        <v>400</v>
      </c>
      <c r="AI118" s="14">
        <f t="shared" si="47"/>
        <v>1</v>
      </c>
      <c r="AK118" s="12">
        <f t="shared" si="48"/>
        <v>139.79999999999998</v>
      </c>
      <c r="AL118" s="12">
        <f t="shared" si="49"/>
        <v>6</v>
      </c>
      <c r="AM118" s="12">
        <f t="shared" si="50"/>
        <v>120</v>
      </c>
      <c r="AN118" s="12">
        <f t="shared" si="51"/>
        <v>4780</v>
      </c>
      <c r="AO118" s="12">
        <f>MAX(AN$4:AN118)</f>
        <v>6760</v>
      </c>
      <c r="AP118" s="8">
        <f t="shared" si="52"/>
        <v>-0.29289940828402367</v>
      </c>
      <c r="AR118" s="12">
        <f t="shared" si="53"/>
        <v>219.6</v>
      </c>
      <c r="AS118" s="12">
        <f t="shared" si="54"/>
        <v>10</v>
      </c>
      <c r="AT118" s="12">
        <f t="shared" si="55"/>
        <v>200</v>
      </c>
      <c r="AU118" s="12">
        <f t="shared" si="56"/>
        <v>7520</v>
      </c>
      <c r="AV118" s="12">
        <f>MAX(AU$4:AU118)</f>
        <v>7520</v>
      </c>
      <c r="AW118" s="8">
        <f t="shared" si="57"/>
        <v>0</v>
      </c>
      <c r="AZ118" s="9"/>
      <c r="BC118" s="13"/>
      <c r="BD118" s="14"/>
      <c r="BF118" s="12"/>
      <c r="BG118" s="12"/>
      <c r="BH118" s="12"/>
      <c r="BI118" s="12"/>
      <c r="BJ118" s="12"/>
      <c r="BK118" s="8"/>
    </row>
    <row r="119" spans="1:63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 t="shared" si="29"/>
        <v>125</v>
      </c>
      <c r="G119" s="11">
        <f t="shared" si="30"/>
        <v>3</v>
      </c>
      <c r="H119" s="3" t="s">
        <v>38</v>
      </c>
      <c r="L119" s="2">
        <f t="shared" si="31"/>
        <v>1</v>
      </c>
      <c r="M119" s="2" t="s">
        <v>21</v>
      </c>
      <c r="N119" s="14">
        <v>7</v>
      </c>
      <c r="O119" s="2">
        <v>111950</v>
      </c>
      <c r="P119" s="2">
        <v>111943</v>
      </c>
      <c r="Q119" s="2">
        <v>112170</v>
      </c>
      <c r="R119" s="6">
        <f t="shared" si="32"/>
        <v>1.4</v>
      </c>
      <c r="S119" s="6">
        <f t="shared" si="33"/>
        <v>21.3</v>
      </c>
      <c r="U119" s="6">
        <f t="shared" si="34"/>
        <v>-1.4</v>
      </c>
      <c r="V119" s="6">
        <f t="shared" si="35"/>
        <v>21.3</v>
      </c>
      <c r="W119" s="7">
        <f t="shared" si="36"/>
        <v>1</v>
      </c>
      <c r="X119" s="7">
        <f t="shared" si="37"/>
        <v>1</v>
      </c>
      <c r="Y119" s="6">
        <f t="shared" si="38"/>
        <v>0</v>
      </c>
      <c r="Z119" s="6"/>
      <c r="AA119" s="6">
        <f t="shared" si="39"/>
        <v>0</v>
      </c>
      <c r="AB119" s="6">
        <f t="shared" si="40"/>
        <v>20</v>
      </c>
      <c r="AC119" s="13">
        <f t="shared" si="41"/>
        <v>20</v>
      </c>
      <c r="AD119" s="13">
        <f t="shared" si="42"/>
        <v>0</v>
      </c>
      <c r="AE119" s="13">
        <f t="shared" si="43"/>
        <v>0</v>
      </c>
      <c r="AF119" s="13">
        <f t="shared" si="44"/>
        <v>0</v>
      </c>
      <c r="AG119" s="13">
        <f t="shared" si="45"/>
        <v>20</v>
      </c>
      <c r="AH119" s="13">
        <f t="shared" si="46"/>
        <v>420</v>
      </c>
      <c r="AI119" s="14">
        <f t="shared" si="47"/>
        <v>1</v>
      </c>
      <c r="AK119" s="12">
        <f t="shared" si="48"/>
        <v>143.4</v>
      </c>
      <c r="AL119" s="12">
        <f t="shared" si="49"/>
        <v>7</v>
      </c>
      <c r="AM119" s="12">
        <f t="shared" si="50"/>
        <v>140</v>
      </c>
      <c r="AN119" s="12">
        <f t="shared" si="51"/>
        <v>4920</v>
      </c>
      <c r="AO119" s="12">
        <f>MAX(AN$4:AN119)</f>
        <v>6760</v>
      </c>
      <c r="AP119" s="8">
        <f t="shared" si="52"/>
        <v>-0.27218934911242604</v>
      </c>
      <c r="AR119" s="12">
        <f t="shared" si="53"/>
        <v>219.6</v>
      </c>
      <c r="AS119" s="12">
        <f t="shared" si="54"/>
        <v>10</v>
      </c>
      <c r="AT119" s="12">
        <f t="shared" si="55"/>
        <v>200</v>
      </c>
      <c r="AU119" s="12">
        <f t="shared" si="56"/>
        <v>7720</v>
      </c>
      <c r="AV119" s="12">
        <f>MAX(AU$4:AU119)</f>
        <v>7720</v>
      </c>
      <c r="AW119" s="8">
        <f t="shared" si="57"/>
        <v>0</v>
      </c>
      <c r="AZ119" s="9"/>
      <c r="BC119" s="13"/>
      <c r="BD119" s="14"/>
      <c r="BF119" s="12"/>
      <c r="BG119" s="12"/>
      <c r="BH119" s="12"/>
      <c r="BI119" s="12"/>
      <c r="BJ119" s="12"/>
      <c r="BK119" s="8"/>
    </row>
    <row r="120" spans="1:63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 t="shared" si="29"/>
        <v>230</v>
      </c>
      <c r="G120" s="11">
        <f t="shared" si="30"/>
        <v>5</v>
      </c>
      <c r="H120" s="3" t="s">
        <v>17</v>
      </c>
      <c r="L120" s="2">
        <f t="shared" si="31"/>
        <v>1</v>
      </c>
      <c r="M120" s="2" t="s">
        <v>20</v>
      </c>
      <c r="N120" s="14">
        <v>7</v>
      </c>
      <c r="O120" s="2">
        <v>106760</v>
      </c>
      <c r="P120" s="2">
        <v>106850</v>
      </c>
      <c r="Q120" s="2">
        <v>105631</v>
      </c>
      <c r="R120" s="6">
        <f t="shared" si="32"/>
        <v>9.6999999999999993</v>
      </c>
      <c r="S120" s="6">
        <f t="shared" si="33"/>
        <v>112.2</v>
      </c>
      <c r="U120" s="6">
        <f t="shared" si="34"/>
        <v>-9.6999999999999993</v>
      </c>
      <c r="V120" s="6">
        <f t="shared" si="35"/>
        <v>112.2</v>
      </c>
      <c r="W120" s="7">
        <f t="shared" si="36"/>
        <v>1</v>
      </c>
      <c r="X120" s="7">
        <f t="shared" si="37"/>
        <v>1</v>
      </c>
      <c r="Y120" s="6">
        <f t="shared" si="38"/>
        <v>0</v>
      </c>
      <c r="Z120" s="6"/>
      <c r="AA120" s="6">
        <f t="shared" si="39"/>
        <v>0</v>
      </c>
      <c r="AB120" s="6">
        <f t="shared" si="40"/>
        <v>20</v>
      </c>
      <c r="AC120" s="13">
        <f t="shared" si="41"/>
        <v>40</v>
      </c>
      <c r="AD120" s="13">
        <f t="shared" si="42"/>
        <v>0</v>
      </c>
      <c r="AE120" s="13">
        <f t="shared" si="43"/>
        <v>0</v>
      </c>
      <c r="AF120" s="13">
        <f t="shared" si="44"/>
        <v>0</v>
      </c>
      <c r="AG120" s="13">
        <f t="shared" si="45"/>
        <v>20</v>
      </c>
      <c r="AH120" s="13">
        <f t="shared" si="46"/>
        <v>440</v>
      </c>
      <c r="AI120" s="14">
        <f t="shared" si="47"/>
        <v>1</v>
      </c>
      <c r="AK120" s="12">
        <f t="shared" si="48"/>
        <v>143.4</v>
      </c>
      <c r="AL120" s="12">
        <f t="shared" si="49"/>
        <v>7</v>
      </c>
      <c r="AM120" s="12">
        <f t="shared" si="50"/>
        <v>140</v>
      </c>
      <c r="AN120" s="12">
        <f t="shared" si="51"/>
        <v>5060</v>
      </c>
      <c r="AO120" s="12">
        <f>MAX(AN$4:AN120)</f>
        <v>6760</v>
      </c>
      <c r="AP120" s="8">
        <f t="shared" si="52"/>
        <v>-0.25147928994082841</v>
      </c>
      <c r="AR120" s="12">
        <f t="shared" si="53"/>
        <v>219.6</v>
      </c>
      <c r="AS120" s="12">
        <f t="shared" si="54"/>
        <v>10</v>
      </c>
      <c r="AT120" s="12">
        <f t="shared" si="55"/>
        <v>200</v>
      </c>
      <c r="AU120" s="12">
        <f t="shared" si="56"/>
        <v>7920</v>
      </c>
      <c r="AV120" s="12">
        <f>MAX(AU$4:AU120)</f>
        <v>7920</v>
      </c>
      <c r="AW120" s="8">
        <f t="shared" si="57"/>
        <v>0</v>
      </c>
      <c r="AZ120" s="9"/>
      <c r="BC120" s="13"/>
      <c r="BD120" s="14"/>
      <c r="BF120" s="12"/>
      <c r="BG120" s="12"/>
      <c r="BH120" s="12"/>
      <c r="BI120" s="12"/>
      <c r="BJ120" s="12"/>
      <c r="BK120" s="8"/>
    </row>
    <row r="121" spans="1:63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 t="shared" si="29"/>
        <v>1140</v>
      </c>
      <c r="G121" s="11">
        <f t="shared" si="30"/>
        <v>0</v>
      </c>
      <c r="H121" s="3" t="s">
        <v>17</v>
      </c>
      <c r="L121" s="2">
        <f t="shared" si="31"/>
        <v>1</v>
      </c>
      <c r="M121" s="2" t="s">
        <v>21</v>
      </c>
      <c r="N121" s="14">
        <v>7</v>
      </c>
      <c r="O121" s="2">
        <v>105970</v>
      </c>
      <c r="P121" s="2">
        <v>105631</v>
      </c>
      <c r="Q121" s="2">
        <v>106214</v>
      </c>
      <c r="R121" s="6">
        <f t="shared" si="32"/>
        <v>34.6</v>
      </c>
      <c r="S121" s="6">
        <f t="shared" si="33"/>
        <v>23.7</v>
      </c>
      <c r="U121" s="6">
        <f t="shared" si="34"/>
        <v>-34.6</v>
      </c>
      <c r="V121" s="6">
        <f t="shared" si="35"/>
        <v>23.7</v>
      </c>
      <c r="W121" s="7">
        <f t="shared" si="36"/>
        <v>1</v>
      </c>
      <c r="X121" s="7">
        <f t="shared" si="37"/>
        <v>1</v>
      </c>
      <c r="Y121" s="6">
        <f t="shared" si="38"/>
        <v>-20</v>
      </c>
      <c r="Z121" s="6"/>
      <c r="AA121" s="6">
        <f t="shared" si="39"/>
        <v>-20</v>
      </c>
      <c r="AB121" s="6">
        <f t="shared" si="40"/>
        <v>-20</v>
      </c>
      <c r="AC121" s="13">
        <f t="shared" si="41"/>
        <v>20</v>
      </c>
      <c r="AD121" s="13">
        <f t="shared" si="42"/>
        <v>0</v>
      </c>
      <c r="AE121" s="13">
        <f t="shared" si="43"/>
        <v>0</v>
      </c>
      <c r="AF121" s="13">
        <f t="shared" si="44"/>
        <v>0</v>
      </c>
      <c r="AG121" s="13">
        <f t="shared" si="45"/>
        <v>-20</v>
      </c>
      <c r="AH121" s="13">
        <f t="shared" si="46"/>
        <v>420</v>
      </c>
      <c r="AI121" s="14">
        <f t="shared" si="47"/>
        <v>0</v>
      </c>
      <c r="AK121" s="12">
        <f t="shared" si="48"/>
        <v>143.4</v>
      </c>
      <c r="AL121" s="12">
        <f t="shared" si="49"/>
        <v>7</v>
      </c>
      <c r="AM121" s="12">
        <f t="shared" si="50"/>
        <v>-140</v>
      </c>
      <c r="AN121" s="12">
        <f t="shared" si="51"/>
        <v>4920</v>
      </c>
      <c r="AO121" s="12">
        <f>MAX(AN$4:AN121)</f>
        <v>6760</v>
      </c>
      <c r="AP121" s="8">
        <f t="shared" si="52"/>
        <v>-0.27218934911242604</v>
      </c>
      <c r="AR121" s="12">
        <f t="shared" si="53"/>
        <v>219.6</v>
      </c>
      <c r="AS121" s="12">
        <f t="shared" si="54"/>
        <v>10</v>
      </c>
      <c r="AT121" s="12">
        <f t="shared" si="55"/>
        <v>-200</v>
      </c>
      <c r="AU121" s="12">
        <f t="shared" si="56"/>
        <v>7720</v>
      </c>
      <c r="AV121" s="12">
        <f>MAX(AU$4:AU121)</f>
        <v>7920</v>
      </c>
      <c r="AW121" s="8">
        <f t="shared" si="57"/>
        <v>-2.5252525252525252E-2</v>
      </c>
      <c r="AZ121" s="9"/>
      <c r="BC121" s="13"/>
      <c r="BD121" s="14"/>
      <c r="BF121" s="12"/>
      <c r="BG121" s="12"/>
      <c r="BH121" s="12"/>
      <c r="BI121" s="12"/>
      <c r="BJ121" s="12"/>
      <c r="BK121" s="8"/>
    </row>
    <row r="122" spans="1:63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 t="shared" si="29"/>
        <v>1245</v>
      </c>
      <c r="G122" s="11">
        <f t="shared" si="30"/>
        <v>0</v>
      </c>
      <c r="H122" s="3" t="s">
        <v>37</v>
      </c>
      <c r="L122" s="2">
        <f t="shared" si="31"/>
        <v>1</v>
      </c>
      <c r="M122" s="2" t="s">
        <v>21</v>
      </c>
      <c r="N122" s="14">
        <v>8</v>
      </c>
      <c r="O122" s="2">
        <v>74450</v>
      </c>
      <c r="P122" s="2">
        <v>74462</v>
      </c>
      <c r="Q122" s="2">
        <v>74968</v>
      </c>
      <c r="R122" s="6">
        <f t="shared" si="32"/>
        <v>-0.4</v>
      </c>
      <c r="S122" s="6">
        <f t="shared" si="33"/>
        <v>51</v>
      </c>
      <c r="U122" s="6">
        <f t="shared" si="34"/>
        <v>0.4</v>
      </c>
      <c r="V122" s="6">
        <f t="shared" si="35"/>
        <v>51</v>
      </c>
      <c r="W122" s="7">
        <f t="shared" si="36"/>
        <v>0</v>
      </c>
      <c r="X122" s="7">
        <f t="shared" si="37"/>
        <v>0</v>
      </c>
      <c r="Y122" s="6">
        <f t="shared" si="38"/>
        <v>0</v>
      </c>
      <c r="Z122" s="6"/>
      <c r="AA122" s="6">
        <f t="shared" si="39"/>
        <v>0</v>
      </c>
      <c r="AB122" s="6">
        <f t="shared" si="40"/>
        <v>0</v>
      </c>
      <c r="AC122" s="13">
        <f t="shared" si="41"/>
        <v>20</v>
      </c>
      <c r="AD122" s="13">
        <f t="shared" si="42"/>
        <v>0</v>
      </c>
      <c r="AE122" s="13">
        <f t="shared" si="43"/>
        <v>0</v>
      </c>
      <c r="AF122" s="13">
        <f t="shared" si="44"/>
        <v>0</v>
      </c>
      <c r="AG122" s="13">
        <f t="shared" si="45"/>
        <v>0</v>
      </c>
      <c r="AH122" s="13">
        <f t="shared" si="46"/>
        <v>420</v>
      </c>
      <c r="AI122" s="14">
        <f t="shared" si="47"/>
        <v>0</v>
      </c>
      <c r="AK122" s="12">
        <f t="shared" si="48"/>
        <v>143.4</v>
      </c>
      <c r="AL122" s="12">
        <f t="shared" si="49"/>
        <v>7</v>
      </c>
      <c r="AM122" s="12">
        <f t="shared" si="50"/>
        <v>0</v>
      </c>
      <c r="AN122" s="12">
        <f t="shared" si="51"/>
        <v>4920</v>
      </c>
      <c r="AO122" s="12">
        <f>MAX(AN$4:AN122)</f>
        <v>6760</v>
      </c>
      <c r="AP122" s="8">
        <f t="shared" si="52"/>
        <v>-0.27218934911242604</v>
      </c>
      <c r="AR122" s="12">
        <f t="shared" si="53"/>
        <v>219.6</v>
      </c>
      <c r="AS122" s="12">
        <f t="shared" si="54"/>
        <v>10</v>
      </c>
      <c r="AT122" s="12">
        <f t="shared" si="55"/>
        <v>0</v>
      </c>
      <c r="AU122" s="12">
        <f t="shared" si="56"/>
        <v>7720</v>
      </c>
      <c r="AV122" s="12">
        <f>MAX(AU$4:AU122)</f>
        <v>7920</v>
      </c>
      <c r="AW122" s="8">
        <f t="shared" si="57"/>
        <v>-2.5252525252525252E-2</v>
      </c>
      <c r="AZ122" s="9"/>
      <c r="BC122" s="13"/>
      <c r="BD122" s="14"/>
      <c r="BF122" s="12"/>
      <c r="BG122" s="12"/>
      <c r="BH122" s="12"/>
      <c r="BI122" s="12"/>
      <c r="BJ122" s="12"/>
      <c r="BK122" s="8"/>
    </row>
    <row r="123" spans="1:63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 t="shared" si="29"/>
        <v>1525</v>
      </c>
      <c r="G123" s="11">
        <f t="shared" si="30"/>
        <v>0</v>
      </c>
      <c r="H123" s="3" t="s">
        <v>43</v>
      </c>
      <c r="L123" s="2">
        <f t="shared" si="31"/>
        <v>1</v>
      </c>
      <c r="M123" s="2" t="s">
        <v>21</v>
      </c>
      <c r="N123" s="14">
        <v>10</v>
      </c>
      <c r="O123" s="2">
        <v>133940</v>
      </c>
      <c r="P123" s="2">
        <v>133956</v>
      </c>
      <c r="Q123" s="2">
        <v>134315</v>
      </c>
      <c r="R123" s="6">
        <f t="shared" si="32"/>
        <v>-0.6</v>
      </c>
      <c r="S123" s="6">
        <f t="shared" si="33"/>
        <v>36.5</v>
      </c>
      <c r="U123" s="6">
        <f t="shared" si="34"/>
        <v>0.6</v>
      </c>
      <c r="V123" s="6">
        <f t="shared" si="35"/>
        <v>36.5</v>
      </c>
      <c r="W123" s="7">
        <f t="shared" si="36"/>
        <v>0</v>
      </c>
      <c r="X123" s="7">
        <f t="shared" si="37"/>
        <v>0</v>
      </c>
      <c r="Y123" s="6">
        <f t="shared" si="38"/>
        <v>0</v>
      </c>
      <c r="Z123" s="6"/>
      <c r="AA123" s="6">
        <f t="shared" si="39"/>
        <v>0</v>
      </c>
      <c r="AB123" s="6">
        <f t="shared" si="40"/>
        <v>0</v>
      </c>
      <c r="AC123" s="13">
        <f t="shared" si="41"/>
        <v>20</v>
      </c>
      <c r="AD123" s="13">
        <f t="shared" si="42"/>
        <v>0</v>
      </c>
      <c r="AE123" s="13">
        <f t="shared" si="43"/>
        <v>0</v>
      </c>
      <c r="AF123" s="13">
        <f t="shared" si="44"/>
        <v>0</v>
      </c>
      <c r="AG123" s="13">
        <f t="shared" si="45"/>
        <v>0</v>
      </c>
      <c r="AH123" s="13">
        <f t="shared" si="46"/>
        <v>420</v>
      </c>
      <c r="AI123" s="14">
        <f t="shared" si="47"/>
        <v>0</v>
      </c>
      <c r="AK123" s="12">
        <f t="shared" si="48"/>
        <v>143.4</v>
      </c>
      <c r="AL123" s="12">
        <f t="shared" si="49"/>
        <v>7</v>
      </c>
      <c r="AM123" s="12">
        <f t="shared" si="50"/>
        <v>0</v>
      </c>
      <c r="AN123" s="12">
        <f t="shared" si="51"/>
        <v>4920</v>
      </c>
      <c r="AO123" s="12">
        <f>MAX(AN$4:AN123)</f>
        <v>6760</v>
      </c>
      <c r="AP123" s="8">
        <f t="shared" si="52"/>
        <v>-0.27218934911242604</v>
      </c>
      <c r="AR123" s="12">
        <f t="shared" si="53"/>
        <v>219.6</v>
      </c>
      <c r="AS123" s="12">
        <f t="shared" si="54"/>
        <v>10</v>
      </c>
      <c r="AT123" s="12">
        <f t="shared" si="55"/>
        <v>0</v>
      </c>
      <c r="AU123" s="12">
        <f t="shared" si="56"/>
        <v>7720</v>
      </c>
      <c r="AV123" s="12">
        <f>MAX(AU$4:AU123)</f>
        <v>7920</v>
      </c>
      <c r="AW123" s="8">
        <f t="shared" si="57"/>
        <v>-2.5252525252525252E-2</v>
      </c>
      <c r="AZ123" s="9"/>
      <c r="BC123" s="13"/>
      <c r="BD123" s="14"/>
      <c r="BF123" s="12"/>
      <c r="BG123" s="12"/>
      <c r="BH123" s="12"/>
      <c r="BI123" s="12"/>
      <c r="BJ123" s="12"/>
      <c r="BK123" s="8"/>
    </row>
    <row r="124" spans="1:63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 t="shared" si="29"/>
        <v>855</v>
      </c>
      <c r="G124" s="11">
        <f t="shared" si="30"/>
        <v>0</v>
      </c>
      <c r="H124" s="3" t="s">
        <v>38</v>
      </c>
      <c r="L124" s="2">
        <f t="shared" si="31"/>
        <v>1</v>
      </c>
      <c r="M124" s="2" t="s">
        <v>20</v>
      </c>
      <c r="N124" s="14">
        <v>7</v>
      </c>
      <c r="O124" s="2">
        <v>112600</v>
      </c>
      <c r="P124" s="2">
        <v>112717</v>
      </c>
      <c r="Q124" s="2">
        <v>112441</v>
      </c>
      <c r="R124" s="6">
        <f t="shared" si="32"/>
        <v>12.4</v>
      </c>
      <c r="S124" s="6">
        <f t="shared" si="33"/>
        <v>15.2</v>
      </c>
      <c r="U124" s="6">
        <f t="shared" si="34"/>
        <v>-12.4</v>
      </c>
      <c r="V124" s="6">
        <f t="shared" si="35"/>
        <v>15.2</v>
      </c>
      <c r="W124" s="7">
        <f t="shared" si="36"/>
        <v>1</v>
      </c>
      <c r="X124" s="7">
        <f t="shared" si="37"/>
        <v>1</v>
      </c>
      <c r="Y124" s="6">
        <f t="shared" si="38"/>
        <v>0</v>
      </c>
      <c r="Z124" s="6"/>
      <c r="AA124" s="6">
        <f t="shared" si="39"/>
        <v>-20</v>
      </c>
      <c r="AB124" s="6">
        <f t="shared" si="40"/>
        <v>-20</v>
      </c>
      <c r="AC124" s="13">
        <f t="shared" si="41"/>
        <v>0</v>
      </c>
      <c r="AD124" s="13">
        <f t="shared" si="42"/>
        <v>0</v>
      </c>
      <c r="AE124" s="13">
        <f t="shared" si="43"/>
        <v>0</v>
      </c>
      <c r="AF124" s="13">
        <f t="shared" si="44"/>
        <v>0</v>
      </c>
      <c r="AG124" s="13">
        <f t="shared" si="45"/>
        <v>-20</v>
      </c>
      <c r="AH124" s="13">
        <f t="shared" si="46"/>
        <v>400</v>
      </c>
      <c r="AI124" s="14">
        <f t="shared" si="47"/>
        <v>0</v>
      </c>
      <c r="AK124" s="12">
        <f t="shared" si="48"/>
        <v>147.6</v>
      </c>
      <c r="AL124" s="12">
        <f t="shared" si="49"/>
        <v>7</v>
      </c>
      <c r="AM124" s="12">
        <f t="shared" si="50"/>
        <v>-140</v>
      </c>
      <c r="AN124" s="12">
        <f t="shared" si="51"/>
        <v>4780</v>
      </c>
      <c r="AO124" s="12">
        <f>MAX(AN$4:AN124)</f>
        <v>6760</v>
      </c>
      <c r="AP124" s="8">
        <f t="shared" si="52"/>
        <v>-0.29289940828402367</v>
      </c>
      <c r="AR124" s="12">
        <f t="shared" si="53"/>
        <v>219.6</v>
      </c>
      <c r="AS124" s="12">
        <f t="shared" si="54"/>
        <v>10</v>
      </c>
      <c r="AT124" s="12">
        <f t="shared" si="55"/>
        <v>-200</v>
      </c>
      <c r="AU124" s="12">
        <f t="shared" si="56"/>
        <v>7520</v>
      </c>
      <c r="AV124" s="12">
        <f>MAX(AU$4:AU124)</f>
        <v>7920</v>
      </c>
      <c r="AW124" s="8">
        <f t="shared" si="57"/>
        <v>-5.0505050505050504E-2</v>
      </c>
      <c r="AZ124" s="9"/>
      <c r="BC124" s="13"/>
      <c r="BD124" s="14"/>
      <c r="BF124" s="12"/>
      <c r="BG124" s="12"/>
      <c r="BH124" s="12"/>
      <c r="BI124" s="12"/>
      <c r="BJ124" s="12"/>
      <c r="BK124" s="8"/>
    </row>
    <row r="125" spans="1:63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 t="shared" si="29"/>
        <v>1240</v>
      </c>
      <c r="G125" s="11">
        <f t="shared" si="30"/>
        <v>0</v>
      </c>
      <c r="H125" s="3" t="s">
        <v>38</v>
      </c>
      <c r="L125" s="2">
        <f t="shared" si="31"/>
        <v>1</v>
      </c>
      <c r="M125" s="2" t="s">
        <v>20</v>
      </c>
      <c r="N125" s="14">
        <v>7</v>
      </c>
      <c r="O125" s="2">
        <v>112950</v>
      </c>
      <c r="P125" s="2">
        <v>113332</v>
      </c>
      <c r="Q125" s="2">
        <v>112595</v>
      </c>
      <c r="R125" s="6">
        <f t="shared" si="32"/>
        <v>38.9</v>
      </c>
      <c r="S125" s="6">
        <f t="shared" si="33"/>
        <v>34.799999999999997</v>
      </c>
      <c r="U125" s="6">
        <f t="shared" si="34"/>
        <v>-38.9</v>
      </c>
      <c r="V125" s="6">
        <f t="shared" si="35"/>
        <v>34.799999999999997</v>
      </c>
      <c r="W125" s="7">
        <f t="shared" si="36"/>
        <v>1</v>
      </c>
      <c r="X125" s="7">
        <f t="shared" si="37"/>
        <v>1</v>
      </c>
      <c r="Y125" s="6">
        <f t="shared" si="38"/>
        <v>-20</v>
      </c>
      <c r="Z125" s="6"/>
      <c r="AA125" s="6">
        <f t="shared" si="39"/>
        <v>-20</v>
      </c>
      <c r="AB125" s="6">
        <f t="shared" si="40"/>
        <v>-20</v>
      </c>
      <c r="AC125" s="13">
        <f t="shared" si="41"/>
        <v>-20</v>
      </c>
      <c r="AD125" s="13">
        <f t="shared" si="42"/>
        <v>0</v>
      </c>
      <c r="AE125" s="13">
        <f t="shared" si="43"/>
        <v>0</v>
      </c>
      <c r="AF125" s="13">
        <f t="shared" si="44"/>
        <v>0</v>
      </c>
      <c r="AG125" s="13">
        <f t="shared" si="45"/>
        <v>-20</v>
      </c>
      <c r="AH125" s="13">
        <f t="shared" si="46"/>
        <v>380</v>
      </c>
      <c r="AI125" s="14">
        <f t="shared" si="47"/>
        <v>0</v>
      </c>
      <c r="AK125" s="12">
        <f t="shared" si="48"/>
        <v>147.6</v>
      </c>
      <c r="AL125" s="12">
        <f t="shared" si="49"/>
        <v>7</v>
      </c>
      <c r="AM125" s="12">
        <f t="shared" si="50"/>
        <v>-140</v>
      </c>
      <c r="AN125" s="12">
        <f t="shared" si="51"/>
        <v>4640</v>
      </c>
      <c r="AO125" s="12">
        <f>MAX(AN$4:AN125)</f>
        <v>6760</v>
      </c>
      <c r="AP125" s="8">
        <f t="shared" si="52"/>
        <v>-0.31360946745562129</v>
      </c>
      <c r="AR125" s="12">
        <f t="shared" si="53"/>
        <v>219.6</v>
      </c>
      <c r="AS125" s="12">
        <f t="shared" si="54"/>
        <v>10</v>
      </c>
      <c r="AT125" s="12">
        <f t="shared" si="55"/>
        <v>-200</v>
      </c>
      <c r="AU125" s="12">
        <f t="shared" si="56"/>
        <v>7320</v>
      </c>
      <c r="AV125" s="12">
        <f>MAX(AU$4:AU125)</f>
        <v>7920</v>
      </c>
      <c r="AW125" s="8">
        <f t="shared" si="57"/>
        <v>-7.575757575757576E-2</v>
      </c>
      <c r="AZ125" s="9"/>
      <c r="BC125" s="13"/>
      <c r="BD125" s="14"/>
      <c r="BF125" s="12"/>
      <c r="BG125" s="12"/>
      <c r="BH125" s="12"/>
      <c r="BI125" s="12"/>
      <c r="BJ125" s="12"/>
      <c r="BK125" s="8"/>
    </row>
    <row r="126" spans="1:63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 t="shared" si="29"/>
        <v>1330</v>
      </c>
      <c r="G126" s="11">
        <f t="shared" si="30"/>
        <v>0</v>
      </c>
      <c r="H126" s="3" t="s">
        <v>43</v>
      </c>
      <c r="K126" s="2" t="s">
        <v>11</v>
      </c>
      <c r="L126" s="2">
        <f t="shared" si="31"/>
        <v>0</v>
      </c>
      <c r="M126" s="2" t="s">
        <v>20</v>
      </c>
      <c r="N126" s="14">
        <v>10</v>
      </c>
      <c r="O126" s="2">
        <v>134780</v>
      </c>
      <c r="P126" s="2">
        <v>134796</v>
      </c>
      <c r="Q126" s="2">
        <v>134460</v>
      </c>
      <c r="R126" s="6">
        <f t="shared" si="32"/>
        <v>2.6</v>
      </c>
      <c r="S126" s="6">
        <f t="shared" si="33"/>
        <v>31</v>
      </c>
      <c r="U126" s="6">
        <f t="shared" si="34"/>
        <v>-2.6</v>
      </c>
      <c r="V126" s="6">
        <f t="shared" si="35"/>
        <v>31</v>
      </c>
      <c r="W126" s="7">
        <f t="shared" si="36"/>
        <v>1</v>
      </c>
      <c r="X126" s="7">
        <f t="shared" si="37"/>
        <v>0</v>
      </c>
      <c r="Y126" s="6">
        <f t="shared" si="38"/>
        <v>0</v>
      </c>
      <c r="Z126" s="6"/>
      <c r="AA126" s="6">
        <f t="shared" si="39"/>
        <v>0</v>
      </c>
      <c r="AB126" s="6">
        <f t="shared" si="40"/>
        <v>20</v>
      </c>
      <c r="AC126" s="13">
        <f t="shared" si="41"/>
        <v>0</v>
      </c>
      <c r="AD126" s="13">
        <f t="shared" si="42"/>
        <v>0</v>
      </c>
      <c r="AE126" s="13">
        <f t="shared" si="43"/>
        <v>20</v>
      </c>
      <c r="AF126" s="13">
        <f t="shared" si="44"/>
        <v>20</v>
      </c>
      <c r="AG126" s="13">
        <f t="shared" si="45"/>
        <v>0</v>
      </c>
      <c r="AH126" s="13">
        <f t="shared" si="46"/>
        <v>380</v>
      </c>
      <c r="AI126" s="14">
        <f t="shared" si="47"/>
        <v>0</v>
      </c>
      <c r="AK126" s="12">
        <f t="shared" si="48"/>
        <v>147.6</v>
      </c>
      <c r="AL126" s="12">
        <f t="shared" si="49"/>
        <v>7</v>
      </c>
      <c r="AM126" s="12">
        <f t="shared" si="50"/>
        <v>140</v>
      </c>
      <c r="AN126" s="12">
        <f t="shared" si="51"/>
        <v>4780</v>
      </c>
      <c r="AO126" s="12">
        <f>MAX(AN$4:AN126)</f>
        <v>6760</v>
      </c>
      <c r="AP126" s="8">
        <f t="shared" si="52"/>
        <v>-0.29289940828402367</v>
      </c>
      <c r="AR126" s="12">
        <f t="shared" si="53"/>
        <v>219.6</v>
      </c>
      <c r="AS126" s="12">
        <f t="shared" si="54"/>
        <v>10</v>
      </c>
      <c r="AT126" s="12">
        <f t="shared" si="55"/>
        <v>0</v>
      </c>
      <c r="AU126" s="12">
        <f t="shared" si="56"/>
        <v>7320</v>
      </c>
      <c r="AV126" s="12">
        <f>MAX(AU$4:AU126)</f>
        <v>7920</v>
      </c>
      <c r="AW126" s="8">
        <f t="shared" si="57"/>
        <v>-7.575757575757576E-2</v>
      </c>
      <c r="AZ126" s="9"/>
      <c r="BC126" s="13"/>
      <c r="BD126" s="14"/>
      <c r="BF126" s="12"/>
      <c r="BG126" s="12"/>
      <c r="BH126" s="12"/>
      <c r="BI126" s="12"/>
      <c r="BJ126" s="12"/>
      <c r="BK126" s="8"/>
    </row>
    <row r="127" spans="1:63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 t="shared" si="29"/>
        <v>1550</v>
      </c>
      <c r="G127" s="11">
        <f t="shared" si="30"/>
        <v>0</v>
      </c>
      <c r="H127" s="3" t="s">
        <v>17</v>
      </c>
      <c r="I127" s="2" t="s">
        <v>11</v>
      </c>
      <c r="J127" s="2">
        <v>22</v>
      </c>
      <c r="L127" s="2">
        <f t="shared" si="31"/>
        <v>1</v>
      </c>
      <c r="M127" s="2" t="s">
        <v>20</v>
      </c>
      <c r="N127" s="14">
        <v>7</v>
      </c>
      <c r="O127" s="2">
        <v>106340</v>
      </c>
      <c r="P127" s="2">
        <v>106333</v>
      </c>
      <c r="Q127" s="2">
        <v>106060</v>
      </c>
      <c r="R127" s="6">
        <f t="shared" si="32"/>
        <v>0</v>
      </c>
      <c r="S127" s="6">
        <f t="shared" si="33"/>
        <v>27.3</v>
      </c>
      <c r="U127" s="6">
        <f t="shared" si="34"/>
        <v>0</v>
      </c>
      <c r="V127" s="6">
        <f t="shared" si="35"/>
        <v>27.3</v>
      </c>
      <c r="W127" s="7">
        <f t="shared" si="36"/>
        <v>0</v>
      </c>
      <c r="X127" s="7">
        <f t="shared" si="37"/>
        <v>0</v>
      </c>
      <c r="Y127" s="6">
        <f t="shared" si="38"/>
        <v>0</v>
      </c>
      <c r="Z127" s="6"/>
      <c r="AA127" s="6">
        <f t="shared" si="39"/>
        <v>0</v>
      </c>
      <c r="AB127" s="6">
        <f t="shared" si="40"/>
        <v>0</v>
      </c>
      <c r="AC127" s="13">
        <f t="shared" si="41"/>
        <v>0</v>
      </c>
      <c r="AD127" s="13">
        <f t="shared" si="42"/>
        <v>0</v>
      </c>
      <c r="AE127" s="13">
        <f t="shared" si="43"/>
        <v>0</v>
      </c>
      <c r="AF127" s="13">
        <f t="shared" si="44"/>
        <v>0</v>
      </c>
      <c r="AG127" s="13">
        <f t="shared" si="45"/>
        <v>0</v>
      </c>
      <c r="AH127" s="13">
        <f t="shared" si="46"/>
        <v>380</v>
      </c>
      <c r="AI127" s="14">
        <f t="shared" si="47"/>
        <v>0</v>
      </c>
      <c r="AK127" s="12">
        <f t="shared" si="48"/>
        <v>147.6</v>
      </c>
      <c r="AL127" s="12">
        <f t="shared" si="49"/>
        <v>7</v>
      </c>
      <c r="AM127" s="12">
        <f t="shared" si="50"/>
        <v>0</v>
      </c>
      <c r="AN127" s="12">
        <f t="shared" si="51"/>
        <v>4780</v>
      </c>
      <c r="AO127" s="12">
        <f>MAX(AN$4:AN127)</f>
        <v>6760</v>
      </c>
      <c r="AP127" s="8">
        <f t="shared" si="52"/>
        <v>-0.29289940828402367</v>
      </c>
      <c r="AR127" s="12">
        <f t="shared" si="53"/>
        <v>219.6</v>
      </c>
      <c r="AS127" s="12">
        <f t="shared" si="54"/>
        <v>10</v>
      </c>
      <c r="AT127" s="12">
        <f t="shared" si="55"/>
        <v>0</v>
      </c>
      <c r="AU127" s="12">
        <f t="shared" si="56"/>
        <v>7320</v>
      </c>
      <c r="AV127" s="12">
        <f>MAX(AU$4:AU127)</f>
        <v>7920</v>
      </c>
      <c r="AW127" s="8">
        <f t="shared" si="57"/>
        <v>-7.575757575757576E-2</v>
      </c>
      <c r="AZ127" s="9"/>
      <c r="BC127" s="13"/>
      <c r="BD127" s="14"/>
      <c r="BF127" s="12"/>
      <c r="BG127" s="12"/>
      <c r="BH127" s="12"/>
      <c r="BI127" s="12"/>
      <c r="BJ127" s="12"/>
      <c r="BK127" s="8"/>
    </row>
    <row r="128" spans="1:63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 t="shared" si="29"/>
        <v>2125</v>
      </c>
      <c r="G128" s="11">
        <f t="shared" si="30"/>
        <v>0</v>
      </c>
      <c r="H128" s="3" t="s">
        <v>17</v>
      </c>
      <c r="L128" s="2">
        <f t="shared" si="31"/>
        <v>1</v>
      </c>
      <c r="M128" s="2" t="s">
        <v>20</v>
      </c>
      <c r="N128" s="14">
        <v>7</v>
      </c>
      <c r="O128" s="2">
        <v>106530</v>
      </c>
      <c r="P128" s="2">
        <v>106597</v>
      </c>
      <c r="Q128" s="2">
        <v>106118</v>
      </c>
      <c r="R128" s="6">
        <f t="shared" si="32"/>
        <v>7.4</v>
      </c>
      <c r="S128" s="6">
        <f t="shared" si="33"/>
        <v>40.5</v>
      </c>
      <c r="U128" s="6">
        <f t="shared" si="34"/>
        <v>-7.4</v>
      </c>
      <c r="V128" s="6">
        <f t="shared" si="35"/>
        <v>40.5</v>
      </c>
      <c r="W128" s="7">
        <f t="shared" si="36"/>
        <v>1</v>
      </c>
      <c r="X128" s="7">
        <f t="shared" si="37"/>
        <v>1</v>
      </c>
      <c r="Y128" s="6">
        <f t="shared" si="38"/>
        <v>0</v>
      </c>
      <c r="Z128" s="6"/>
      <c r="AA128" s="6">
        <f t="shared" si="39"/>
        <v>0</v>
      </c>
      <c r="AB128" s="6">
        <f t="shared" si="40"/>
        <v>20</v>
      </c>
      <c r="AC128" s="13">
        <f t="shared" si="41"/>
        <v>20</v>
      </c>
      <c r="AD128" s="13">
        <f t="shared" si="42"/>
        <v>0</v>
      </c>
      <c r="AE128" s="13">
        <f t="shared" si="43"/>
        <v>0</v>
      </c>
      <c r="AF128" s="13">
        <f t="shared" si="44"/>
        <v>0</v>
      </c>
      <c r="AG128" s="13">
        <f t="shared" si="45"/>
        <v>20</v>
      </c>
      <c r="AH128" s="13">
        <f t="shared" si="46"/>
        <v>400</v>
      </c>
      <c r="AI128" s="14">
        <f t="shared" si="47"/>
        <v>1</v>
      </c>
      <c r="AK128" s="12">
        <f t="shared" si="48"/>
        <v>147.6</v>
      </c>
      <c r="AL128" s="12">
        <f t="shared" si="49"/>
        <v>7</v>
      </c>
      <c r="AM128" s="12">
        <f t="shared" si="50"/>
        <v>140</v>
      </c>
      <c r="AN128" s="12">
        <f t="shared" si="51"/>
        <v>4920</v>
      </c>
      <c r="AO128" s="12">
        <f>MAX(AN$4:AN128)</f>
        <v>6760</v>
      </c>
      <c r="AP128" s="8">
        <f t="shared" si="52"/>
        <v>-0.27218934911242604</v>
      </c>
      <c r="AR128" s="12">
        <f t="shared" si="53"/>
        <v>219.6</v>
      </c>
      <c r="AS128" s="12">
        <f t="shared" si="54"/>
        <v>10</v>
      </c>
      <c r="AT128" s="12">
        <f t="shared" si="55"/>
        <v>200</v>
      </c>
      <c r="AU128" s="12">
        <f t="shared" si="56"/>
        <v>7520</v>
      </c>
      <c r="AV128" s="12">
        <f>MAX(AU$4:AU128)</f>
        <v>7920</v>
      </c>
      <c r="AW128" s="8">
        <f t="shared" si="57"/>
        <v>-5.0505050505050504E-2</v>
      </c>
      <c r="AZ128" s="9"/>
      <c r="BC128" s="13"/>
      <c r="BD128" s="14"/>
      <c r="BF128" s="12"/>
      <c r="BG128" s="12"/>
      <c r="BH128" s="12"/>
      <c r="BI128" s="12"/>
      <c r="BJ128" s="12"/>
      <c r="BK128" s="8"/>
    </row>
    <row r="129" spans="1:63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 t="shared" si="29"/>
        <v>15</v>
      </c>
      <c r="G129" s="11">
        <f t="shared" si="30"/>
        <v>1</v>
      </c>
      <c r="H129" s="3" t="s">
        <v>38</v>
      </c>
      <c r="L129" s="2">
        <f t="shared" si="31"/>
        <v>1</v>
      </c>
      <c r="M129" s="2" t="s">
        <v>21</v>
      </c>
      <c r="N129" s="14">
        <v>7</v>
      </c>
      <c r="O129" s="2">
        <v>112080</v>
      </c>
      <c r="P129" s="2">
        <v>112051</v>
      </c>
      <c r="Q129" s="2">
        <v>114533</v>
      </c>
      <c r="R129" s="6">
        <f t="shared" si="32"/>
        <v>3.6</v>
      </c>
      <c r="S129" s="6">
        <f t="shared" si="33"/>
        <v>244.6</v>
      </c>
      <c r="U129" s="6">
        <f t="shared" si="34"/>
        <v>-3.6</v>
      </c>
      <c r="V129" s="6">
        <f t="shared" si="35"/>
        <v>244.6</v>
      </c>
      <c r="W129" s="7">
        <f t="shared" si="36"/>
        <v>1</v>
      </c>
      <c r="X129" s="7">
        <f t="shared" si="37"/>
        <v>1</v>
      </c>
      <c r="Y129" s="6">
        <f t="shared" si="38"/>
        <v>0</v>
      </c>
      <c r="Z129" s="6"/>
      <c r="AA129" s="6">
        <f t="shared" si="39"/>
        <v>0</v>
      </c>
      <c r="AB129" s="6">
        <f t="shared" si="40"/>
        <v>20</v>
      </c>
      <c r="AC129" s="13">
        <f t="shared" si="41"/>
        <v>40</v>
      </c>
      <c r="AD129" s="13">
        <f t="shared" si="42"/>
        <v>0</v>
      </c>
      <c r="AE129" s="13">
        <f t="shared" si="43"/>
        <v>0</v>
      </c>
      <c r="AF129" s="13">
        <f t="shared" si="44"/>
        <v>0</v>
      </c>
      <c r="AG129" s="13">
        <f t="shared" si="45"/>
        <v>20</v>
      </c>
      <c r="AH129" s="13">
        <f t="shared" si="46"/>
        <v>420</v>
      </c>
      <c r="AI129" s="14">
        <f t="shared" si="47"/>
        <v>1</v>
      </c>
      <c r="AK129" s="12">
        <f t="shared" si="48"/>
        <v>147.6</v>
      </c>
      <c r="AL129" s="12">
        <f t="shared" si="49"/>
        <v>7</v>
      </c>
      <c r="AM129" s="12">
        <f t="shared" si="50"/>
        <v>140</v>
      </c>
      <c r="AN129" s="12">
        <f t="shared" si="51"/>
        <v>5060</v>
      </c>
      <c r="AO129" s="12">
        <f>MAX(AN$4:AN129)</f>
        <v>6760</v>
      </c>
      <c r="AP129" s="8">
        <f t="shared" si="52"/>
        <v>-0.25147928994082841</v>
      </c>
      <c r="AR129" s="12">
        <f t="shared" si="53"/>
        <v>219.6</v>
      </c>
      <c r="AS129" s="12">
        <f t="shared" si="54"/>
        <v>10</v>
      </c>
      <c r="AT129" s="12">
        <f t="shared" si="55"/>
        <v>200</v>
      </c>
      <c r="AU129" s="12">
        <f t="shared" si="56"/>
        <v>7720</v>
      </c>
      <c r="AV129" s="12">
        <f>MAX(AU$4:AU129)</f>
        <v>7920</v>
      </c>
      <c r="AW129" s="8">
        <f t="shared" si="57"/>
        <v>-2.5252525252525252E-2</v>
      </c>
      <c r="AZ129" s="9"/>
      <c r="BC129" s="13"/>
      <c r="BD129" s="14"/>
      <c r="BF129" s="12"/>
      <c r="BG129" s="12"/>
      <c r="BH129" s="12"/>
      <c r="BI129" s="12"/>
      <c r="BJ129" s="12"/>
      <c r="BK129" s="8"/>
    </row>
    <row r="130" spans="1:63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 t="shared" si="29"/>
        <v>320</v>
      </c>
      <c r="G130" s="11">
        <f t="shared" si="30"/>
        <v>0</v>
      </c>
      <c r="H130" s="3" t="s">
        <v>37</v>
      </c>
      <c r="L130" s="2">
        <f t="shared" si="31"/>
        <v>1</v>
      </c>
      <c r="M130" s="2" t="s">
        <v>21</v>
      </c>
      <c r="N130" s="14">
        <v>8</v>
      </c>
      <c r="O130" s="2">
        <v>74650</v>
      </c>
      <c r="P130" s="2">
        <v>74622</v>
      </c>
      <c r="Q130" s="2">
        <v>74878</v>
      </c>
      <c r="R130" s="6">
        <f t="shared" si="32"/>
        <v>3.6</v>
      </c>
      <c r="S130" s="6">
        <f t="shared" si="33"/>
        <v>22</v>
      </c>
      <c r="U130" s="6">
        <f t="shared" si="34"/>
        <v>-3.6</v>
      </c>
      <c r="V130" s="6">
        <f t="shared" si="35"/>
        <v>22</v>
      </c>
      <c r="W130" s="7">
        <f t="shared" si="36"/>
        <v>1</v>
      </c>
      <c r="X130" s="7">
        <f t="shared" si="37"/>
        <v>1</v>
      </c>
      <c r="Y130" s="6">
        <f t="shared" si="38"/>
        <v>0</v>
      </c>
      <c r="Z130" s="6"/>
      <c r="AA130" s="6">
        <f t="shared" si="39"/>
        <v>0</v>
      </c>
      <c r="AB130" s="6">
        <f t="shared" si="40"/>
        <v>20</v>
      </c>
      <c r="AC130" s="13">
        <f t="shared" si="41"/>
        <v>60</v>
      </c>
      <c r="AD130" s="13">
        <f t="shared" si="42"/>
        <v>0</v>
      </c>
      <c r="AE130" s="13">
        <f t="shared" si="43"/>
        <v>0</v>
      </c>
      <c r="AF130" s="13">
        <f t="shared" si="44"/>
        <v>0</v>
      </c>
      <c r="AG130" s="13">
        <f t="shared" si="45"/>
        <v>20</v>
      </c>
      <c r="AH130" s="13">
        <f t="shared" si="46"/>
        <v>440</v>
      </c>
      <c r="AI130" s="14">
        <f t="shared" si="47"/>
        <v>1</v>
      </c>
      <c r="AK130" s="12">
        <f t="shared" si="48"/>
        <v>147.6</v>
      </c>
      <c r="AL130" s="12">
        <f t="shared" si="49"/>
        <v>7</v>
      </c>
      <c r="AM130" s="12">
        <f t="shared" si="50"/>
        <v>140</v>
      </c>
      <c r="AN130" s="12">
        <f t="shared" si="51"/>
        <v>5200</v>
      </c>
      <c r="AO130" s="12">
        <f>MAX(AN$4:AN130)</f>
        <v>6760</v>
      </c>
      <c r="AP130" s="8">
        <f t="shared" si="52"/>
        <v>-0.23076923076923078</v>
      </c>
      <c r="AR130" s="12">
        <f t="shared" si="53"/>
        <v>219.6</v>
      </c>
      <c r="AS130" s="12">
        <f t="shared" si="54"/>
        <v>10</v>
      </c>
      <c r="AT130" s="12">
        <f t="shared" si="55"/>
        <v>200</v>
      </c>
      <c r="AU130" s="12">
        <f t="shared" si="56"/>
        <v>7920</v>
      </c>
      <c r="AV130" s="12">
        <f>MAX(AU$4:AU130)</f>
        <v>7920</v>
      </c>
      <c r="AW130" s="8">
        <f t="shared" si="57"/>
        <v>0</v>
      </c>
      <c r="AZ130" s="9"/>
      <c r="BC130" s="13"/>
      <c r="BD130" s="14"/>
      <c r="BF130" s="12"/>
      <c r="BG130" s="12"/>
      <c r="BH130" s="12"/>
      <c r="BI130" s="12"/>
      <c r="BJ130" s="12"/>
      <c r="BK130" s="8"/>
    </row>
    <row r="131" spans="1:63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 t="shared" si="29"/>
        <v>420</v>
      </c>
      <c r="G131" s="11">
        <f t="shared" si="30"/>
        <v>1</v>
      </c>
      <c r="H131" s="3" t="s">
        <v>38</v>
      </c>
      <c r="L131" s="2">
        <f t="shared" si="31"/>
        <v>1</v>
      </c>
      <c r="M131" s="2" t="s">
        <v>20</v>
      </c>
      <c r="N131" s="14">
        <v>7</v>
      </c>
      <c r="O131" s="2">
        <v>112920</v>
      </c>
      <c r="P131" s="2">
        <v>112952</v>
      </c>
      <c r="Q131" s="2">
        <v>112583</v>
      </c>
      <c r="R131" s="6">
        <f t="shared" si="32"/>
        <v>3.9</v>
      </c>
      <c r="S131" s="6">
        <f t="shared" si="33"/>
        <v>33</v>
      </c>
      <c r="U131" s="6">
        <f t="shared" si="34"/>
        <v>-3.9</v>
      </c>
      <c r="V131" s="6">
        <f t="shared" si="35"/>
        <v>33</v>
      </c>
      <c r="W131" s="7">
        <f t="shared" si="36"/>
        <v>1</v>
      </c>
      <c r="X131" s="7">
        <f t="shared" si="37"/>
        <v>1</v>
      </c>
      <c r="Y131" s="6">
        <f t="shared" si="38"/>
        <v>0</v>
      </c>
      <c r="Z131" s="6"/>
      <c r="AA131" s="6">
        <f t="shared" si="39"/>
        <v>0</v>
      </c>
      <c r="AB131" s="6">
        <f t="shared" si="40"/>
        <v>20</v>
      </c>
      <c r="AC131" s="13">
        <f t="shared" si="41"/>
        <v>80</v>
      </c>
      <c r="AD131" s="13">
        <f t="shared" si="42"/>
        <v>0</v>
      </c>
      <c r="AE131" s="13">
        <f t="shared" si="43"/>
        <v>0</v>
      </c>
      <c r="AF131" s="13">
        <f t="shared" si="44"/>
        <v>0</v>
      </c>
      <c r="AG131" s="13">
        <f t="shared" si="45"/>
        <v>20</v>
      </c>
      <c r="AH131" s="13">
        <f t="shared" si="46"/>
        <v>460</v>
      </c>
      <c r="AI131" s="14">
        <f t="shared" si="47"/>
        <v>1</v>
      </c>
      <c r="AK131" s="12">
        <f t="shared" si="48"/>
        <v>147.6</v>
      </c>
      <c r="AL131" s="12">
        <f t="shared" si="49"/>
        <v>7</v>
      </c>
      <c r="AM131" s="12">
        <f t="shared" si="50"/>
        <v>140</v>
      </c>
      <c r="AN131" s="12">
        <f t="shared" si="51"/>
        <v>5340</v>
      </c>
      <c r="AO131" s="12">
        <f>MAX(AN$4:AN131)</f>
        <v>6760</v>
      </c>
      <c r="AP131" s="8">
        <f t="shared" si="52"/>
        <v>-0.21005917159763313</v>
      </c>
      <c r="AR131" s="12">
        <f t="shared" si="53"/>
        <v>219.6</v>
      </c>
      <c r="AS131" s="12">
        <f t="shared" si="54"/>
        <v>10</v>
      </c>
      <c r="AT131" s="12">
        <f t="shared" si="55"/>
        <v>200</v>
      </c>
      <c r="AU131" s="12">
        <f t="shared" si="56"/>
        <v>8120</v>
      </c>
      <c r="AV131" s="12">
        <f>MAX(AU$4:AU131)</f>
        <v>8120</v>
      </c>
      <c r="AW131" s="8">
        <f t="shared" si="57"/>
        <v>0</v>
      </c>
      <c r="AZ131" s="9"/>
      <c r="BC131" s="13"/>
      <c r="BD131" s="14"/>
      <c r="BF131" s="12"/>
      <c r="BG131" s="12"/>
      <c r="BH131" s="12"/>
      <c r="BI131" s="12"/>
      <c r="BJ131" s="12"/>
      <c r="BK131" s="8"/>
    </row>
    <row r="132" spans="1:63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 t="shared" si="29"/>
        <v>710</v>
      </c>
      <c r="G132" s="11">
        <f t="shared" si="30"/>
        <v>0</v>
      </c>
      <c r="H132" s="3" t="s">
        <v>17</v>
      </c>
      <c r="L132" s="2">
        <f t="shared" si="31"/>
        <v>1</v>
      </c>
      <c r="M132" s="2" t="s">
        <v>21</v>
      </c>
      <c r="N132" s="14">
        <v>7</v>
      </c>
      <c r="O132" s="2">
        <v>106270</v>
      </c>
      <c r="P132" s="2">
        <v>106188</v>
      </c>
      <c r="Q132" s="2">
        <v>106660</v>
      </c>
      <c r="R132" s="6">
        <f t="shared" si="32"/>
        <v>8.9</v>
      </c>
      <c r="S132" s="6">
        <f t="shared" si="33"/>
        <v>38.299999999999997</v>
      </c>
      <c r="U132" s="6">
        <f t="shared" si="34"/>
        <v>-8.9</v>
      </c>
      <c r="V132" s="6">
        <f t="shared" si="35"/>
        <v>38.299999999999997</v>
      </c>
      <c r="W132" s="7">
        <f t="shared" si="36"/>
        <v>1</v>
      </c>
      <c r="X132" s="7">
        <f t="shared" si="37"/>
        <v>1</v>
      </c>
      <c r="Y132" s="6">
        <f t="shared" si="38"/>
        <v>0</v>
      </c>
      <c r="Z132" s="6"/>
      <c r="AA132" s="6">
        <f t="shared" si="39"/>
        <v>0</v>
      </c>
      <c r="AB132" s="6">
        <f t="shared" si="40"/>
        <v>20</v>
      </c>
      <c r="AC132" s="13">
        <f t="shared" si="41"/>
        <v>100</v>
      </c>
      <c r="AD132" s="13">
        <f t="shared" si="42"/>
        <v>0</v>
      </c>
      <c r="AE132" s="13">
        <f t="shared" si="43"/>
        <v>0</v>
      </c>
      <c r="AF132" s="13">
        <f t="shared" si="44"/>
        <v>0</v>
      </c>
      <c r="AG132" s="13">
        <f t="shared" si="45"/>
        <v>20</v>
      </c>
      <c r="AH132" s="13">
        <f t="shared" si="46"/>
        <v>480</v>
      </c>
      <c r="AI132" s="14">
        <f t="shared" si="47"/>
        <v>1</v>
      </c>
      <c r="AK132" s="12">
        <f t="shared" si="48"/>
        <v>147.6</v>
      </c>
      <c r="AL132" s="12">
        <f t="shared" si="49"/>
        <v>7</v>
      </c>
      <c r="AM132" s="12">
        <f t="shared" si="50"/>
        <v>140</v>
      </c>
      <c r="AN132" s="12">
        <f t="shared" si="51"/>
        <v>5480</v>
      </c>
      <c r="AO132" s="12">
        <f>MAX(AN$4:AN132)</f>
        <v>6760</v>
      </c>
      <c r="AP132" s="8">
        <f t="shared" si="52"/>
        <v>-0.1893491124260355</v>
      </c>
      <c r="AR132" s="12">
        <f t="shared" si="53"/>
        <v>219.6</v>
      </c>
      <c r="AS132" s="12">
        <f t="shared" si="54"/>
        <v>10</v>
      </c>
      <c r="AT132" s="12">
        <f t="shared" si="55"/>
        <v>200</v>
      </c>
      <c r="AU132" s="12">
        <f t="shared" si="56"/>
        <v>8320</v>
      </c>
      <c r="AV132" s="12">
        <f>MAX(AU$4:AU132)</f>
        <v>8320</v>
      </c>
      <c r="AW132" s="8">
        <f t="shared" si="57"/>
        <v>0</v>
      </c>
      <c r="AZ132" s="9"/>
      <c r="BC132" s="13"/>
      <c r="BD132" s="14"/>
      <c r="BF132" s="12"/>
      <c r="BG132" s="12"/>
      <c r="BH132" s="12"/>
      <c r="BI132" s="12"/>
      <c r="BJ132" s="12"/>
      <c r="BK132" s="8"/>
    </row>
    <row r="133" spans="1:63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 t="shared" ref="F133:F196" si="58">D133+E133</f>
        <v>1315</v>
      </c>
      <c r="G133" s="11">
        <f t="shared" ref="G133:G196" si="59">B133-A133</f>
        <v>0</v>
      </c>
      <c r="H133" s="3" t="s">
        <v>17</v>
      </c>
      <c r="K133" s="2" t="s">
        <v>11</v>
      </c>
      <c r="L133" s="2">
        <f t="shared" ref="L133:L196" si="60">IF(AND(F133&gt;=L$3,F133&lt;=L$4),0,1)</f>
        <v>0</v>
      </c>
      <c r="M133" s="2" t="s">
        <v>21</v>
      </c>
      <c r="N133" s="14">
        <v>7</v>
      </c>
      <c r="O133" s="2">
        <v>106130</v>
      </c>
      <c r="P133" s="2">
        <v>106113</v>
      </c>
      <c r="Q133" s="2">
        <v>106533</v>
      </c>
      <c r="R133" s="6">
        <f t="shared" ref="R133:R196" si="61">IF(M133="short",((P133-O133)+N133)/10,((O133-P133)+N133)/10)</f>
        <v>2.4</v>
      </c>
      <c r="S133" s="6">
        <f t="shared" ref="S133:S196" si="62">IF(M133="long",((Q133-O133)-N133)/10,((O133-Q133)-N133)/10)</f>
        <v>39.6</v>
      </c>
      <c r="U133" s="6">
        <f t="shared" ref="U133:U196" si="63">U$4-R133</f>
        <v>-2.4</v>
      </c>
      <c r="V133" s="6">
        <f t="shared" ref="V133:V196" si="64">S133+U$4</f>
        <v>39.6</v>
      </c>
      <c r="W133" s="7">
        <f t="shared" ref="W133:W196" si="65">IF(-U133&gt;N133/10,1, )</f>
        <v>1</v>
      </c>
      <c r="X133" s="7">
        <f t="shared" ref="X133:X196" si="66">IF(OR(I133="yes",K133="yes"),0,L133*W133)</f>
        <v>0</v>
      </c>
      <c r="Y133" s="6">
        <f t="shared" ref="Y133:Y196" si="67">IF(U133&lt;=-Y$3,-Y$3,0)</f>
        <v>0</v>
      </c>
      <c r="Z133" s="6"/>
      <c r="AA133" s="6">
        <f t="shared" ref="AA133:AA196" si="68">IF(AND(Y133=0,S133&gt;=AA$3-(N133/10)),0,-Y$3*W133)</f>
        <v>0</v>
      </c>
      <c r="AB133" s="6">
        <f t="shared" ref="AB133:AB196" si="69">IF(AND(Y133=0,V133&gt;AB$3),AB$3*W133,AA133*W133)</f>
        <v>20</v>
      </c>
      <c r="AC133" s="13">
        <f t="shared" ref="AC133:AC196" si="70">AC132+AB133</f>
        <v>120</v>
      </c>
      <c r="AD133" s="13">
        <f t="shared" ref="AD133:AD196" si="71">IF(I133="yes",AB133,)</f>
        <v>0</v>
      </c>
      <c r="AE133" s="13">
        <f t="shared" ref="AE133:AE196" si="72">IF(K133="yes",AB133, )</f>
        <v>20</v>
      </c>
      <c r="AF133" s="13">
        <f t="shared" ref="AF133:AF196" si="73">IF(L133=1, ,AB133)</f>
        <v>20</v>
      </c>
      <c r="AG133" s="13">
        <f t="shared" ref="AG133:AG196" si="74">X133*AB133</f>
        <v>0</v>
      </c>
      <c r="AH133" s="13">
        <f t="shared" ref="AH133:AH196" si="75">AH132+AG133</f>
        <v>480</v>
      </c>
      <c r="AI133" s="14">
        <f t="shared" ref="AI133:AI196" si="76">IF(AG133&gt;0,1, )</f>
        <v>0</v>
      </c>
      <c r="AK133" s="12">
        <f t="shared" ref="AK133:AK196" si="77">IF(B133=B132,AK132,AN132*AK$3)</f>
        <v>147.6</v>
      </c>
      <c r="AL133" s="12">
        <f t="shared" ref="AL133:AL196" si="78">INT(AK133/AL$3)</f>
        <v>7</v>
      </c>
      <c r="AM133" s="12">
        <f t="shared" ref="AM133:AM196" si="79">AB133*AL133</f>
        <v>140</v>
      </c>
      <c r="AN133" s="12">
        <f t="shared" ref="AN133:AN196" si="80">AN132+AM133</f>
        <v>5620</v>
      </c>
      <c r="AO133" s="12">
        <f>MAX(AN$4:AN133)</f>
        <v>6760</v>
      </c>
      <c r="AP133" s="8">
        <f t="shared" ref="AP133:AP196" si="81">(AN133-AO133)/AO133</f>
        <v>-0.16863905325443787</v>
      </c>
      <c r="AR133" s="12">
        <f t="shared" ref="AR133:AR196" si="82">IF(I133=I132,AR132,AU132*AR$3)</f>
        <v>219.6</v>
      </c>
      <c r="AS133" s="12">
        <f t="shared" ref="AS133:AS196" si="83">INT(AR133/AS$3)</f>
        <v>10</v>
      </c>
      <c r="AT133" s="12">
        <f t="shared" ref="AT133:AT196" si="84">AG133*AS133</f>
        <v>0</v>
      </c>
      <c r="AU133" s="12">
        <f t="shared" ref="AU133:AU196" si="85">AU132+AT133</f>
        <v>8320</v>
      </c>
      <c r="AV133" s="12">
        <f>MAX(AU$4:AU133)</f>
        <v>8320</v>
      </c>
      <c r="AW133" s="8">
        <f t="shared" ref="AW133:AW196" si="86">(AU133-AV133)/AV133</f>
        <v>0</v>
      </c>
      <c r="AZ133" s="9"/>
      <c r="BC133" s="13"/>
      <c r="BD133" s="14"/>
      <c r="BF133" s="12"/>
      <c r="BG133" s="12"/>
      <c r="BH133" s="12"/>
      <c r="BI133" s="12"/>
      <c r="BJ133" s="12"/>
      <c r="BK133" s="8"/>
    </row>
    <row r="134" spans="1:63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 t="shared" si="58"/>
        <v>1420</v>
      </c>
      <c r="G134" s="11">
        <f t="shared" si="59"/>
        <v>0</v>
      </c>
      <c r="H134" s="3" t="s">
        <v>37</v>
      </c>
      <c r="L134" s="2">
        <f t="shared" si="60"/>
        <v>1</v>
      </c>
      <c r="M134" s="2" t="s">
        <v>21</v>
      </c>
      <c r="N134" s="14">
        <v>8</v>
      </c>
      <c r="O134" s="2">
        <v>74140</v>
      </c>
      <c r="P134" s="2">
        <v>74146</v>
      </c>
      <c r="Q134" s="2">
        <v>74328</v>
      </c>
      <c r="R134" s="6">
        <f t="shared" si="61"/>
        <v>0.2</v>
      </c>
      <c r="S134" s="6">
        <f t="shared" si="62"/>
        <v>18</v>
      </c>
      <c r="U134" s="6">
        <f t="shared" si="63"/>
        <v>-0.2</v>
      </c>
      <c r="V134" s="6">
        <f t="shared" si="64"/>
        <v>18</v>
      </c>
      <c r="W134" s="7">
        <f t="shared" si="65"/>
        <v>0</v>
      </c>
      <c r="X134" s="7">
        <f t="shared" si="66"/>
        <v>0</v>
      </c>
      <c r="Y134" s="6">
        <f t="shared" si="67"/>
        <v>0</v>
      </c>
      <c r="Z134" s="6"/>
      <c r="AA134" s="6">
        <f t="shared" si="68"/>
        <v>0</v>
      </c>
      <c r="AB134" s="6">
        <f t="shared" si="69"/>
        <v>0</v>
      </c>
      <c r="AC134" s="13">
        <f t="shared" si="70"/>
        <v>120</v>
      </c>
      <c r="AD134" s="13">
        <f t="shared" si="71"/>
        <v>0</v>
      </c>
      <c r="AE134" s="13">
        <f t="shared" si="72"/>
        <v>0</v>
      </c>
      <c r="AF134" s="13">
        <f t="shared" si="73"/>
        <v>0</v>
      </c>
      <c r="AG134" s="13">
        <f t="shared" si="74"/>
        <v>0</v>
      </c>
      <c r="AH134" s="13">
        <f t="shared" si="75"/>
        <v>480</v>
      </c>
      <c r="AI134" s="14">
        <f t="shared" si="76"/>
        <v>0</v>
      </c>
      <c r="AK134" s="12">
        <f t="shared" si="77"/>
        <v>147.6</v>
      </c>
      <c r="AL134" s="12">
        <f t="shared" si="78"/>
        <v>7</v>
      </c>
      <c r="AM134" s="12">
        <f t="shared" si="79"/>
        <v>0</v>
      </c>
      <c r="AN134" s="12">
        <f t="shared" si="80"/>
        <v>5620</v>
      </c>
      <c r="AO134" s="12">
        <f>MAX(AN$4:AN134)</f>
        <v>6760</v>
      </c>
      <c r="AP134" s="8">
        <f t="shared" si="81"/>
        <v>-0.16863905325443787</v>
      </c>
      <c r="AR134" s="12">
        <f t="shared" si="82"/>
        <v>219.6</v>
      </c>
      <c r="AS134" s="12">
        <f t="shared" si="83"/>
        <v>10</v>
      </c>
      <c r="AT134" s="12">
        <f t="shared" si="84"/>
        <v>0</v>
      </c>
      <c r="AU134" s="12">
        <f t="shared" si="85"/>
        <v>8320</v>
      </c>
      <c r="AV134" s="12">
        <f>MAX(AU$4:AU134)</f>
        <v>8320</v>
      </c>
      <c r="AW134" s="8">
        <f t="shared" si="86"/>
        <v>0</v>
      </c>
      <c r="AZ134" s="9"/>
      <c r="BC134" s="13"/>
      <c r="BD134" s="14"/>
      <c r="BF134" s="12"/>
      <c r="BG134" s="12"/>
      <c r="BH134" s="12"/>
      <c r="BI134" s="12"/>
      <c r="BJ134" s="12"/>
      <c r="BK134" s="8"/>
    </row>
    <row r="135" spans="1:63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 t="shared" si="58"/>
        <v>1555</v>
      </c>
      <c r="G135" s="11">
        <f t="shared" si="59"/>
        <v>2</v>
      </c>
      <c r="H135" s="3" t="s">
        <v>38</v>
      </c>
      <c r="I135" s="2" t="s">
        <v>11</v>
      </c>
      <c r="J135" s="2">
        <v>33</v>
      </c>
      <c r="L135" s="2">
        <f t="shared" si="60"/>
        <v>1</v>
      </c>
      <c r="M135" s="2" t="s">
        <v>20</v>
      </c>
      <c r="N135" s="14">
        <v>7</v>
      </c>
      <c r="O135" s="2">
        <v>113790</v>
      </c>
      <c r="P135" s="2">
        <v>113800</v>
      </c>
      <c r="Q135" s="2">
        <v>113780</v>
      </c>
      <c r="R135" s="6">
        <f t="shared" si="61"/>
        <v>1.7</v>
      </c>
      <c r="S135" s="6">
        <f t="shared" si="62"/>
        <v>0.3</v>
      </c>
      <c r="U135" s="6">
        <f t="shared" si="63"/>
        <v>-1.7</v>
      </c>
      <c r="V135" s="6">
        <f t="shared" si="64"/>
        <v>0.3</v>
      </c>
      <c r="W135" s="7">
        <f t="shared" si="65"/>
        <v>1</v>
      </c>
      <c r="X135" s="7">
        <f t="shared" si="66"/>
        <v>0</v>
      </c>
      <c r="Y135" s="6">
        <f t="shared" si="67"/>
        <v>0</v>
      </c>
      <c r="Z135" s="6"/>
      <c r="AA135" s="6">
        <f t="shared" si="68"/>
        <v>-20</v>
      </c>
      <c r="AB135" s="6">
        <f t="shared" si="69"/>
        <v>-20</v>
      </c>
      <c r="AC135" s="13">
        <f t="shared" si="70"/>
        <v>100</v>
      </c>
      <c r="AD135" s="13">
        <f t="shared" si="71"/>
        <v>-20</v>
      </c>
      <c r="AE135" s="13">
        <f t="shared" si="72"/>
        <v>0</v>
      </c>
      <c r="AF135" s="13">
        <f t="shared" si="73"/>
        <v>0</v>
      </c>
      <c r="AG135" s="13">
        <f t="shared" si="74"/>
        <v>0</v>
      </c>
      <c r="AH135" s="13">
        <f t="shared" si="75"/>
        <v>480</v>
      </c>
      <c r="AI135" s="14">
        <f t="shared" si="76"/>
        <v>0</v>
      </c>
      <c r="AK135" s="12">
        <f t="shared" si="77"/>
        <v>147.6</v>
      </c>
      <c r="AL135" s="12">
        <f t="shared" si="78"/>
        <v>7</v>
      </c>
      <c r="AM135" s="12">
        <f t="shared" si="79"/>
        <v>-140</v>
      </c>
      <c r="AN135" s="12">
        <f t="shared" si="80"/>
        <v>5480</v>
      </c>
      <c r="AO135" s="12">
        <f>MAX(AN$4:AN135)</f>
        <v>6760</v>
      </c>
      <c r="AP135" s="8">
        <f t="shared" si="81"/>
        <v>-0.1893491124260355</v>
      </c>
      <c r="AR135" s="12">
        <f t="shared" si="82"/>
        <v>249.6</v>
      </c>
      <c r="AS135" s="12">
        <f t="shared" si="83"/>
        <v>12</v>
      </c>
      <c r="AT135" s="12">
        <f t="shared" si="84"/>
        <v>0</v>
      </c>
      <c r="AU135" s="12">
        <f t="shared" si="85"/>
        <v>8320</v>
      </c>
      <c r="AV135" s="12">
        <f>MAX(AU$4:AU135)</f>
        <v>8320</v>
      </c>
      <c r="AW135" s="8">
        <f t="shared" si="86"/>
        <v>0</v>
      </c>
      <c r="AZ135" s="9"/>
      <c r="BC135" s="13"/>
      <c r="BD135" s="14"/>
      <c r="BF135" s="12"/>
      <c r="BG135" s="12"/>
      <c r="BH135" s="12"/>
      <c r="BI135" s="12"/>
      <c r="BJ135" s="12"/>
      <c r="BK135" s="8"/>
    </row>
    <row r="136" spans="1:63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 t="shared" si="58"/>
        <v>1605</v>
      </c>
      <c r="G136" s="11">
        <f t="shared" si="59"/>
        <v>5</v>
      </c>
      <c r="H136" s="3" t="s">
        <v>37</v>
      </c>
      <c r="L136" s="2">
        <f t="shared" si="60"/>
        <v>1</v>
      </c>
      <c r="M136" s="2" t="s">
        <v>21</v>
      </c>
      <c r="N136" s="14">
        <v>8</v>
      </c>
      <c r="O136" s="2">
        <v>73760</v>
      </c>
      <c r="P136" s="2">
        <v>73733</v>
      </c>
      <c r="Q136" s="2">
        <v>74188</v>
      </c>
      <c r="R136" s="6">
        <f t="shared" si="61"/>
        <v>3.5</v>
      </c>
      <c r="S136" s="6">
        <f t="shared" si="62"/>
        <v>42</v>
      </c>
      <c r="U136" s="6">
        <f t="shared" si="63"/>
        <v>-3.5</v>
      </c>
      <c r="V136" s="6">
        <f t="shared" si="64"/>
        <v>42</v>
      </c>
      <c r="W136" s="7">
        <f t="shared" si="65"/>
        <v>1</v>
      </c>
      <c r="X136" s="7">
        <f t="shared" si="66"/>
        <v>1</v>
      </c>
      <c r="Y136" s="6">
        <f t="shared" si="67"/>
        <v>0</v>
      </c>
      <c r="Z136" s="6"/>
      <c r="AA136" s="6">
        <f t="shared" si="68"/>
        <v>0</v>
      </c>
      <c r="AB136" s="6">
        <f t="shared" si="69"/>
        <v>20</v>
      </c>
      <c r="AC136" s="13">
        <f t="shared" si="70"/>
        <v>120</v>
      </c>
      <c r="AD136" s="13">
        <f t="shared" si="71"/>
        <v>0</v>
      </c>
      <c r="AE136" s="13">
        <f t="shared" si="72"/>
        <v>0</v>
      </c>
      <c r="AF136" s="13">
        <f t="shared" si="73"/>
        <v>0</v>
      </c>
      <c r="AG136" s="13">
        <f t="shared" si="74"/>
        <v>20</v>
      </c>
      <c r="AH136" s="13">
        <f t="shared" si="75"/>
        <v>500</v>
      </c>
      <c r="AI136" s="14">
        <f t="shared" si="76"/>
        <v>1</v>
      </c>
      <c r="AK136" s="12">
        <f t="shared" si="77"/>
        <v>147.6</v>
      </c>
      <c r="AL136" s="12">
        <f t="shared" si="78"/>
        <v>7</v>
      </c>
      <c r="AM136" s="12">
        <f t="shared" si="79"/>
        <v>140</v>
      </c>
      <c r="AN136" s="12">
        <f t="shared" si="80"/>
        <v>5620</v>
      </c>
      <c r="AO136" s="12">
        <f>MAX(AN$4:AN136)</f>
        <v>6760</v>
      </c>
      <c r="AP136" s="8">
        <f t="shared" si="81"/>
        <v>-0.16863905325443787</v>
      </c>
      <c r="AR136" s="12">
        <f t="shared" si="82"/>
        <v>249.6</v>
      </c>
      <c r="AS136" s="12">
        <f t="shared" si="83"/>
        <v>12</v>
      </c>
      <c r="AT136" s="12">
        <f t="shared" si="84"/>
        <v>240</v>
      </c>
      <c r="AU136" s="12">
        <f t="shared" si="85"/>
        <v>8560</v>
      </c>
      <c r="AV136" s="12">
        <f>MAX(AU$4:AU136)</f>
        <v>8560</v>
      </c>
      <c r="AW136" s="8">
        <f t="shared" si="86"/>
        <v>0</v>
      </c>
      <c r="AZ136" s="9"/>
      <c r="BC136" s="13"/>
      <c r="BD136" s="14"/>
      <c r="BF136" s="12"/>
      <c r="BG136" s="12"/>
      <c r="BH136" s="12"/>
      <c r="BI136" s="12"/>
      <c r="BJ136" s="12"/>
      <c r="BK136" s="8"/>
    </row>
    <row r="137" spans="1:63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 t="shared" si="58"/>
        <v>1615</v>
      </c>
      <c r="G137" s="11">
        <f t="shared" si="59"/>
        <v>1</v>
      </c>
      <c r="H137" s="3" t="s">
        <v>17</v>
      </c>
      <c r="L137" s="2">
        <f t="shared" si="60"/>
        <v>1</v>
      </c>
      <c r="M137" s="2" t="s">
        <v>21</v>
      </c>
      <c r="N137" s="14">
        <v>7</v>
      </c>
      <c r="O137" s="2">
        <v>105560</v>
      </c>
      <c r="P137" s="2">
        <v>105520</v>
      </c>
      <c r="Q137" s="2">
        <v>106893</v>
      </c>
      <c r="R137" s="6">
        <f t="shared" si="61"/>
        <v>4.7</v>
      </c>
      <c r="S137" s="6">
        <f t="shared" si="62"/>
        <v>132.6</v>
      </c>
      <c r="U137" s="6">
        <f t="shared" si="63"/>
        <v>-4.7</v>
      </c>
      <c r="V137" s="6">
        <f t="shared" si="64"/>
        <v>132.6</v>
      </c>
      <c r="W137" s="7">
        <f t="shared" si="65"/>
        <v>1</v>
      </c>
      <c r="X137" s="7">
        <f t="shared" si="66"/>
        <v>1</v>
      </c>
      <c r="Y137" s="6">
        <f t="shared" si="67"/>
        <v>0</v>
      </c>
      <c r="Z137" s="6"/>
      <c r="AA137" s="6">
        <f t="shared" si="68"/>
        <v>0</v>
      </c>
      <c r="AB137" s="6">
        <f t="shared" si="69"/>
        <v>20</v>
      </c>
      <c r="AC137" s="13">
        <f t="shared" si="70"/>
        <v>140</v>
      </c>
      <c r="AD137" s="13">
        <f t="shared" si="71"/>
        <v>0</v>
      </c>
      <c r="AE137" s="13">
        <f t="shared" si="72"/>
        <v>0</v>
      </c>
      <c r="AF137" s="13">
        <f t="shared" si="73"/>
        <v>0</v>
      </c>
      <c r="AG137" s="13">
        <f t="shared" si="74"/>
        <v>20</v>
      </c>
      <c r="AH137" s="13">
        <f t="shared" si="75"/>
        <v>520</v>
      </c>
      <c r="AI137" s="14">
        <f t="shared" si="76"/>
        <v>1</v>
      </c>
      <c r="AK137" s="12">
        <f t="shared" si="77"/>
        <v>147.6</v>
      </c>
      <c r="AL137" s="12">
        <f t="shared" si="78"/>
        <v>7</v>
      </c>
      <c r="AM137" s="12">
        <f t="shared" si="79"/>
        <v>140</v>
      </c>
      <c r="AN137" s="12">
        <f t="shared" si="80"/>
        <v>5760</v>
      </c>
      <c r="AO137" s="12">
        <f>MAX(AN$4:AN137)</f>
        <v>6760</v>
      </c>
      <c r="AP137" s="8">
        <f t="shared" si="81"/>
        <v>-0.14792899408284024</v>
      </c>
      <c r="AR137" s="12">
        <f t="shared" si="82"/>
        <v>249.6</v>
      </c>
      <c r="AS137" s="12">
        <f t="shared" si="83"/>
        <v>12</v>
      </c>
      <c r="AT137" s="12">
        <f t="shared" si="84"/>
        <v>240</v>
      </c>
      <c r="AU137" s="12">
        <f t="shared" si="85"/>
        <v>8800</v>
      </c>
      <c r="AV137" s="12">
        <f>MAX(AU$4:AU137)</f>
        <v>8800</v>
      </c>
      <c r="AW137" s="8">
        <f t="shared" si="86"/>
        <v>0</v>
      </c>
      <c r="AZ137" s="9"/>
      <c r="BC137" s="13"/>
      <c r="BD137" s="14"/>
      <c r="BF137" s="12"/>
      <c r="BG137" s="12"/>
      <c r="BH137" s="12"/>
      <c r="BI137" s="12"/>
      <c r="BJ137" s="12"/>
      <c r="BK137" s="8"/>
    </row>
    <row r="138" spans="1:63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 t="shared" si="58"/>
        <v>855</v>
      </c>
      <c r="G138" s="11">
        <f t="shared" si="59"/>
        <v>0</v>
      </c>
      <c r="H138" s="3" t="s">
        <v>43</v>
      </c>
      <c r="L138" s="2">
        <f t="shared" si="60"/>
        <v>1</v>
      </c>
      <c r="M138" s="2" t="s">
        <v>20</v>
      </c>
      <c r="N138" s="14">
        <v>10</v>
      </c>
      <c r="O138" s="2">
        <v>134250</v>
      </c>
      <c r="P138" s="2">
        <v>134339</v>
      </c>
      <c r="Q138" s="2">
        <v>134044</v>
      </c>
      <c r="R138" s="6">
        <f t="shared" si="61"/>
        <v>9.9</v>
      </c>
      <c r="S138" s="6">
        <f t="shared" si="62"/>
        <v>19.600000000000001</v>
      </c>
      <c r="U138" s="6">
        <f t="shared" si="63"/>
        <v>-9.9</v>
      </c>
      <c r="V138" s="6">
        <f t="shared" si="64"/>
        <v>19.600000000000001</v>
      </c>
      <c r="W138" s="7">
        <f t="shared" si="65"/>
        <v>1</v>
      </c>
      <c r="X138" s="7">
        <f t="shared" si="66"/>
        <v>1</v>
      </c>
      <c r="Y138" s="6">
        <f t="shared" si="67"/>
        <v>0</v>
      </c>
      <c r="Z138" s="6"/>
      <c r="AA138" s="6">
        <f t="shared" si="68"/>
        <v>0</v>
      </c>
      <c r="AB138" s="6">
        <f t="shared" si="69"/>
        <v>0</v>
      </c>
      <c r="AC138" s="13">
        <f t="shared" si="70"/>
        <v>140</v>
      </c>
      <c r="AD138" s="13">
        <f t="shared" si="71"/>
        <v>0</v>
      </c>
      <c r="AE138" s="13">
        <f t="shared" si="72"/>
        <v>0</v>
      </c>
      <c r="AF138" s="13">
        <f t="shared" si="73"/>
        <v>0</v>
      </c>
      <c r="AG138" s="13">
        <f t="shared" si="74"/>
        <v>0</v>
      </c>
      <c r="AH138" s="13">
        <f t="shared" si="75"/>
        <v>520</v>
      </c>
      <c r="AI138" s="14">
        <f t="shared" si="76"/>
        <v>0</v>
      </c>
      <c r="AK138" s="12">
        <f t="shared" si="77"/>
        <v>172.79999999999998</v>
      </c>
      <c r="AL138" s="12">
        <f t="shared" si="78"/>
        <v>8</v>
      </c>
      <c r="AM138" s="12">
        <f t="shared" si="79"/>
        <v>0</v>
      </c>
      <c r="AN138" s="12">
        <f t="shared" si="80"/>
        <v>5760</v>
      </c>
      <c r="AO138" s="12">
        <f>MAX(AN$4:AN138)</f>
        <v>6760</v>
      </c>
      <c r="AP138" s="8">
        <f t="shared" si="81"/>
        <v>-0.14792899408284024</v>
      </c>
      <c r="AR138" s="12">
        <f t="shared" si="82"/>
        <v>249.6</v>
      </c>
      <c r="AS138" s="12">
        <f t="shared" si="83"/>
        <v>12</v>
      </c>
      <c r="AT138" s="12">
        <f t="shared" si="84"/>
        <v>0</v>
      </c>
      <c r="AU138" s="12">
        <f t="shared" si="85"/>
        <v>8800</v>
      </c>
      <c r="AV138" s="12">
        <f>MAX(AU$4:AU138)</f>
        <v>8800</v>
      </c>
      <c r="AW138" s="8">
        <f t="shared" si="86"/>
        <v>0</v>
      </c>
      <c r="AZ138" s="9"/>
      <c r="BC138" s="13"/>
      <c r="BD138" s="14"/>
      <c r="BF138" s="12"/>
      <c r="BG138" s="12"/>
      <c r="BH138" s="12"/>
      <c r="BI138" s="12"/>
      <c r="BJ138" s="12"/>
      <c r="BK138" s="8"/>
    </row>
    <row r="139" spans="1:63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 t="shared" si="58"/>
        <v>955</v>
      </c>
      <c r="G139" s="11">
        <f t="shared" si="59"/>
        <v>0</v>
      </c>
      <c r="H139" s="3" t="s">
        <v>17</v>
      </c>
      <c r="I139" s="2" t="s">
        <v>11</v>
      </c>
      <c r="J139" s="2">
        <v>54</v>
      </c>
      <c r="L139" s="2">
        <f t="shared" si="60"/>
        <v>1</v>
      </c>
      <c r="M139" s="2" t="s">
        <v>20</v>
      </c>
      <c r="N139" s="14">
        <v>7</v>
      </c>
      <c r="O139" s="2">
        <v>106430</v>
      </c>
      <c r="P139" s="2">
        <v>106388</v>
      </c>
      <c r="Q139" s="2">
        <v>105839</v>
      </c>
      <c r="R139" s="6">
        <f t="shared" si="61"/>
        <v>-3.5</v>
      </c>
      <c r="S139" s="6">
        <f t="shared" si="62"/>
        <v>58.4</v>
      </c>
      <c r="U139" s="6">
        <f t="shared" si="63"/>
        <v>3.5</v>
      </c>
      <c r="V139" s="6">
        <f t="shared" si="64"/>
        <v>58.4</v>
      </c>
      <c r="W139" s="7">
        <f t="shared" si="65"/>
        <v>0</v>
      </c>
      <c r="X139" s="7">
        <f t="shared" si="66"/>
        <v>0</v>
      </c>
      <c r="Y139" s="6">
        <f t="shared" si="67"/>
        <v>0</v>
      </c>
      <c r="Z139" s="6"/>
      <c r="AA139" s="6">
        <f t="shared" si="68"/>
        <v>0</v>
      </c>
      <c r="AB139" s="6">
        <f t="shared" si="69"/>
        <v>0</v>
      </c>
      <c r="AC139" s="13">
        <f t="shared" si="70"/>
        <v>140</v>
      </c>
      <c r="AD139" s="13">
        <f t="shared" si="71"/>
        <v>0</v>
      </c>
      <c r="AE139" s="13">
        <f t="shared" si="72"/>
        <v>0</v>
      </c>
      <c r="AF139" s="13">
        <f t="shared" si="73"/>
        <v>0</v>
      </c>
      <c r="AG139" s="13">
        <f t="shared" si="74"/>
        <v>0</v>
      </c>
      <c r="AH139" s="13">
        <f t="shared" si="75"/>
        <v>520</v>
      </c>
      <c r="AI139" s="14">
        <f t="shared" si="76"/>
        <v>0</v>
      </c>
      <c r="AK139" s="12">
        <f t="shared" si="77"/>
        <v>172.79999999999998</v>
      </c>
      <c r="AL139" s="12">
        <f t="shared" si="78"/>
        <v>8</v>
      </c>
      <c r="AM139" s="12">
        <f t="shared" si="79"/>
        <v>0</v>
      </c>
      <c r="AN139" s="12">
        <f t="shared" si="80"/>
        <v>5760</v>
      </c>
      <c r="AO139" s="12">
        <f>MAX(AN$4:AN139)</f>
        <v>6760</v>
      </c>
      <c r="AP139" s="8">
        <f t="shared" si="81"/>
        <v>-0.14792899408284024</v>
      </c>
      <c r="AR139" s="12">
        <f t="shared" si="82"/>
        <v>264</v>
      </c>
      <c r="AS139" s="12">
        <f t="shared" si="83"/>
        <v>13</v>
      </c>
      <c r="AT139" s="12">
        <f t="shared" si="84"/>
        <v>0</v>
      </c>
      <c r="AU139" s="12">
        <f t="shared" si="85"/>
        <v>8800</v>
      </c>
      <c r="AV139" s="12">
        <f>MAX(AU$4:AU139)</f>
        <v>8800</v>
      </c>
      <c r="AW139" s="8">
        <f t="shared" si="86"/>
        <v>0</v>
      </c>
      <c r="AZ139" s="9"/>
      <c r="BC139" s="13"/>
      <c r="BD139" s="14"/>
      <c r="BF139" s="12"/>
      <c r="BG139" s="12"/>
      <c r="BH139" s="12"/>
      <c r="BI139" s="12"/>
      <c r="BJ139" s="12"/>
      <c r="BK139" s="8"/>
    </row>
    <row r="140" spans="1:63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 t="shared" si="58"/>
        <v>115</v>
      </c>
      <c r="G140" s="11">
        <f t="shared" si="59"/>
        <v>9</v>
      </c>
      <c r="H140" s="3" t="s">
        <v>17</v>
      </c>
      <c r="L140" s="2">
        <f t="shared" si="60"/>
        <v>1</v>
      </c>
      <c r="M140" s="2" t="s">
        <v>20</v>
      </c>
      <c r="N140" s="14">
        <v>7</v>
      </c>
      <c r="O140" s="2">
        <v>106760</v>
      </c>
      <c r="P140" s="2">
        <v>106893</v>
      </c>
      <c r="Q140" s="2">
        <v>106247</v>
      </c>
      <c r="R140" s="6">
        <f t="shared" si="61"/>
        <v>14</v>
      </c>
      <c r="S140" s="6">
        <f t="shared" si="62"/>
        <v>50.6</v>
      </c>
      <c r="U140" s="6">
        <f t="shared" si="63"/>
        <v>-14</v>
      </c>
      <c r="V140" s="6">
        <f t="shared" si="64"/>
        <v>50.6</v>
      </c>
      <c r="W140" s="7">
        <f t="shared" si="65"/>
        <v>1</v>
      </c>
      <c r="X140" s="7">
        <f t="shared" si="66"/>
        <v>1</v>
      </c>
      <c r="Y140" s="6">
        <f t="shared" si="67"/>
        <v>0</v>
      </c>
      <c r="Z140" s="6"/>
      <c r="AA140" s="6">
        <f t="shared" si="68"/>
        <v>0</v>
      </c>
      <c r="AB140" s="6">
        <f t="shared" si="69"/>
        <v>20</v>
      </c>
      <c r="AC140" s="13">
        <f t="shared" si="70"/>
        <v>160</v>
      </c>
      <c r="AD140" s="13">
        <f t="shared" si="71"/>
        <v>0</v>
      </c>
      <c r="AE140" s="13">
        <f t="shared" si="72"/>
        <v>0</v>
      </c>
      <c r="AF140" s="13">
        <f t="shared" si="73"/>
        <v>0</v>
      </c>
      <c r="AG140" s="13">
        <f t="shared" si="74"/>
        <v>20</v>
      </c>
      <c r="AH140" s="13">
        <f t="shared" si="75"/>
        <v>540</v>
      </c>
      <c r="AI140" s="14">
        <f t="shared" si="76"/>
        <v>1</v>
      </c>
      <c r="AK140" s="12">
        <f t="shared" si="77"/>
        <v>172.79999999999998</v>
      </c>
      <c r="AL140" s="12">
        <f t="shared" si="78"/>
        <v>8</v>
      </c>
      <c r="AM140" s="12">
        <f t="shared" si="79"/>
        <v>160</v>
      </c>
      <c r="AN140" s="12">
        <f t="shared" si="80"/>
        <v>5920</v>
      </c>
      <c r="AO140" s="12">
        <f>MAX(AN$4:AN140)</f>
        <v>6760</v>
      </c>
      <c r="AP140" s="8">
        <f t="shared" si="81"/>
        <v>-0.1242603550295858</v>
      </c>
      <c r="AR140" s="12">
        <f t="shared" si="82"/>
        <v>264</v>
      </c>
      <c r="AS140" s="12">
        <f t="shared" si="83"/>
        <v>13</v>
      </c>
      <c r="AT140" s="12">
        <f t="shared" si="84"/>
        <v>260</v>
      </c>
      <c r="AU140" s="12">
        <f t="shared" si="85"/>
        <v>9060</v>
      </c>
      <c r="AV140" s="12">
        <f>MAX(AU$4:AU140)</f>
        <v>9060</v>
      </c>
      <c r="AW140" s="8">
        <f t="shared" si="86"/>
        <v>0</v>
      </c>
      <c r="AZ140" s="9"/>
      <c r="BC140" s="13"/>
      <c r="BD140" s="14"/>
      <c r="BF140" s="12"/>
      <c r="BG140" s="12"/>
      <c r="BH140" s="12"/>
      <c r="BI140" s="12"/>
      <c r="BJ140" s="12"/>
      <c r="BK140" s="8"/>
    </row>
    <row r="141" spans="1:63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 t="shared" si="58"/>
        <v>115</v>
      </c>
      <c r="G141" s="11">
        <f t="shared" si="59"/>
        <v>1</v>
      </c>
      <c r="H141" s="3" t="s">
        <v>38</v>
      </c>
      <c r="L141" s="2">
        <f t="shared" si="60"/>
        <v>1</v>
      </c>
      <c r="M141" s="2" t="s">
        <v>21</v>
      </c>
      <c r="N141" s="14">
        <v>7</v>
      </c>
      <c r="O141" s="2">
        <v>113580</v>
      </c>
      <c r="P141" s="2">
        <v>113576</v>
      </c>
      <c r="Q141" s="2">
        <v>114134</v>
      </c>
      <c r="R141" s="6">
        <f t="shared" si="61"/>
        <v>1.1000000000000001</v>
      </c>
      <c r="S141" s="6">
        <f t="shared" si="62"/>
        <v>54.7</v>
      </c>
      <c r="U141" s="6">
        <f t="shared" si="63"/>
        <v>-1.1000000000000001</v>
      </c>
      <c r="V141" s="6">
        <f t="shared" si="64"/>
        <v>54.7</v>
      </c>
      <c r="W141" s="7">
        <f t="shared" si="65"/>
        <v>1</v>
      </c>
      <c r="X141" s="7">
        <f t="shared" si="66"/>
        <v>1</v>
      </c>
      <c r="Y141" s="6">
        <f t="shared" si="67"/>
        <v>0</v>
      </c>
      <c r="Z141" s="6"/>
      <c r="AA141" s="6">
        <f t="shared" si="68"/>
        <v>0</v>
      </c>
      <c r="AB141" s="6">
        <f t="shared" si="69"/>
        <v>20</v>
      </c>
      <c r="AC141" s="13">
        <f t="shared" si="70"/>
        <v>180</v>
      </c>
      <c r="AD141" s="13">
        <f t="shared" si="71"/>
        <v>0</v>
      </c>
      <c r="AE141" s="13">
        <f t="shared" si="72"/>
        <v>0</v>
      </c>
      <c r="AF141" s="13">
        <f t="shared" si="73"/>
        <v>0</v>
      </c>
      <c r="AG141" s="13">
        <f t="shared" si="74"/>
        <v>20</v>
      </c>
      <c r="AH141" s="13">
        <f t="shared" si="75"/>
        <v>560</v>
      </c>
      <c r="AI141" s="14">
        <f t="shared" si="76"/>
        <v>1</v>
      </c>
      <c r="AK141" s="12">
        <f t="shared" si="77"/>
        <v>172.79999999999998</v>
      </c>
      <c r="AL141" s="12">
        <f t="shared" si="78"/>
        <v>8</v>
      </c>
      <c r="AM141" s="12">
        <f t="shared" si="79"/>
        <v>160</v>
      </c>
      <c r="AN141" s="12">
        <f t="shared" si="80"/>
        <v>6080</v>
      </c>
      <c r="AO141" s="12">
        <f>MAX(AN$4:AN141)</f>
        <v>6760</v>
      </c>
      <c r="AP141" s="8">
        <f t="shared" si="81"/>
        <v>-0.10059171597633136</v>
      </c>
      <c r="AR141" s="12">
        <f t="shared" si="82"/>
        <v>264</v>
      </c>
      <c r="AS141" s="12">
        <f t="shared" si="83"/>
        <v>13</v>
      </c>
      <c r="AT141" s="12">
        <f t="shared" si="84"/>
        <v>260</v>
      </c>
      <c r="AU141" s="12">
        <f t="shared" si="85"/>
        <v>9320</v>
      </c>
      <c r="AV141" s="12">
        <f>MAX(AU$4:AU141)</f>
        <v>9320</v>
      </c>
      <c r="AW141" s="8">
        <f t="shared" si="86"/>
        <v>0</v>
      </c>
      <c r="AZ141" s="9"/>
      <c r="BC141" s="13"/>
      <c r="BD141" s="14"/>
      <c r="BF141" s="12"/>
      <c r="BG141" s="12"/>
      <c r="BH141" s="12"/>
      <c r="BI141" s="12"/>
      <c r="BJ141" s="12"/>
      <c r="BK141" s="8"/>
    </row>
    <row r="142" spans="1:63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 t="shared" si="58"/>
        <v>955</v>
      </c>
      <c r="G142" s="11">
        <f t="shared" si="59"/>
        <v>0</v>
      </c>
      <c r="H142" s="3" t="s">
        <v>17</v>
      </c>
      <c r="L142" s="2">
        <f t="shared" si="60"/>
        <v>1</v>
      </c>
      <c r="M142" s="2" t="s">
        <v>21</v>
      </c>
      <c r="N142" s="14">
        <v>7</v>
      </c>
      <c r="O142" s="2">
        <v>106460</v>
      </c>
      <c r="P142" s="2">
        <v>106288</v>
      </c>
      <c r="Q142" s="2">
        <v>106712</v>
      </c>
      <c r="R142" s="6">
        <f t="shared" si="61"/>
        <v>17.899999999999999</v>
      </c>
      <c r="S142" s="6">
        <f t="shared" si="62"/>
        <v>24.5</v>
      </c>
      <c r="U142" s="6">
        <f t="shared" si="63"/>
        <v>-17.899999999999999</v>
      </c>
      <c r="V142" s="6">
        <f t="shared" si="64"/>
        <v>24.5</v>
      </c>
      <c r="W142" s="7">
        <f t="shared" si="65"/>
        <v>1</v>
      </c>
      <c r="X142" s="7">
        <f t="shared" si="66"/>
        <v>1</v>
      </c>
      <c r="Y142" s="6">
        <f t="shared" si="67"/>
        <v>0</v>
      </c>
      <c r="Z142" s="6"/>
      <c r="AA142" s="6">
        <f t="shared" si="68"/>
        <v>0</v>
      </c>
      <c r="AB142" s="6">
        <f t="shared" si="69"/>
        <v>20</v>
      </c>
      <c r="AC142" s="13">
        <f t="shared" si="70"/>
        <v>200</v>
      </c>
      <c r="AD142" s="13">
        <f t="shared" si="71"/>
        <v>0</v>
      </c>
      <c r="AE142" s="13">
        <f t="shared" si="72"/>
        <v>0</v>
      </c>
      <c r="AF142" s="13">
        <f t="shared" si="73"/>
        <v>0</v>
      </c>
      <c r="AG142" s="13">
        <f t="shared" si="74"/>
        <v>20</v>
      </c>
      <c r="AH142" s="13">
        <f t="shared" si="75"/>
        <v>580</v>
      </c>
      <c r="AI142" s="14">
        <f t="shared" si="76"/>
        <v>1</v>
      </c>
      <c r="AK142" s="12">
        <f t="shared" si="77"/>
        <v>172.79999999999998</v>
      </c>
      <c r="AL142" s="12">
        <f t="shared" si="78"/>
        <v>8</v>
      </c>
      <c r="AM142" s="12">
        <f t="shared" si="79"/>
        <v>160</v>
      </c>
      <c r="AN142" s="12">
        <f t="shared" si="80"/>
        <v>6240</v>
      </c>
      <c r="AO142" s="12">
        <f>MAX(AN$4:AN142)</f>
        <v>6760</v>
      </c>
      <c r="AP142" s="8">
        <f t="shared" si="81"/>
        <v>-7.6923076923076927E-2</v>
      </c>
      <c r="AR142" s="12">
        <f t="shared" si="82"/>
        <v>264</v>
      </c>
      <c r="AS142" s="12">
        <f t="shared" si="83"/>
        <v>13</v>
      </c>
      <c r="AT142" s="12">
        <f t="shared" si="84"/>
        <v>260</v>
      </c>
      <c r="AU142" s="12">
        <f t="shared" si="85"/>
        <v>9580</v>
      </c>
      <c r="AV142" s="12">
        <f>MAX(AU$4:AU142)</f>
        <v>9580</v>
      </c>
      <c r="AW142" s="8">
        <f t="shared" si="86"/>
        <v>0</v>
      </c>
      <c r="AZ142" s="9"/>
      <c r="BC142" s="13"/>
      <c r="BD142" s="14"/>
      <c r="BF142" s="12"/>
      <c r="BG142" s="12"/>
      <c r="BH142" s="12"/>
      <c r="BI142" s="12"/>
      <c r="BJ142" s="12"/>
      <c r="BK142" s="8"/>
    </row>
    <row r="143" spans="1:63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 t="shared" si="58"/>
        <v>1300</v>
      </c>
      <c r="G143" s="11">
        <f t="shared" si="59"/>
        <v>0</v>
      </c>
      <c r="H143" s="3" t="s">
        <v>17</v>
      </c>
      <c r="K143" s="2" t="s">
        <v>11</v>
      </c>
      <c r="L143" s="2">
        <f t="shared" si="60"/>
        <v>0</v>
      </c>
      <c r="M143" s="2" t="s">
        <v>21</v>
      </c>
      <c r="N143" s="14">
        <v>7</v>
      </c>
      <c r="O143" s="2">
        <v>106290</v>
      </c>
      <c r="P143" s="2">
        <v>106288</v>
      </c>
      <c r="Q143" s="2">
        <v>106712</v>
      </c>
      <c r="R143" s="6">
        <f t="shared" si="61"/>
        <v>0.9</v>
      </c>
      <c r="S143" s="6">
        <f t="shared" si="62"/>
        <v>41.5</v>
      </c>
      <c r="U143" s="6">
        <f t="shared" si="63"/>
        <v>-0.9</v>
      </c>
      <c r="V143" s="6">
        <f t="shared" si="64"/>
        <v>41.5</v>
      </c>
      <c r="W143" s="7">
        <f t="shared" si="65"/>
        <v>1</v>
      </c>
      <c r="X143" s="7">
        <f t="shared" si="66"/>
        <v>0</v>
      </c>
      <c r="Y143" s="6">
        <f t="shared" si="67"/>
        <v>0</v>
      </c>
      <c r="Z143" s="6"/>
      <c r="AA143" s="6">
        <f t="shared" si="68"/>
        <v>0</v>
      </c>
      <c r="AB143" s="6">
        <f t="shared" si="69"/>
        <v>20</v>
      </c>
      <c r="AC143" s="13">
        <f t="shared" si="70"/>
        <v>220</v>
      </c>
      <c r="AD143" s="13">
        <f t="shared" si="71"/>
        <v>0</v>
      </c>
      <c r="AE143" s="13">
        <f t="shared" si="72"/>
        <v>20</v>
      </c>
      <c r="AF143" s="13">
        <f t="shared" si="73"/>
        <v>20</v>
      </c>
      <c r="AG143" s="13">
        <f t="shared" si="74"/>
        <v>0</v>
      </c>
      <c r="AH143" s="13">
        <f t="shared" si="75"/>
        <v>580</v>
      </c>
      <c r="AI143" s="14">
        <f t="shared" si="76"/>
        <v>0</v>
      </c>
      <c r="AK143" s="12">
        <f t="shared" si="77"/>
        <v>172.79999999999998</v>
      </c>
      <c r="AL143" s="12">
        <f t="shared" si="78"/>
        <v>8</v>
      </c>
      <c r="AM143" s="12">
        <f t="shared" si="79"/>
        <v>160</v>
      </c>
      <c r="AN143" s="12">
        <f t="shared" si="80"/>
        <v>6400</v>
      </c>
      <c r="AO143" s="12">
        <f>MAX(AN$4:AN143)</f>
        <v>6760</v>
      </c>
      <c r="AP143" s="8">
        <f t="shared" si="81"/>
        <v>-5.3254437869822487E-2</v>
      </c>
      <c r="AR143" s="12">
        <f t="shared" si="82"/>
        <v>264</v>
      </c>
      <c r="AS143" s="12">
        <f t="shared" si="83"/>
        <v>13</v>
      </c>
      <c r="AT143" s="12">
        <f t="shared" si="84"/>
        <v>0</v>
      </c>
      <c r="AU143" s="12">
        <f t="shared" si="85"/>
        <v>9580</v>
      </c>
      <c r="AV143" s="12">
        <f>MAX(AU$4:AU143)</f>
        <v>9580</v>
      </c>
      <c r="AW143" s="8">
        <f t="shared" si="86"/>
        <v>0</v>
      </c>
      <c r="AZ143" s="9"/>
      <c r="BC143" s="13"/>
      <c r="BD143" s="14"/>
      <c r="BF143" s="12"/>
      <c r="BG143" s="12"/>
      <c r="BH143" s="12"/>
      <c r="BI143" s="12"/>
      <c r="BJ143" s="12"/>
      <c r="BK143" s="8"/>
    </row>
    <row r="144" spans="1:63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 t="shared" si="58"/>
        <v>1330</v>
      </c>
      <c r="G144" s="11">
        <f t="shared" si="59"/>
        <v>0</v>
      </c>
      <c r="H144" s="3" t="s">
        <v>37</v>
      </c>
      <c r="K144" s="2" t="s">
        <v>11</v>
      </c>
      <c r="L144" s="2">
        <f t="shared" si="60"/>
        <v>0</v>
      </c>
      <c r="M144" s="2" t="s">
        <v>20</v>
      </c>
      <c r="N144" s="14">
        <v>8</v>
      </c>
      <c r="O144" s="2">
        <v>74400</v>
      </c>
      <c r="P144" s="2">
        <v>74413</v>
      </c>
      <c r="Q144" s="2">
        <v>74079</v>
      </c>
      <c r="R144" s="6">
        <f t="shared" si="61"/>
        <v>2.1</v>
      </c>
      <c r="S144" s="6">
        <f t="shared" si="62"/>
        <v>31.3</v>
      </c>
      <c r="U144" s="6">
        <f t="shared" si="63"/>
        <v>-2.1</v>
      </c>
      <c r="V144" s="6">
        <f t="shared" si="64"/>
        <v>31.3</v>
      </c>
      <c r="W144" s="7">
        <f t="shared" si="65"/>
        <v>1</v>
      </c>
      <c r="X144" s="7">
        <f t="shared" si="66"/>
        <v>0</v>
      </c>
      <c r="Y144" s="6">
        <f t="shared" si="67"/>
        <v>0</v>
      </c>
      <c r="Z144" s="6"/>
      <c r="AA144" s="6">
        <f t="shared" si="68"/>
        <v>0</v>
      </c>
      <c r="AB144" s="6">
        <f t="shared" si="69"/>
        <v>20</v>
      </c>
      <c r="AC144" s="13">
        <f t="shared" si="70"/>
        <v>240</v>
      </c>
      <c r="AD144" s="13">
        <f t="shared" si="71"/>
        <v>0</v>
      </c>
      <c r="AE144" s="13">
        <f t="shared" si="72"/>
        <v>20</v>
      </c>
      <c r="AF144" s="13">
        <f t="shared" si="73"/>
        <v>20</v>
      </c>
      <c r="AG144" s="13">
        <f t="shared" si="74"/>
        <v>0</v>
      </c>
      <c r="AH144" s="13">
        <f t="shared" si="75"/>
        <v>580</v>
      </c>
      <c r="AI144" s="14">
        <f t="shared" si="76"/>
        <v>0</v>
      </c>
      <c r="AK144" s="12">
        <f t="shared" si="77"/>
        <v>172.79999999999998</v>
      </c>
      <c r="AL144" s="12">
        <f t="shared" si="78"/>
        <v>8</v>
      </c>
      <c r="AM144" s="12">
        <f t="shared" si="79"/>
        <v>160</v>
      </c>
      <c r="AN144" s="12">
        <f t="shared" si="80"/>
        <v>6560</v>
      </c>
      <c r="AO144" s="12">
        <f>MAX(AN$4:AN144)</f>
        <v>6760</v>
      </c>
      <c r="AP144" s="8">
        <f t="shared" si="81"/>
        <v>-2.9585798816568046E-2</v>
      </c>
      <c r="AR144" s="12">
        <f t="shared" si="82"/>
        <v>264</v>
      </c>
      <c r="AS144" s="12">
        <f t="shared" si="83"/>
        <v>13</v>
      </c>
      <c r="AT144" s="12">
        <f t="shared" si="84"/>
        <v>0</v>
      </c>
      <c r="AU144" s="12">
        <f t="shared" si="85"/>
        <v>9580</v>
      </c>
      <c r="AV144" s="12">
        <f>MAX(AU$4:AU144)</f>
        <v>9580</v>
      </c>
      <c r="AW144" s="8">
        <f t="shared" si="86"/>
        <v>0</v>
      </c>
      <c r="AZ144" s="9"/>
      <c r="BC144" s="13"/>
      <c r="BD144" s="14"/>
      <c r="BF144" s="12"/>
      <c r="BG144" s="12"/>
      <c r="BH144" s="12"/>
      <c r="BI144" s="12"/>
      <c r="BJ144" s="12"/>
      <c r="BK144" s="8"/>
    </row>
    <row r="145" spans="1:63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 t="shared" si="58"/>
        <v>1135</v>
      </c>
      <c r="G145" s="11">
        <f t="shared" si="59"/>
        <v>3</v>
      </c>
      <c r="H145" s="3" t="s">
        <v>17</v>
      </c>
      <c r="L145" s="2">
        <f t="shared" si="60"/>
        <v>1</v>
      </c>
      <c r="M145" s="2" t="s">
        <v>20</v>
      </c>
      <c r="N145" s="14">
        <v>7</v>
      </c>
      <c r="O145" s="2">
        <v>107230</v>
      </c>
      <c r="P145" s="2">
        <v>107290</v>
      </c>
      <c r="Q145" s="2">
        <v>106821</v>
      </c>
      <c r="R145" s="6">
        <f t="shared" si="61"/>
        <v>6.7</v>
      </c>
      <c r="S145" s="6">
        <f t="shared" si="62"/>
        <v>40.200000000000003</v>
      </c>
      <c r="U145" s="6">
        <f t="shared" si="63"/>
        <v>-6.7</v>
      </c>
      <c r="V145" s="6">
        <f t="shared" si="64"/>
        <v>40.200000000000003</v>
      </c>
      <c r="W145" s="7">
        <f t="shared" si="65"/>
        <v>1</v>
      </c>
      <c r="X145" s="7">
        <f t="shared" si="66"/>
        <v>1</v>
      </c>
      <c r="Y145" s="6">
        <f t="shared" si="67"/>
        <v>0</v>
      </c>
      <c r="Z145" s="6"/>
      <c r="AA145" s="6">
        <f t="shared" si="68"/>
        <v>0</v>
      </c>
      <c r="AB145" s="6">
        <f t="shared" si="69"/>
        <v>20</v>
      </c>
      <c r="AC145" s="13">
        <f t="shared" si="70"/>
        <v>260</v>
      </c>
      <c r="AD145" s="13">
        <f t="shared" si="71"/>
        <v>0</v>
      </c>
      <c r="AE145" s="13">
        <f t="shared" si="72"/>
        <v>0</v>
      </c>
      <c r="AF145" s="13">
        <f t="shared" si="73"/>
        <v>0</v>
      </c>
      <c r="AG145" s="13">
        <f t="shared" si="74"/>
        <v>20</v>
      </c>
      <c r="AH145" s="13">
        <f t="shared" si="75"/>
        <v>600</v>
      </c>
      <c r="AI145" s="14">
        <f t="shared" si="76"/>
        <v>1</v>
      </c>
      <c r="AK145" s="12">
        <f t="shared" si="77"/>
        <v>196.79999999999998</v>
      </c>
      <c r="AL145" s="12">
        <f t="shared" si="78"/>
        <v>9</v>
      </c>
      <c r="AM145" s="12">
        <f t="shared" si="79"/>
        <v>180</v>
      </c>
      <c r="AN145" s="12">
        <f t="shared" si="80"/>
        <v>6740</v>
      </c>
      <c r="AO145" s="12">
        <f>MAX(AN$4:AN145)</f>
        <v>6760</v>
      </c>
      <c r="AP145" s="8">
        <f t="shared" si="81"/>
        <v>-2.9585798816568047E-3</v>
      </c>
      <c r="AR145" s="12">
        <f t="shared" si="82"/>
        <v>264</v>
      </c>
      <c r="AS145" s="12">
        <f t="shared" si="83"/>
        <v>13</v>
      </c>
      <c r="AT145" s="12">
        <f t="shared" si="84"/>
        <v>260</v>
      </c>
      <c r="AU145" s="12">
        <f t="shared" si="85"/>
        <v>9840</v>
      </c>
      <c r="AV145" s="12">
        <f>MAX(AU$4:AU145)</f>
        <v>9840</v>
      </c>
      <c r="AW145" s="8">
        <f t="shared" si="86"/>
        <v>0</v>
      </c>
      <c r="AZ145" s="9"/>
      <c r="BC145" s="13"/>
      <c r="BD145" s="14"/>
      <c r="BF145" s="12"/>
      <c r="BG145" s="12"/>
      <c r="BH145" s="12"/>
      <c r="BI145" s="12"/>
      <c r="BJ145" s="12"/>
      <c r="BK145" s="8"/>
    </row>
    <row r="146" spans="1:63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 t="shared" si="58"/>
        <v>1600</v>
      </c>
      <c r="G146" s="11">
        <f t="shared" si="59"/>
        <v>34</v>
      </c>
      <c r="H146" s="3" t="s">
        <v>43</v>
      </c>
      <c r="L146" s="2">
        <f t="shared" si="60"/>
        <v>1</v>
      </c>
      <c r="M146" s="2" t="s">
        <v>21</v>
      </c>
      <c r="N146" s="14">
        <v>10</v>
      </c>
      <c r="O146" s="2">
        <v>132460</v>
      </c>
      <c r="P146" s="2">
        <v>132453</v>
      </c>
      <c r="Q146" s="2">
        <v>132759</v>
      </c>
      <c r="R146" s="6">
        <f t="shared" si="61"/>
        <v>1.7</v>
      </c>
      <c r="S146" s="6">
        <f t="shared" si="62"/>
        <v>28.9</v>
      </c>
      <c r="U146" s="6">
        <f t="shared" si="63"/>
        <v>-1.7</v>
      </c>
      <c r="V146" s="6">
        <f t="shared" si="64"/>
        <v>28.9</v>
      </c>
      <c r="W146" s="7">
        <f t="shared" si="65"/>
        <v>1</v>
      </c>
      <c r="X146" s="7">
        <f t="shared" si="66"/>
        <v>1</v>
      </c>
      <c r="Y146" s="6">
        <f t="shared" si="67"/>
        <v>0</v>
      </c>
      <c r="Z146" s="6"/>
      <c r="AA146" s="6">
        <f t="shared" si="68"/>
        <v>0</v>
      </c>
      <c r="AB146" s="6">
        <f t="shared" si="69"/>
        <v>20</v>
      </c>
      <c r="AC146" s="13">
        <f t="shared" si="70"/>
        <v>280</v>
      </c>
      <c r="AD146" s="13">
        <f t="shared" si="71"/>
        <v>0</v>
      </c>
      <c r="AE146" s="13">
        <f t="shared" si="72"/>
        <v>0</v>
      </c>
      <c r="AF146" s="13">
        <f t="shared" si="73"/>
        <v>0</v>
      </c>
      <c r="AG146" s="13">
        <f t="shared" si="74"/>
        <v>20</v>
      </c>
      <c r="AH146" s="13">
        <f t="shared" si="75"/>
        <v>620</v>
      </c>
      <c r="AI146" s="14">
        <f t="shared" si="76"/>
        <v>1</v>
      </c>
      <c r="AK146" s="12">
        <f t="shared" si="77"/>
        <v>196.79999999999998</v>
      </c>
      <c r="AL146" s="12">
        <f t="shared" si="78"/>
        <v>9</v>
      </c>
      <c r="AM146" s="12">
        <f t="shared" si="79"/>
        <v>180</v>
      </c>
      <c r="AN146" s="12">
        <f t="shared" si="80"/>
        <v>6920</v>
      </c>
      <c r="AO146" s="12">
        <f>MAX(AN$4:AN146)</f>
        <v>6920</v>
      </c>
      <c r="AP146" s="8">
        <f t="shared" si="81"/>
        <v>0</v>
      </c>
      <c r="AR146" s="12">
        <f t="shared" si="82"/>
        <v>264</v>
      </c>
      <c r="AS146" s="12">
        <f t="shared" si="83"/>
        <v>13</v>
      </c>
      <c r="AT146" s="12">
        <f t="shared" si="84"/>
        <v>260</v>
      </c>
      <c r="AU146" s="12">
        <f t="shared" si="85"/>
        <v>10100</v>
      </c>
      <c r="AV146" s="12">
        <f>MAX(AU$4:AU146)</f>
        <v>10100</v>
      </c>
      <c r="AW146" s="8">
        <f t="shared" si="86"/>
        <v>0</v>
      </c>
      <c r="AZ146" s="9"/>
      <c r="BC146" s="13"/>
      <c r="BD146" s="14"/>
      <c r="BF146" s="12"/>
      <c r="BG146" s="12"/>
      <c r="BH146" s="12"/>
      <c r="BI146" s="12"/>
      <c r="BJ146" s="12"/>
      <c r="BK146" s="8"/>
    </row>
    <row r="147" spans="1:63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 t="shared" si="58"/>
        <v>1605</v>
      </c>
      <c r="G147" s="11">
        <f t="shared" si="59"/>
        <v>0</v>
      </c>
      <c r="H147" s="3" t="s">
        <v>37</v>
      </c>
      <c r="L147" s="2">
        <f t="shared" si="60"/>
        <v>1</v>
      </c>
      <c r="M147" s="2" t="s">
        <v>20</v>
      </c>
      <c r="N147" s="14">
        <v>8</v>
      </c>
      <c r="O147" s="2">
        <v>74780</v>
      </c>
      <c r="P147" s="2">
        <v>74931</v>
      </c>
      <c r="Q147" s="2">
        <v>74305</v>
      </c>
      <c r="R147" s="6">
        <f t="shared" si="61"/>
        <v>15.9</v>
      </c>
      <c r="S147" s="6">
        <f t="shared" si="62"/>
        <v>46.7</v>
      </c>
      <c r="U147" s="6">
        <f t="shared" si="63"/>
        <v>-15.9</v>
      </c>
      <c r="V147" s="6">
        <f t="shared" si="64"/>
        <v>46.7</v>
      </c>
      <c r="W147" s="7">
        <f t="shared" si="65"/>
        <v>1</v>
      </c>
      <c r="X147" s="7">
        <f t="shared" si="66"/>
        <v>1</v>
      </c>
      <c r="Y147" s="6">
        <f t="shared" si="67"/>
        <v>0</v>
      </c>
      <c r="Z147" s="6"/>
      <c r="AA147" s="6">
        <f t="shared" si="68"/>
        <v>0</v>
      </c>
      <c r="AB147" s="6">
        <f t="shared" si="69"/>
        <v>20</v>
      </c>
      <c r="AC147" s="13">
        <f t="shared" si="70"/>
        <v>300</v>
      </c>
      <c r="AD147" s="13">
        <f t="shared" si="71"/>
        <v>0</v>
      </c>
      <c r="AE147" s="13">
        <f t="shared" si="72"/>
        <v>0</v>
      </c>
      <c r="AF147" s="13">
        <f t="shared" si="73"/>
        <v>0</v>
      </c>
      <c r="AG147" s="13">
        <f t="shared" si="74"/>
        <v>20</v>
      </c>
      <c r="AH147" s="13">
        <f t="shared" si="75"/>
        <v>640</v>
      </c>
      <c r="AI147" s="14">
        <f t="shared" si="76"/>
        <v>1</v>
      </c>
      <c r="AK147" s="12">
        <f t="shared" si="77"/>
        <v>196.79999999999998</v>
      </c>
      <c r="AL147" s="12">
        <f t="shared" si="78"/>
        <v>9</v>
      </c>
      <c r="AM147" s="12">
        <f t="shared" si="79"/>
        <v>180</v>
      </c>
      <c r="AN147" s="12">
        <f t="shared" si="80"/>
        <v>7100</v>
      </c>
      <c r="AO147" s="12">
        <f>MAX(AN$4:AN147)</f>
        <v>7100</v>
      </c>
      <c r="AP147" s="8">
        <f t="shared" si="81"/>
        <v>0</v>
      </c>
      <c r="AR147" s="12">
        <f t="shared" si="82"/>
        <v>264</v>
      </c>
      <c r="AS147" s="12">
        <f t="shared" si="83"/>
        <v>13</v>
      </c>
      <c r="AT147" s="12">
        <f t="shared" si="84"/>
        <v>260</v>
      </c>
      <c r="AU147" s="12">
        <f t="shared" si="85"/>
        <v>10360</v>
      </c>
      <c r="AV147" s="12">
        <f>MAX(AU$4:AU147)</f>
        <v>10360</v>
      </c>
      <c r="AW147" s="8">
        <f t="shared" si="86"/>
        <v>0</v>
      </c>
      <c r="AZ147" s="9"/>
      <c r="BC147" s="13"/>
      <c r="BD147" s="14"/>
      <c r="BF147" s="12"/>
      <c r="BG147" s="12"/>
      <c r="BH147" s="12"/>
      <c r="BI147" s="12"/>
      <c r="BJ147" s="12"/>
      <c r="BK147" s="8"/>
    </row>
    <row r="148" spans="1:63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 t="shared" si="58"/>
        <v>1805</v>
      </c>
      <c r="G148" s="11">
        <f t="shared" si="59"/>
        <v>18</v>
      </c>
      <c r="H148" s="3" t="s">
        <v>17</v>
      </c>
      <c r="I148" s="2" t="s">
        <v>11</v>
      </c>
      <c r="J148" s="2">
        <v>52</v>
      </c>
      <c r="L148" s="2">
        <f t="shared" si="60"/>
        <v>1</v>
      </c>
      <c r="M148" s="2" t="s">
        <v>20</v>
      </c>
      <c r="N148" s="14">
        <v>7</v>
      </c>
      <c r="O148" s="2">
        <v>107710</v>
      </c>
      <c r="P148" s="2">
        <v>107956</v>
      </c>
      <c r="Q148" s="2">
        <v>107364</v>
      </c>
      <c r="R148" s="6">
        <f t="shared" si="61"/>
        <v>25.3</v>
      </c>
      <c r="S148" s="6">
        <f t="shared" si="62"/>
        <v>33.9</v>
      </c>
      <c r="U148" s="6">
        <f t="shared" si="63"/>
        <v>-25.3</v>
      </c>
      <c r="V148" s="6">
        <f t="shared" si="64"/>
        <v>33.9</v>
      </c>
      <c r="W148" s="7">
        <f t="shared" si="65"/>
        <v>1</v>
      </c>
      <c r="X148" s="7">
        <f t="shared" si="66"/>
        <v>0</v>
      </c>
      <c r="Y148" s="6">
        <f t="shared" si="67"/>
        <v>-20</v>
      </c>
      <c r="Z148" s="6"/>
      <c r="AA148" s="6">
        <f t="shared" si="68"/>
        <v>-20</v>
      </c>
      <c r="AB148" s="6">
        <f t="shared" si="69"/>
        <v>-20</v>
      </c>
      <c r="AC148" s="13">
        <f t="shared" si="70"/>
        <v>280</v>
      </c>
      <c r="AD148" s="13">
        <f t="shared" si="71"/>
        <v>-20</v>
      </c>
      <c r="AE148" s="13">
        <f t="shared" si="72"/>
        <v>0</v>
      </c>
      <c r="AF148" s="13">
        <f t="shared" si="73"/>
        <v>0</v>
      </c>
      <c r="AG148" s="13">
        <f t="shared" si="74"/>
        <v>0</v>
      </c>
      <c r="AH148" s="13">
        <f t="shared" si="75"/>
        <v>640</v>
      </c>
      <c r="AI148" s="14">
        <f t="shared" si="76"/>
        <v>0</v>
      </c>
      <c r="AK148" s="12">
        <f t="shared" si="77"/>
        <v>196.79999999999998</v>
      </c>
      <c r="AL148" s="12">
        <f t="shared" si="78"/>
        <v>9</v>
      </c>
      <c r="AM148" s="12">
        <f t="shared" si="79"/>
        <v>-180</v>
      </c>
      <c r="AN148" s="12">
        <f t="shared" si="80"/>
        <v>6920</v>
      </c>
      <c r="AO148" s="12">
        <f>MAX(AN$4:AN148)</f>
        <v>7100</v>
      </c>
      <c r="AP148" s="8">
        <f t="shared" si="81"/>
        <v>-2.5352112676056339E-2</v>
      </c>
      <c r="AR148" s="12">
        <f t="shared" si="82"/>
        <v>310.8</v>
      </c>
      <c r="AS148" s="12">
        <f t="shared" si="83"/>
        <v>15</v>
      </c>
      <c r="AT148" s="12">
        <f t="shared" si="84"/>
        <v>0</v>
      </c>
      <c r="AU148" s="12">
        <f t="shared" si="85"/>
        <v>10360</v>
      </c>
      <c r="AV148" s="12">
        <f>MAX(AU$4:AU148)</f>
        <v>10360</v>
      </c>
      <c r="AW148" s="8">
        <f t="shared" si="86"/>
        <v>0</v>
      </c>
      <c r="AZ148" s="9"/>
      <c r="BC148" s="13"/>
      <c r="BD148" s="14"/>
      <c r="BF148" s="12"/>
      <c r="BG148" s="12"/>
      <c r="BH148" s="12"/>
      <c r="BI148" s="12"/>
      <c r="BJ148" s="12"/>
      <c r="BK148" s="8"/>
    </row>
    <row r="149" spans="1:63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 t="shared" si="58"/>
        <v>1805</v>
      </c>
      <c r="G149" s="11">
        <f t="shared" si="59"/>
        <v>18</v>
      </c>
      <c r="H149" s="3" t="s">
        <v>17</v>
      </c>
      <c r="I149" s="2" t="s">
        <v>11</v>
      </c>
      <c r="J149" s="2">
        <v>60</v>
      </c>
      <c r="L149" s="2">
        <f t="shared" si="60"/>
        <v>1</v>
      </c>
      <c r="M149" s="2" t="s">
        <v>20</v>
      </c>
      <c r="N149" s="14">
        <v>7</v>
      </c>
      <c r="O149" s="2">
        <v>107960</v>
      </c>
      <c r="P149" s="2">
        <v>107956</v>
      </c>
      <c r="Q149" s="2">
        <v>107383</v>
      </c>
      <c r="R149" s="6">
        <f t="shared" si="61"/>
        <v>0.3</v>
      </c>
      <c r="S149" s="6">
        <f t="shared" si="62"/>
        <v>57</v>
      </c>
      <c r="U149" s="6">
        <f t="shared" si="63"/>
        <v>-0.3</v>
      </c>
      <c r="V149" s="6">
        <f t="shared" si="64"/>
        <v>57</v>
      </c>
      <c r="W149" s="7">
        <f t="shared" si="65"/>
        <v>0</v>
      </c>
      <c r="X149" s="7">
        <f t="shared" si="66"/>
        <v>0</v>
      </c>
      <c r="Y149" s="6">
        <f t="shared" si="67"/>
        <v>0</v>
      </c>
      <c r="Z149" s="6"/>
      <c r="AA149" s="6">
        <f t="shared" si="68"/>
        <v>0</v>
      </c>
      <c r="AB149" s="6">
        <f t="shared" si="69"/>
        <v>0</v>
      </c>
      <c r="AC149" s="13">
        <f t="shared" si="70"/>
        <v>280</v>
      </c>
      <c r="AD149" s="13">
        <f t="shared" si="71"/>
        <v>0</v>
      </c>
      <c r="AE149" s="13">
        <f t="shared" si="72"/>
        <v>0</v>
      </c>
      <c r="AF149" s="13">
        <f t="shared" si="73"/>
        <v>0</v>
      </c>
      <c r="AG149" s="13">
        <f t="shared" si="74"/>
        <v>0</v>
      </c>
      <c r="AH149" s="13">
        <f t="shared" si="75"/>
        <v>640</v>
      </c>
      <c r="AI149" s="14">
        <f t="shared" si="76"/>
        <v>0</v>
      </c>
      <c r="AK149" s="12">
        <f t="shared" si="77"/>
        <v>196.79999999999998</v>
      </c>
      <c r="AL149" s="12">
        <f t="shared" si="78"/>
        <v>9</v>
      </c>
      <c r="AM149" s="12">
        <f t="shared" si="79"/>
        <v>0</v>
      </c>
      <c r="AN149" s="12">
        <f t="shared" si="80"/>
        <v>6920</v>
      </c>
      <c r="AO149" s="12">
        <f>MAX(AN$4:AN149)</f>
        <v>7100</v>
      </c>
      <c r="AP149" s="8">
        <f t="shared" si="81"/>
        <v>-2.5352112676056339E-2</v>
      </c>
      <c r="AR149" s="12">
        <f t="shared" si="82"/>
        <v>310.8</v>
      </c>
      <c r="AS149" s="12">
        <f t="shared" si="83"/>
        <v>15</v>
      </c>
      <c r="AT149" s="12">
        <f t="shared" si="84"/>
        <v>0</v>
      </c>
      <c r="AU149" s="12">
        <f t="shared" si="85"/>
        <v>10360</v>
      </c>
      <c r="AV149" s="12">
        <f>MAX(AU$4:AU149)</f>
        <v>10360</v>
      </c>
      <c r="AW149" s="8">
        <f t="shared" si="86"/>
        <v>0</v>
      </c>
      <c r="AZ149" s="9"/>
      <c r="BC149" s="13"/>
      <c r="BD149" s="14"/>
      <c r="BF149" s="12"/>
      <c r="BG149" s="12"/>
      <c r="BH149" s="12"/>
      <c r="BI149" s="12"/>
      <c r="BJ149" s="12"/>
      <c r="BK149" s="8"/>
    </row>
    <row r="150" spans="1:63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 t="shared" si="58"/>
        <v>1245</v>
      </c>
      <c r="G150" s="11">
        <f t="shared" si="59"/>
        <v>0</v>
      </c>
      <c r="H150" s="3" t="s">
        <v>17</v>
      </c>
      <c r="I150" s="2" t="s">
        <v>11</v>
      </c>
      <c r="J150" s="2">
        <v>22</v>
      </c>
      <c r="L150" s="2">
        <f t="shared" si="60"/>
        <v>1</v>
      </c>
      <c r="M150" s="2" t="s">
        <v>21</v>
      </c>
      <c r="N150" s="14">
        <v>7</v>
      </c>
      <c r="O150" s="2">
        <v>107250</v>
      </c>
      <c r="P150" s="2">
        <v>107227</v>
      </c>
      <c r="Q150" s="2">
        <v>107493</v>
      </c>
      <c r="R150" s="6">
        <f t="shared" si="61"/>
        <v>3</v>
      </c>
      <c r="S150" s="6">
        <f t="shared" si="62"/>
        <v>23.6</v>
      </c>
      <c r="U150" s="6">
        <f t="shared" si="63"/>
        <v>-3</v>
      </c>
      <c r="V150" s="6">
        <f t="shared" si="64"/>
        <v>23.6</v>
      </c>
      <c r="W150" s="7">
        <f t="shared" si="65"/>
        <v>1</v>
      </c>
      <c r="X150" s="7">
        <f t="shared" si="66"/>
        <v>0</v>
      </c>
      <c r="Y150" s="6">
        <f t="shared" si="67"/>
        <v>0</v>
      </c>
      <c r="Z150" s="6"/>
      <c r="AA150" s="6">
        <f t="shared" si="68"/>
        <v>0</v>
      </c>
      <c r="AB150" s="6">
        <f t="shared" si="69"/>
        <v>20</v>
      </c>
      <c r="AC150" s="13">
        <f t="shared" si="70"/>
        <v>300</v>
      </c>
      <c r="AD150" s="13">
        <f t="shared" si="71"/>
        <v>20</v>
      </c>
      <c r="AE150" s="13">
        <f t="shared" si="72"/>
        <v>0</v>
      </c>
      <c r="AF150" s="13">
        <f t="shared" si="73"/>
        <v>0</v>
      </c>
      <c r="AG150" s="13">
        <f t="shared" si="74"/>
        <v>0</v>
      </c>
      <c r="AH150" s="13">
        <f t="shared" si="75"/>
        <v>640</v>
      </c>
      <c r="AI150" s="14">
        <f t="shared" si="76"/>
        <v>0</v>
      </c>
      <c r="AK150" s="12">
        <f t="shared" si="77"/>
        <v>207.6</v>
      </c>
      <c r="AL150" s="12">
        <f t="shared" si="78"/>
        <v>10</v>
      </c>
      <c r="AM150" s="12">
        <f t="shared" si="79"/>
        <v>200</v>
      </c>
      <c r="AN150" s="12">
        <f t="shared" si="80"/>
        <v>7120</v>
      </c>
      <c r="AO150" s="12">
        <f>MAX(AN$4:AN150)</f>
        <v>7120</v>
      </c>
      <c r="AP150" s="8">
        <f t="shared" si="81"/>
        <v>0</v>
      </c>
      <c r="AR150" s="12">
        <f t="shared" si="82"/>
        <v>310.8</v>
      </c>
      <c r="AS150" s="12">
        <f t="shared" si="83"/>
        <v>15</v>
      </c>
      <c r="AT150" s="12">
        <f t="shared" si="84"/>
        <v>0</v>
      </c>
      <c r="AU150" s="12">
        <f t="shared" si="85"/>
        <v>10360</v>
      </c>
      <c r="AV150" s="12">
        <f>MAX(AU$4:AU150)</f>
        <v>10360</v>
      </c>
      <c r="AW150" s="8">
        <f t="shared" si="86"/>
        <v>0</v>
      </c>
      <c r="AZ150" s="9"/>
      <c r="BC150" s="13"/>
      <c r="BD150" s="14"/>
      <c r="BF150" s="12"/>
      <c r="BG150" s="12"/>
      <c r="BH150" s="12"/>
      <c r="BI150" s="12"/>
      <c r="BJ150" s="12"/>
      <c r="BK150" s="8"/>
    </row>
    <row r="151" spans="1:63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 t="shared" si="58"/>
        <v>0</v>
      </c>
      <c r="G151" s="11">
        <f t="shared" si="59"/>
        <v>1</v>
      </c>
      <c r="H151" s="3" t="s">
        <v>37</v>
      </c>
      <c r="L151" s="2">
        <f t="shared" si="60"/>
        <v>1</v>
      </c>
      <c r="M151" s="2" t="s">
        <v>20</v>
      </c>
      <c r="N151" s="14">
        <v>8</v>
      </c>
      <c r="O151" s="2">
        <v>74740</v>
      </c>
      <c r="P151" s="2">
        <v>74733</v>
      </c>
      <c r="Q151" s="2">
        <v>74166</v>
      </c>
      <c r="R151" s="6">
        <f t="shared" si="61"/>
        <v>0.1</v>
      </c>
      <c r="S151" s="6">
        <f t="shared" si="62"/>
        <v>56.6</v>
      </c>
      <c r="U151" s="6">
        <f t="shared" si="63"/>
        <v>-0.1</v>
      </c>
      <c r="V151" s="6">
        <f t="shared" si="64"/>
        <v>56.6</v>
      </c>
      <c r="W151" s="7">
        <f t="shared" si="65"/>
        <v>0</v>
      </c>
      <c r="X151" s="7">
        <f t="shared" si="66"/>
        <v>0</v>
      </c>
      <c r="Y151" s="6">
        <f t="shared" si="67"/>
        <v>0</v>
      </c>
      <c r="Z151" s="6"/>
      <c r="AA151" s="6">
        <f t="shared" si="68"/>
        <v>0</v>
      </c>
      <c r="AB151" s="6">
        <f t="shared" si="69"/>
        <v>0</v>
      </c>
      <c r="AC151" s="13">
        <f t="shared" si="70"/>
        <v>300</v>
      </c>
      <c r="AD151" s="13">
        <f t="shared" si="71"/>
        <v>0</v>
      </c>
      <c r="AE151" s="13">
        <f t="shared" si="72"/>
        <v>0</v>
      </c>
      <c r="AF151" s="13">
        <f t="shared" si="73"/>
        <v>0</v>
      </c>
      <c r="AG151" s="13">
        <f t="shared" si="74"/>
        <v>0</v>
      </c>
      <c r="AH151" s="13">
        <f t="shared" si="75"/>
        <v>640</v>
      </c>
      <c r="AI151" s="14">
        <f t="shared" si="76"/>
        <v>0</v>
      </c>
      <c r="AK151" s="12">
        <f t="shared" si="77"/>
        <v>213.6</v>
      </c>
      <c r="AL151" s="12">
        <f t="shared" si="78"/>
        <v>10</v>
      </c>
      <c r="AM151" s="12">
        <f t="shared" si="79"/>
        <v>0</v>
      </c>
      <c r="AN151" s="12">
        <f t="shared" si="80"/>
        <v>7120</v>
      </c>
      <c r="AO151" s="12">
        <f>MAX(AN$4:AN151)</f>
        <v>7120</v>
      </c>
      <c r="AP151" s="8">
        <f t="shared" si="81"/>
        <v>0</v>
      </c>
      <c r="AR151" s="12">
        <f t="shared" si="82"/>
        <v>310.8</v>
      </c>
      <c r="AS151" s="12">
        <f t="shared" si="83"/>
        <v>15</v>
      </c>
      <c r="AT151" s="12">
        <f t="shared" si="84"/>
        <v>0</v>
      </c>
      <c r="AU151" s="12">
        <f t="shared" si="85"/>
        <v>10360</v>
      </c>
      <c r="AV151" s="12">
        <f>MAX(AU$4:AU151)</f>
        <v>10360</v>
      </c>
      <c r="AW151" s="8">
        <f t="shared" si="86"/>
        <v>0</v>
      </c>
      <c r="AZ151" s="9"/>
      <c r="BC151" s="13"/>
      <c r="BD151" s="14"/>
      <c r="BF151" s="12"/>
      <c r="BG151" s="12"/>
      <c r="BH151" s="12"/>
      <c r="BI151" s="12"/>
      <c r="BJ151" s="12"/>
      <c r="BK151" s="8"/>
    </row>
    <row r="152" spans="1:63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 t="shared" si="58"/>
        <v>820</v>
      </c>
      <c r="G152" s="11">
        <f t="shared" si="59"/>
        <v>0</v>
      </c>
      <c r="H152" s="3" t="s">
        <v>17</v>
      </c>
      <c r="I152" s="2" t="s">
        <v>11</v>
      </c>
      <c r="J152" s="2">
        <v>21</v>
      </c>
      <c r="L152" s="2">
        <f t="shared" si="60"/>
        <v>1</v>
      </c>
      <c r="M152" s="2" t="s">
        <v>20</v>
      </c>
      <c r="N152" s="14">
        <v>7</v>
      </c>
      <c r="O152" s="2">
        <v>107330</v>
      </c>
      <c r="P152" s="2">
        <v>107325</v>
      </c>
      <c r="Q152" s="2">
        <v>107098</v>
      </c>
      <c r="R152" s="6">
        <f t="shared" si="61"/>
        <v>0.2</v>
      </c>
      <c r="S152" s="6">
        <f t="shared" si="62"/>
        <v>22.5</v>
      </c>
      <c r="U152" s="6">
        <f t="shared" si="63"/>
        <v>-0.2</v>
      </c>
      <c r="V152" s="6">
        <f t="shared" si="64"/>
        <v>22.5</v>
      </c>
      <c r="W152" s="7">
        <f t="shared" si="65"/>
        <v>0</v>
      </c>
      <c r="X152" s="7">
        <f t="shared" si="66"/>
        <v>0</v>
      </c>
      <c r="Y152" s="6">
        <f t="shared" si="67"/>
        <v>0</v>
      </c>
      <c r="Z152" s="6"/>
      <c r="AA152" s="6">
        <f t="shared" si="68"/>
        <v>0</v>
      </c>
      <c r="AB152" s="6">
        <f t="shared" si="69"/>
        <v>0</v>
      </c>
      <c r="AC152" s="13">
        <f t="shared" si="70"/>
        <v>300</v>
      </c>
      <c r="AD152" s="13">
        <f t="shared" si="71"/>
        <v>0</v>
      </c>
      <c r="AE152" s="13">
        <f t="shared" si="72"/>
        <v>0</v>
      </c>
      <c r="AF152" s="13">
        <f t="shared" si="73"/>
        <v>0</v>
      </c>
      <c r="AG152" s="13">
        <f t="shared" si="74"/>
        <v>0</v>
      </c>
      <c r="AH152" s="13">
        <f t="shared" si="75"/>
        <v>640</v>
      </c>
      <c r="AI152" s="14">
        <f t="shared" si="76"/>
        <v>0</v>
      </c>
      <c r="AK152" s="12">
        <f t="shared" si="77"/>
        <v>213.6</v>
      </c>
      <c r="AL152" s="12">
        <f t="shared" si="78"/>
        <v>10</v>
      </c>
      <c r="AM152" s="12">
        <f t="shared" si="79"/>
        <v>0</v>
      </c>
      <c r="AN152" s="12">
        <f t="shared" si="80"/>
        <v>7120</v>
      </c>
      <c r="AO152" s="12">
        <f>MAX(AN$4:AN152)</f>
        <v>7120</v>
      </c>
      <c r="AP152" s="8">
        <f t="shared" si="81"/>
        <v>0</v>
      </c>
      <c r="AR152" s="12">
        <f t="shared" si="82"/>
        <v>310.8</v>
      </c>
      <c r="AS152" s="12">
        <f t="shared" si="83"/>
        <v>15</v>
      </c>
      <c r="AT152" s="12">
        <f t="shared" si="84"/>
        <v>0</v>
      </c>
      <c r="AU152" s="12">
        <f t="shared" si="85"/>
        <v>10360</v>
      </c>
      <c r="AV152" s="12">
        <f>MAX(AU$4:AU152)</f>
        <v>10360</v>
      </c>
      <c r="AW152" s="8">
        <f t="shared" si="86"/>
        <v>0</v>
      </c>
      <c r="AZ152" s="9"/>
      <c r="BC152" s="13"/>
      <c r="BD152" s="14"/>
      <c r="BF152" s="12"/>
      <c r="BG152" s="12"/>
      <c r="BH152" s="12"/>
      <c r="BI152" s="12"/>
      <c r="BJ152" s="12"/>
      <c r="BK152" s="8"/>
    </row>
    <row r="153" spans="1:63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 t="shared" si="58"/>
        <v>1525</v>
      </c>
      <c r="G153" s="11">
        <f t="shared" si="59"/>
        <v>0</v>
      </c>
      <c r="H153" s="3" t="s">
        <v>17</v>
      </c>
      <c r="L153" s="2">
        <f t="shared" si="60"/>
        <v>1</v>
      </c>
      <c r="M153" s="2" t="s">
        <v>20</v>
      </c>
      <c r="N153" s="14">
        <v>7</v>
      </c>
      <c r="O153" s="2">
        <v>107680</v>
      </c>
      <c r="P153" s="2">
        <v>107682</v>
      </c>
      <c r="Q153" s="2">
        <v>107414</v>
      </c>
      <c r="R153" s="6">
        <f t="shared" si="61"/>
        <v>0.9</v>
      </c>
      <c r="S153" s="6">
        <f t="shared" si="62"/>
        <v>25.9</v>
      </c>
      <c r="U153" s="6">
        <f t="shared" si="63"/>
        <v>-0.9</v>
      </c>
      <c r="V153" s="6">
        <f t="shared" si="64"/>
        <v>25.9</v>
      </c>
      <c r="W153" s="7">
        <f t="shared" si="65"/>
        <v>1</v>
      </c>
      <c r="X153" s="7">
        <f t="shared" si="66"/>
        <v>1</v>
      </c>
      <c r="Y153" s="6">
        <f t="shared" si="67"/>
        <v>0</v>
      </c>
      <c r="Z153" s="6"/>
      <c r="AA153" s="6">
        <f t="shared" si="68"/>
        <v>0</v>
      </c>
      <c r="AB153" s="6">
        <f t="shared" si="69"/>
        <v>20</v>
      </c>
      <c r="AC153" s="13">
        <f t="shared" si="70"/>
        <v>320</v>
      </c>
      <c r="AD153" s="13">
        <f t="shared" si="71"/>
        <v>0</v>
      </c>
      <c r="AE153" s="13">
        <f t="shared" si="72"/>
        <v>0</v>
      </c>
      <c r="AF153" s="13">
        <f t="shared" si="73"/>
        <v>0</v>
      </c>
      <c r="AG153" s="13">
        <f t="shared" si="74"/>
        <v>20</v>
      </c>
      <c r="AH153" s="13">
        <f t="shared" si="75"/>
        <v>660</v>
      </c>
      <c r="AI153" s="14">
        <f t="shared" si="76"/>
        <v>1</v>
      </c>
      <c r="AK153" s="12">
        <f t="shared" si="77"/>
        <v>213.6</v>
      </c>
      <c r="AL153" s="12">
        <f t="shared" si="78"/>
        <v>10</v>
      </c>
      <c r="AM153" s="12">
        <f t="shared" si="79"/>
        <v>200</v>
      </c>
      <c r="AN153" s="12">
        <f t="shared" si="80"/>
        <v>7320</v>
      </c>
      <c r="AO153" s="12">
        <f>MAX(AN$4:AN153)</f>
        <v>7320</v>
      </c>
      <c r="AP153" s="8">
        <f t="shared" si="81"/>
        <v>0</v>
      </c>
      <c r="AR153" s="12">
        <f t="shared" si="82"/>
        <v>310.8</v>
      </c>
      <c r="AS153" s="12">
        <f t="shared" si="83"/>
        <v>15</v>
      </c>
      <c r="AT153" s="12">
        <f t="shared" si="84"/>
        <v>300</v>
      </c>
      <c r="AU153" s="12">
        <f t="shared" si="85"/>
        <v>10660</v>
      </c>
      <c r="AV153" s="12">
        <f>MAX(AU$4:AU153)</f>
        <v>10660</v>
      </c>
      <c r="AW153" s="8">
        <f t="shared" si="86"/>
        <v>0</v>
      </c>
      <c r="AZ153" s="9"/>
      <c r="BC153" s="13"/>
      <c r="BD153" s="14"/>
      <c r="BF153" s="12"/>
      <c r="BG153" s="12"/>
      <c r="BH153" s="12"/>
      <c r="BI153" s="12"/>
      <c r="BJ153" s="12"/>
      <c r="BK153" s="8"/>
    </row>
    <row r="154" spans="1:63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 t="shared" si="58"/>
        <v>1245</v>
      </c>
      <c r="G154" s="11">
        <f t="shared" si="59"/>
        <v>43</v>
      </c>
      <c r="H154" s="3" t="s">
        <v>43</v>
      </c>
      <c r="K154" s="2" t="s">
        <v>11</v>
      </c>
      <c r="L154" s="2">
        <f t="shared" si="60"/>
        <v>1</v>
      </c>
      <c r="M154" s="2" t="s">
        <v>21</v>
      </c>
      <c r="N154" s="14">
        <v>10</v>
      </c>
      <c r="O154" s="2">
        <v>131960</v>
      </c>
      <c r="P154" s="2">
        <v>131982</v>
      </c>
      <c r="Q154" s="2">
        <v>132492</v>
      </c>
      <c r="R154" s="6">
        <f t="shared" si="61"/>
        <v>-1.2</v>
      </c>
      <c r="S154" s="6">
        <f t="shared" si="62"/>
        <v>52.2</v>
      </c>
      <c r="U154" s="6">
        <f t="shared" si="63"/>
        <v>1.2</v>
      </c>
      <c r="V154" s="6">
        <f t="shared" si="64"/>
        <v>52.2</v>
      </c>
      <c r="W154" s="7">
        <f t="shared" si="65"/>
        <v>0</v>
      </c>
      <c r="X154" s="7">
        <f t="shared" si="66"/>
        <v>0</v>
      </c>
      <c r="Y154" s="6">
        <f t="shared" si="67"/>
        <v>0</v>
      </c>
      <c r="Z154" s="6"/>
      <c r="AA154" s="6">
        <f t="shared" si="68"/>
        <v>0</v>
      </c>
      <c r="AB154" s="6">
        <f t="shared" si="69"/>
        <v>0</v>
      </c>
      <c r="AC154" s="13">
        <f t="shared" si="70"/>
        <v>320</v>
      </c>
      <c r="AD154" s="13">
        <f t="shared" si="71"/>
        <v>0</v>
      </c>
      <c r="AE154" s="13">
        <f t="shared" si="72"/>
        <v>0</v>
      </c>
      <c r="AF154" s="13">
        <f t="shared" si="73"/>
        <v>0</v>
      </c>
      <c r="AG154" s="13">
        <f t="shared" si="74"/>
        <v>0</v>
      </c>
      <c r="AH154" s="13">
        <f t="shared" si="75"/>
        <v>660</v>
      </c>
      <c r="AI154" s="14">
        <f t="shared" si="76"/>
        <v>0</v>
      </c>
      <c r="AK154" s="12">
        <f t="shared" si="77"/>
        <v>219.6</v>
      </c>
      <c r="AL154" s="12">
        <f t="shared" si="78"/>
        <v>10</v>
      </c>
      <c r="AM154" s="12">
        <f t="shared" si="79"/>
        <v>0</v>
      </c>
      <c r="AN154" s="12">
        <f t="shared" si="80"/>
        <v>7320</v>
      </c>
      <c r="AO154" s="12">
        <f>MAX(AN$4:AN154)</f>
        <v>7320</v>
      </c>
      <c r="AP154" s="8">
        <f t="shared" si="81"/>
        <v>0</v>
      </c>
      <c r="AR154" s="12">
        <f t="shared" si="82"/>
        <v>310.8</v>
      </c>
      <c r="AS154" s="12">
        <f t="shared" si="83"/>
        <v>15</v>
      </c>
      <c r="AT154" s="12">
        <f t="shared" si="84"/>
        <v>0</v>
      </c>
      <c r="AU154" s="12">
        <f t="shared" si="85"/>
        <v>10660</v>
      </c>
      <c r="AV154" s="12">
        <f>MAX(AU$4:AU154)</f>
        <v>10660</v>
      </c>
      <c r="AW154" s="8">
        <f t="shared" si="86"/>
        <v>0</v>
      </c>
      <c r="AZ154" s="9"/>
      <c r="BC154" s="13"/>
      <c r="BD154" s="14"/>
      <c r="BF154" s="12"/>
      <c r="BG154" s="12"/>
      <c r="BH154" s="12"/>
      <c r="BI154" s="12"/>
      <c r="BJ154" s="12"/>
      <c r="BK154" s="8"/>
    </row>
    <row r="155" spans="1:63" x14ac:dyDescent="0.3">
      <c r="A155" s="1">
        <v>42688</v>
      </c>
      <c r="B155" s="1">
        <v>42712</v>
      </c>
      <c r="C155" s="1" t="s">
        <v>45</v>
      </c>
      <c r="D155" s="3">
        <v>1245</v>
      </c>
      <c r="E155" s="3">
        <v>0</v>
      </c>
      <c r="F155" s="3">
        <f t="shared" si="58"/>
        <v>1245</v>
      </c>
      <c r="G155" s="11">
        <f t="shared" si="59"/>
        <v>24</v>
      </c>
      <c r="H155" s="3" t="s">
        <v>17</v>
      </c>
      <c r="K155" s="2" t="s">
        <v>11</v>
      </c>
      <c r="L155" s="2">
        <f t="shared" si="60"/>
        <v>1</v>
      </c>
      <c r="M155" s="2" t="s">
        <v>20</v>
      </c>
      <c r="N155" s="14">
        <v>7</v>
      </c>
      <c r="O155" s="2">
        <v>108750</v>
      </c>
      <c r="P155" s="2">
        <v>108734</v>
      </c>
      <c r="Q155" s="2">
        <v>105253</v>
      </c>
      <c r="R155" s="6">
        <f t="shared" si="61"/>
        <v>-0.9</v>
      </c>
      <c r="S155" s="6">
        <f t="shared" si="62"/>
        <v>349</v>
      </c>
      <c r="U155" s="6">
        <f t="shared" si="63"/>
        <v>0.9</v>
      </c>
      <c r="V155" s="6">
        <f t="shared" si="64"/>
        <v>349</v>
      </c>
      <c r="W155" s="7">
        <f t="shared" si="65"/>
        <v>0</v>
      </c>
      <c r="X155" s="7">
        <f t="shared" si="66"/>
        <v>0</v>
      </c>
      <c r="Y155" s="6">
        <f t="shared" si="67"/>
        <v>0</v>
      </c>
      <c r="Z155" s="6"/>
      <c r="AA155" s="6">
        <f t="shared" si="68"/>
        <v>0</v>
      </c>
      <c r="AB155" s="6">
        <f t="shared" si="69"/>
        <v>0</v>
      </c>
      <c r="AC155" s="13">
        <f t="shared" si="70"/>
        <v>320</v>
      </c>
      <c r="AD155" s="13">
        <f t="shared" si="71"/>
        <v>0</v>
      </c>
      <c r="AE155" s="13">
        <f t="shared" si="72"/>
        <v>0</v>
      </c>
      <c r="AF155" s="13">
        <f t="shared" si="73"/>
        <v>0</v>
      </c>
      <c r="AG155" s="13">
        <f t="shared" si="74"/>
        <v>0</v>
      </c>
      <c r="AH155" s="13">
        <f t="shared" si="75"/>
        <v>660</v>
      </c>
      <c r="AI155" s="14">
        <f t="shared" si="76"/>
        <v>0</v>
      </c>
      <c r="AK155" s="12">
        <f t="shared" si="77"/>
        <v>219.6</v>
      </c>
      <c r="AL155" s="12">
        <f t="shared" si="78"/>
        <v>10</v>
      </c>
      <c r="AM155" s="12">
        <f t="shared" si="79"/>
        <v>0</v>
      </c>
      <c r="AN155" s="12">
        <f t="shared" si="80"/>
        <v>7320</v>
      </c>
      <c r="AO155" s="12">
        <f>MAX(AN$4:AN155)</f>
        <v>7320</v>
      </c>
      <c r="AP155" s="8">
        <f t="shared" si="81"/>
        <v>0</v>
      </c>
      <c r="AR155" s="12">
        <f t="shared" si="82"/>
        <v>310.8</v>
      </c>
      <c r="AS155" s="12">
        <f t="shared" si="83"/>
        <v>15</v>
      </c>
      <c r="AT155" s="12">
        <f t="shared" si="84"/>
        <v>0</v>
      </c>
      <c r="AU155" s="12">
        <f t="shared" si="85"/>
        <v>10660</v>
      </c>
      <c r="AV155" s="12">
        <f>MAX(AU$4:AU155)</f>
        <v>10660</v>
      </c>
      <c r="AW155" s="8">
        <f t="shared" si="86"/>
        <v>0</v>
      </c>
      <c r="AZ155" s="9"/>
      <c r="BC155" s="13"/>
      <c r="BD155" s="14"/>
      <c r="BF155" s="12"/>
      <c r="BG155" s="12"/>
      <c r="BH155" s="12"/>
      <c r="BI155" s="12"/>
      <c r="BJ155" s="12"/>
      <c r="BK155" s="8"/>
    </row>
    <row r="156" spans="1:63" x14ac:dyDescent="0.3">
      <c r="A156" s="1">
        <v>42689</v>
      </c>
      <c r="B156" s="1">
        <v>42712</v>
      </c>
      <c r="C156" s="1" t="s">
        <v>45</v>
      </c>
      <c r="D156" s="3">
        <v>1245</v>
      </c>
      <c r="E156" s="3">
        <v>0</v>
      </c>
      <c r="F156" s="3">
        <f t="shared" si="58"/>
        <v>1245</v>
      </c>
      <c r="G156" s="11">
        <f t="shared" si="59"/>
        <v>23</v>
      </c>
      <c r="H156" s="3" t="s">
        <v>17</v>
      </c>
      <c r="I156" s="2" t="s">
        <v>11</v>
      </c>
      <c r="J156" s="2">
        <v>344</v>
      </c>
      <c r="K156" s="2" t="s">
        <v>11</v>
      </c>
      <c r="L156" s="2">
        <f t="shared" si="60"/>
        <v>1</v>
      </c>
      <c r="M156" s="2" t="s">
        <v>20</v>
      </c>
      <c r="N156" s="14">
        <v>7</v>
      </c>
      <c r="O156" s="2">
        <v>108360</v>
      </c>
      <c r="P156" s="2">
        <v>108725</v>
      </c>
      <c r="Q156" s="2">
        <v>105970</v>
      </c>
      <c r="R156" s="6">
        <f t="shared" si="61"/>
        <v>37.200000000000003</v>
      </c>
      <c r="S156" s="6">
        <f t="shared" si="62"/>
        <v>238.3</v>
      </c>
      <c r="U156" s="6">
        <f t="shared" si="63"/>
        <v>-37.200000000000003</v>
      </c>
      <c r="V156" s="6">
        <f t="shared" si="64"/>
        <v>238.3</v>
      </c>
      <c r="W156" s="7">
        <f t="shared" si="65"/>
        <v>1</v>
      </c>
      <c r="X156" s="7">
        <f t="shared" si="66"/>
        <v>0</v>
      </c>
      <c r="Y156" s="6">
        <f t="shared" si="67"/>
        <v>-20</v>
      </c>
      <c r="Z156" s="6"/>
      <c r="AA156" s="6">
        <f t="shared" si="68"/>
        <v>-20</v>
      </c>
      <c r="AB156" s="6">
        <f t="shared" si="69"/>
        <v>-20</v>
      </c>
      <c r="AC156" s="13">
        <f t="shared" si="70"/>
        <v>300</v>
      </c>
      <c r="AD156" s="13">
        <f t="shared" si="71"/>
        <v>-20</v>
      </c>
      <c r="AE156" s="13">
        <f t="shared" si="72"/>
        <v>-20</v>
      </c>
      <c r="AF156" s="13">
        <f t="shared" si="73"/>
        <v>0</v>
      </c>
      <c r="AG156" s="13">
        <f t="shared" si="74"/>
        <v>0</v>
      </c>
      <c r="AH156" s="13">
        <f t="shared" si="75"/>
        <v>660</v>
      </c>
      <c r="AI156" s="14">
        <f t="shared" si="76"/>
        <v>0</v>
      </c>
      <c r="AK156" s="12">
        <f t="shared" si="77"/>
        <v>219.6</v>
      </c>
      <c r="AL156" s="12">
        <f t="shared" si="78"/>
        <v>10</v>
      </c>
      <c r="AM156" s="12">
        <f t="shared" si="79"/>
        <v>-200</v>
      </c>
      <c r="AN156" s="12">
        <f t="shared" si="80"/>
        <v>7120</v>
      </c>
      <c r="AO156" s="12">
        <f>MAX(AN$4:AN156)</f>
        <v>7320</v>
      </c>
      <c r="AP156" s="8">
        <f t="shared" si="81"/>
        <v>-2.7322404371584699E-2</v>
      </c>
      <c r="AR156" s="12">
        <f t="shared" si="82"/>
        <v>319.8</v>
      </c>
      <c r="AS156" s="12">
        <f t="shared" si="83"/>
        <v>15</v>
      </c>
      <c r="AT156" s="12">
        <f t="shared" si="84"/>
        <v>0</v>
      </c>
      <c r="AU156" s="12">
        <f t="shared" si="85"/>
        <v>10660</v>
      </c>
      <c r="AV156" s="12">
        <f>MAX(AU$4:AU156)</f>
        <v>10660</v>
      </c>
      <c r="AW156" s="8">
        <f t="shared" si="86"/>
        <v>0</v>
      </c>
      <c r="AZ156" s="9"/>
      <c r="BC156" s="13"/>
      <c r="BD156" s="14"/>
      <c r="BF156" s="12"/>
      <c r="BG156" s="12"/>
      <c r="BH156" s="12"/>
      <c r="BI156" s="12"/>
      <c r="BJ156" s="12"/>
      <c r="BK156" s="8"/>
    </row>
    <row r="157" spans="1:63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 t="shared" si="58"/>
        <v>1340</v>
      </c>
      <c r="G157" s="11">
        <f t="shared" si="59"/>
        <v>0</v>
      </c>
      <c r="H157" s="3" t="s">
        <v>37</v>
      </c>
      <c r="K157" s="2" t="s">
        <v>11</v>
      </c>
      <c r="L157" s="2">
        <f t="shared" si="60"/>
        <v>0</v>
      </c>
      <c r="M157" s="2" t="s">
        <v>21</v>
      </c>
      <c r="N157" s="14">
        <v>8</v>
      </c>
      <c r="O157" s="2">
        <v>74510</v>
      </c>
      <c r="P157" s="2">
        <v>74401</v>
      </c>
      <c r="Q157" s="2">
        <v>74744</v>
      </c>
      <c r="R157" s="6">
        <f t="shared" si="61"/>
        <v>11.7</v>
      </c>
      <c r="S157" s="6">
        <f t="shared" si="62"/>
        <v>22.6</v>
      </c>
      <c r="U157" s="6">
        <f t="shared" si="63"/>
        <v>-11.7</v>
      </c>
      <c r="V157" s="6">
        <f t="shared" si="64"/>
        <v>22.6</v>
      </c>
      <c r="W157" s="7">
        <f t="shared" si="65"/>
        <v>1</v>
      </c>
      <c r="X157" s="7">
        <f t="shared" si="66"/>
        <v>0</v>
      </c>
      <c r="Y157" s="6">
        <f t="shared" si="67"/>
        <v>0</v>
      </c>
      <c r="Z157" s="6"/>
      <c r="AA157" s="6">
        <f t="shared" si="68"/>
        <v>0</v>
      </c>
      <c r="AB157" s="6">
        <f t="shared" si="69"/>
        <v>20</v>
      </c>
      <c r="AC157" s="13">
        <f t="shared" si="70"/>
        <v>320</v>
      </c>
      <c r="AD157" s="13">
        <f t="shared" si="71"/>
        <v>0</v>
      </c>
      <c r="AE157" s="13">
        <f t="shared" si="72"/>
        <v>20</v>
      </c>
      <c r="AF157" s="13">
        <f t="shared" si="73"/>
        <v>20</v>
      </c>
      <c r="AG157" s="13">
        <f t="shared" si="74"/>
        <v>0</v>
      </c>
      <c r="AH157" s="13">
        <f t="shared" si="75"/>
        <v>660</v>
      </c>
      <c r="AI157" s="14">
        <f t="shared" si="76"/>
        <v>0</v>
      </c>
      <c r="AK157" s="12">
        <f t="shared" si="77"/>
        <v>219.6</v>
      </c>
      <c r="AL157" s="12">
        <f t="shared" si="78"/>
        <v>10</v>
      </c>
      <c r="AM157" s="12">
        <f t="shared" si="79"/>
        <v>200</v>
      </c>
      <c r="AN157" s="12">
        <f t="shared" si="80"/>
        <v>7320</v>
      </c>
      <c r="AO157" s="12">
        <f>MAX(AN$4:AN157)</f>
        <v>7320</v>
      </c>
      <c r="AP157" s="8">
        <f t="shared" si="81"/>
        <v>0</v>
      </c>
      <c r="AR157" s="12">
        <f t="shared" si="82"/>
        <v>319.8</v>
      </c>
      <c r="AS157" s="12">
        <f t="shared" si="83"/>
        <v>15</v>
      </c>
      <c r="AT157" s="12">
        <f t="shared" si="84"/>
        <v>0</v>
      </c>
      <c r="AU157" s="12">
        <f t="shared" si="85"/>
        <v>10660</v>
      </c>
      <c r="AV157" s="12">
        <f>MAX(AU$4:AU157)</f>
        <v>10660</v>
      </c>
      <c r="AW157" s="8">
        <f t="shared" si="86"/>
        <v>0</v>
      </c>
      <c r="AZ157" s="9"/>
      <c r="BC157" s="13"/>
      <c r="BD157" s="14"/>
      <c r="BF157" s="12"/>
      <c r="BG157" s="12"/>
      <c r="BH157" s="12"/>
      <c r="BI157" s="12"/>
      <c r="BJ157" s="12"/>
      <c r="BK157" s="8"/>
    </row>
    <row r="158" spans="1:63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 t="shared" si="58"/>
        <v>1345</v>
      </c>
      <c r="G158" s="11">
        <f t="shared" si="59"/>
        <v>0</v>
      </c>
      <c r="H158" s="3" t="s">
        <v>43</v>
      </c>
      <c r="L158" s="2">
        <f t="shared" si="60"/>
        <v>0</v>
      </c>
      <c r="M158" s="2" t="s">
        <v>20</v>
      </c>
      <c r="N158" s="14">
        <v>10</v>
      </c>
      <c r="O158" s="2">
        <v>132420</v>
      </c>
      <c r="P158" s="2">
        <v>132492</v>
      </c>
      <c r="Q158" s="2">
        <v>131941</v>
      </c>
      <c r="R158" s="6">
        <f t="shared" si="61"/>
        <v>8.1999999999999993</v>
      </c>
      <c r="S158" s="6">
        <f t="shared" si="62"/>
        <v>46.9</v>
      </c>
      <c r="U158" s="6">
        <f t="shared" si="63"/>
        <v>-8.1999999999999993</v>
      </c>
      <c r="V158" s="6">
        <f t="shared" si="64"/>
        <v>46.9</v>
      </c>
      <c r="W158" s="7">
        <f t="shared" si="65"/>
        <v>1</v>
      </c>
      <c r="X158" s="7">
        <f t="shared" si="66"/>
        <v>0</v>
      </c>
      <c r="Y158" s="6">
        <f t="shared" si="67"/>
        <v>0</v>
      </c>
      <c r="Z158" s="6"/>
      <c r="AA158" s="6">
        <f t="shared" si="68"/>
        <v>0</v>
      </c>
      <c r="AB158" s="6">
        <f t="shared" si="69"/>
        <v>20</v>
      </c>
      <c r="AC158" s="13">
        <f t="shared" si="70"/>
        <v>340</v>
      </c>
      <c r="AD158" s="13">
        <f t="shared" si="71"/>
        <v>0</v>
      </c>
      <c r="AE158" s="13">
        <f t="shared" si="72"/>
        <v>0</v>
      </c>
      <c r="AF158" s="13">
        <f t="shared" si="73"/>
        <v>20</v>
      </c>
      <c r="AG158" s="13">
        <f t="shared" si="74"/>
        <v>0</v>
      </c>
      <c r="AH158" s="13">
        <f t="shared" si="75"/>
        <v>660</v>
      </c>
      <c r="AI158" s="14">
        <f t="shared" si="76"/>
        <v>0</v>
      </c>
      <c r="AK158" s="12">
        <f t="shared" si="77"/>
        <v>219.6</v>
      </c>
      <c r="AL158" s="12">
        <f t="shared" si="78"/>
        <v>10</v>
      </c>
      <c r="AM158" s="12">
        <f t="shared" si="79"/>
        <v>200</v>
      </c>
      <c r="AN158" s="12">
        <f t="shared" si="80"/>
        <v>7520</v>
      </c>
      <c r="AO158" s="12">
        <f>MAX(AN$4:AN158)</f>
        <v>7520</v>
      </c>
      <c r="AP158" s="8">
        <f t="shared" si="81"/>
        <v>0</v>
      </c>
      <c r="AR158" s="12">
        <f t="shared" si="82"/>
        <v>319.8</v>
      </c>
      <c r="AS158" s="12">
        <f t="shared" si="83"/>
        <v>15</v>
      </c>
      <c r="AT158" s="12">
        <f t="shared" si="84"/>
        <v>0</v>
      </c>
      <c r="AU158" s="12">
        <f t="shared" si="85"/>
        <v>10660</v>
      </c>
      <c r="AV158" s="12">
        <f>MAX(AU$4:AU158)</f>
        <v>10660</v>
      </c>
      <c r="AW158" s="8">
        <f t="shared" si="86"/>
        <v>0</v>
      </c>
      <c r="AZ158" s="9"/>
      <c r="BC158" s="13"/>
      <c r="BD158" s="14"/>
      <c r="BF158" s="12"/>
      <c r="BG158" s="12"/>
      <c r="BH158" s="12"/>
      <c r="BI158" s="12"/>
      <c r="BJ158" s="12"/>
      <c r="BK158" s="8"/>
    </row>
    <row r="159" spans="1:63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 t="shared" si="58"/>
        <v>1350</v>
      </c>
      <c r="G159" s="11">
        <f t="shared" si="59"/>
        <v>1</v>
      </c>
      <c r="H159" s="3" t="s">
        <v>17</v>
      </c>
      <c r="K159" s="2" t="s">
        <v>11</v>
      </c>
      <c r="L159" s="2">
        <f t="shared" si="60"/>
        <v>0</v>
      </c>
      <c r="M159" s="2" t="s">
        <v>21</v>
      </c>
      <c r="N159" s="14">
        <v>7</v>
      </c>
      <c r="O159" s="2">
        <v>106400</v>
      </c>
      <c r="P159" s="2">
        <v>106390</v>
      </c>
      <c r="Q159" s="2">
        <v>106786</v>
      </c>
      <c r="R159" s="6">
        <f t="shared" si="61"/>
        <v>1.7</v>
      </c>
      <c r="S159" s="6">
        <f t="shared" si="62"/>
        <v>37.9</v>
      </c>
      <c r="U159" s="6">
        <f t="shared" si="63"/>
        <v>-1.7</v>
      </c>
      <c r="V159" s="6">
        <f t="shared" si="64"/>
        <v>37.9</v>
      </c>
      <c r="W159" s="7">
        <f t="shared" si="65"/>
        <v>1</v>
      </c>
      <c r="X159" s="7">
        <f t="shared" si="66"/>
        <v>0</v>
      </c>
      <c r="Y159" s="6">
        <f t="shared" si="67"/>
        <v>0</v>
      </c>
      <c r="Z159" s="6"/>
      <c r="AA159" s="6">
        <f t="shared" si="68"/>
        <v>0</v>
      </c>
      <c r="AB159" s="6">
        <f t="shared" si="69"/>
        <v>20</v>
      </c>
      <c r="AC159" s="13">
        <f t="shared" si="70"/>
        <v>360</v>
      </c>
      <c r="AD159" s="13">
        <f t="shared" si="71"/>
        <v>0</v>
      </c>
      <c r="AE159" s="13">
        <f t="shared" si="72"/>
        <v>20</v>
      </c>
      <c r="AF159" s="13">
        <f t="shared" si="73"/>
        <v>20</v>
      </c>
      <c r="AG159" s="13">
        <f t="shared" si="74"/>
        <v>0</v>
      </c>
      <c r="AH159" s="13">
        <f t="shared" si="75"/>
        <v>660</v>
      </c>
      <c r="AI159" s="14">
        <f t="shared" si="76"/>
        <v>0</v>
      </c>
      <c r="AK159" s="12">
        <f t="shared" si="77"/>
        <v>219.6</v>
      </c>
      <c r="AL159" s="12">
        <f t="shared" si="78"/>
        <v>10</v>
      </c>
      <c r="AM159" s="12">
        <f t="shared" si="79"/>
        <v>200</v>
      </c>
      <c r="AN159" s="12">
        <f t="shared" si="80"/>
        <v>7720</v>
      </c>
      <c r="AO159" s="12">
        <f>MAX(AN$4:AN159)</f>
        <v>7720</v>
      </c>
      <c r="AP159" s="8">
        <f t="shared" si="81"/>
        <v>0</v>
      </c>
      <c r="AR159" s="12">
        <f t="shared" si="82"/>
        <v>319.8</v>
      </c>
      <c r="AS159" s="12">
        <f t="shared" si="83"/>
        <v>15</v>
      </c>
      <c r="AT159" s="12">
        <f t="shared" si="84"/>
        <v>0</v>
      </c>
      <c r="AU159" s="12">
        <f t="shared" si="85"/>
        <v>10660</v>
      </c>
      <c r="AV159" s="12">
        <f>MAX(AU$4:AU159)</f>
        <v>10660</v>
      </c>
      <c r="AW159" s="8">
        <f t="shared" si="86"/>
        <v>0</v>
      </c>
      <c r="AZ159" s="9"/>
      <c r="BC159" s="13"/>
      <c r="BD159" s="14"/>
      <c r="BF159" s="12"/>
      <c r="BG159" s="12"/>
      <c r="BH159" s="12"/>
      <c r="BI159" s="12"/>
      <c r="BJ159" s="12"/>
      <c r="BK159" s="8"/>
    </row>
    <row r="160" spans="1:63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 t="shared" si="58"/>
        <v>1525</v>
      </c>
      <c r="G160" s="11">
        <f t="shared" si="59"/>
        <v>0</v>
      </c>
      <c r="H160" s="3" t="s">
        <v>37</v>
      </c>
      <c r="L160" s="2">
        <f t="shared" si="60"/>
        <v>1</v>
      </c>
      <c r="M160" s="2" t="s">
        <v>21</v>
      </c>
      <c r="N160" s="14">
        <v>8</v>
      </c>
      <c r="O160" s="2">
        <v>74340</v>
      </c>
      <c r="P160" s="2">
        <v>74280</v>
      </c>
      <c r="Q160" s="2">
        <v>74952</v>
      </c>
      <c r="R160" s="6">
        <f t="shared" si="61"/>
        <v>6.8</v>
      </c>
      <c r="S160" s="6">
        <f t="shared" si="62"/>
        <v>60.4</v>
      </c>
      <c r="U160" s="6">
        <f t="shared" si="63"/>
        <v>-6.8</v>
      </c>
      <c r="V160" s="6">
        <f t="shared" si="64"/>
        <v>60.4</v>
      </c>
      <c r="W160" s="7">
        <f t="shared" si="65"/>
        <v>1</v>
      </c>
      <c r="X160" s="7">
        <f t="shared" si="66"/>
        <v>1</v>
      </c>
      <c r="Y160" s="6">
        <f t="shared" si="67"/>
        <v>0</v>
      </c>
      <c r="Z160" s="6"/>
      <c r="AA160" s="6">
        <f t="shared" si="68"/>
        <v>0</v>
      </c>
      <c r="AB160" s="6">
        <f t="shared" si="69"/>
        <v>20</v>
      </c>
      <c r="AC160" s="13">
        <f t="shared" si="70"/>
        <v>380</v>
      </c>
      <c r="AD160" s="13">
        <f t="shared" si="71"/>
        <v>0</v>
      </c>
      <c r="AE160" s="13">
        <f t="shared" si="72"/>
        <v>0</v>
      </c>
      <c r="AF160" s="13">
        <f t="shared" si="73"/>
        <v>0</v>
      </c>
      <c r="AG160" s="13">
        <f t="shared" si="74"/>
        <v>20</v>
      </c>
      <c r="AH160" s="13">
        <f t="shared" si="75"/>
        <v>680</v>
      </c>
      <c r="AI160" s="14">
        <f t="shared" si="76"/>
        <v>1</v>
      </c>
      <c r="AK160" s="12">
        <f t="shared" si="77"/>
        <v>219.6</v>
      </c>
      <c r="AL160" s="12">
        <f t="shared" si="78"/>
        <v>10</v>
      </c>
      <c r="AM160" s="12">
        <f t="shared" si="79"/>
        <v>200</v>
      </c>
      <c r="AN160" s="12">
        <f t="shared" si="80"/>
        <v>7920</v>
      </c>
      <c r="AO160" s="12">
        <f>MAX(AN$4:AN160)</f>
        <v>7920</v>
      </c>
      <c r="AP160" s="8">
        <f t="shared" si="81"/>
        <v>0</v>
      </c>
      <c r="AR160" s="12">
        <f t="shared" si="82"/>
        <v>319.8</v>
      </c>
      <c r="AS160" s="12">
        <f t="shared" si="83"/>
        <v>15</v>
      </c>
      <c r="AT160" s="12">
        <f t="shared" si="84"/>
        <v>300</v>
      </c>
      <c r="AU160" s="12">
        <f t="shared" si="85"/>
        <v>10960</v>
      </c>
      <c r="AV160" s="12">
        <f>MAX(AU$4:AU160)</f>
        <v>10960</v>
      </c>
      <c r="AW160" s="8">
        <f t="shared" si="86"/>
        <v>0</v>
      </c>
      <c r="AZ160" s="9"/>
      <c r="BC160" s="13"/>
      <c r="BD160" s="14"/>
      <c r="BF160" s="12"/>
      <c r="BG160" s="12"/>
      <c r="BH160" s="12"/>
      <c r="BI160" s="12"/>
      <c r="BJ160" s="12"/>
      <c r="BK160" s="8"/>
    </row>
    <row r="161" spans="1:63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 t="shared" si="58"/>
        <v>1125</v>
      </c>
      <c r="G161" s="11">
        <f t="shared" si="59"/>
        <v>0</v>
      </c>
      <c r="H161" s="3" t="s">
        <v>37</v>
      </c>
      <c r="L161" s="2">
        <f t="shared" si="60"/>
        <v>1</v>
      </c>
      <c r="M161" s="2" t="s">
        <v>20</v>
      </c>
      <c r="N161" s="14">
        <v>8</v>
      </c>
      <c r="O161" s="2">
        <v>74930</v>
      </c>
      <c r="P161" s="2">
        <v>74952</v>
      </c>
      <c r="Q161" s="2">
        <v>74343</v>
      </c>
      <c r="R161" s="6">
        <f t="shared" si="61"/>
        <v>3</v>
      </c>
      <c r="S161" s="6">
        <f t="shared" si="62"/>
        <v>57.9</v>
      </c>
      <c r="U161" s="6">
        <f t="shared" si="63"/>
        <v>-3</v>
      </c>
      <c r="V161" s="6">
        <f t="shared" si="64"/>
        <v>57.9</v>
      </c>
      <c r="W161" s="7">
        <f t="shared" si="65"/>
        <v>1</v>
      </c>
      <c r="X161" s="7">
        <f t="shared" si="66"/>
        <v>1</v>
      </c>
      <c r="Y161" s="6">
        <f t="shared" si="67"/>
        <v>0</v>
      </c>
      <c r="Z161" s="6"/>
      <c r="AA161" s="6">
        <f t="shared" si="68"/>
        <v>0</v>
      </c>
      <c r="AB161" s="6">
        <f t="shared" si="69"/>
        <v>20</v>
      </c>
      <c r="AC161" s="13">
        <f t="shared" si="70"/>
        <v>400</v>
      </c>
      <c r="AD161" s="13">
        <f t="shared" si="71"/>
        <v>0</v>
      </c>
      <c r="AE161" s="13">
        <f t="shared" si="72"/>
        <v>0</v>
      </c>
      <c r="AF161" s="13">
        <f t="shared" si="73"/>
        <v>0</v>
      </c>
      <c r="AG161" s="13">
        <f t="shared" si="74"/>
        <v>20</v>
      </c>
      <c r="AH161" s="13">
        <f t="shared" si="75"/>
        <v>700</v>
      </c>
      <c r="AI161" s="14">
        <f t="shared" si="76"/>
        <v>1</v>
      </c>
      <c r="AK161" s="12">
        <f t="shared" si="77"/>
        <v>237.6</v>
      </c>
      <c r="AL161" s="12">
        <f t="shared" si="78"/>
        <v>11</v>
      </c>
      <c r="AM161" s="12">
        <f t="shared" si="79"/>
        <v>220</v>
      </c>
      <c r="AN161" s="12">
        <f t="shared" si="80"/>
        <v>8140</v>
      </c>
      <c r="AO161" s="12">
        <f>MAX(AN$4:AN161)</f>
        <v>8140</v>
      </c>
      <c r="AP161" s="8">
        <f t="shared" si="81"/>
        <v>0</v>
      </c>
      <c r="AR161" s="12">
        <f t="shared" si="82"/>
        <v>319.8</v>
      </c>
      <c r="AS161" s="12">
        <f t="shared" si="83"/>
        <v>15</v>
      </c>
      <c r="AT161" s="12">
        <f t="shared" si="84"/>
        <v>300</v>
      </c>
      <c r="AU161" s="12">
        <f t="shared" si="85"/>
        <v>11260</v>
      </c>
      <c r="AV161" s="12">
        <f>MAX(AU$4:AU161)</f>
        <v>11260</v>
      </c>
      <c r="AW161" s="8">
        <f t="shared" si="86"/>
        <v>0</v>
      </c>
      <c r="AZ161" s="9"/>
      <c r="BC161" s="13"/>
      <c r="BD161" s="14"/>
      <c r="BF161" s="12"/>
      <c r="BG161" s="12"/>
      <c r="BH161" s="12"/>
      <c r="BI161" s="12"/>
      <c r="BJ161" s="12"/>
      <c r="BK161" s="8"/>
    </row>
    <row r="162" spans="1:63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 t="shared" si="58"/>
        <v>1210</v>
      </c>
      <c r="G162" s="11">
        <f t="shared" si="59"/>
        <v>0</v>
      </c>
      <c r="H162" s="3" t="s">
        <v>17</v>
      </c>
      <c r="I162" s="2" t="s">
        <v>11</v>
      </c>
      <c r="J162" s="2">
        <v>19</v>
      </c>
      <c r="L162" s="2">
        <f t="shared" si="60"/>
        <v>1</v>
      </c>
      <c r="M162" s="2" t="s">
        <v>21</v>
      </c>
      <c r="N162" s="14">
        <v>7</v>
      </c>
      <c r="O162" s="2">
        <v>105660</v>
      </c>
      <c r="P162" s="2">
        <v>105500</v>
      </c>
      <c r="Q162" s="2">
        <v>105800</v>
      </c>
      <c r="R162" s="6">
        <f t="shared" si="61"/>
        <v>16.7</v>
      </c>
      <c r="S162" s="6">
        <f t="shared" si="62"/>
        <v>13.3</v>
      </c>
      <c r="U162" s="6">
        <f t="shared" si="63"/>
        <v>-16.7</v>
      </c>
      <c r="V162" s="6">
        <f t="shared" si="64"/>
        <v>13.3</v>
      </c>
      <c r="W162" s="7">
        <f t="shared" si="65"/>
        <v>1</v>
      </c>
      <c r="X162" s="7">
        <f t="shared" si="66"/>
        <v>0</v>
      </c>
      <c r="Y162" s="6">
        <f t="shared" si="67"/>
        <v>0</v>
      </c>
      <c r="Z162" s="6"/>
      <c r="AA162" s="6">
        <f t="shared" si="68"/>
        <v>-20</v>
      </c>
      <c r="AB162" s="6">
        <f t="shared" si="69"/>
        <v>-20</v>
      </c>
      <c r="AC162" s="13">
        <f t="shared" si="70"/>
        <v>380</v>
      </c>
      <c r="AD162" s="13">
        <f t="shared" si="71"/>
        <v>-20</v>
      </c>
      <c r="AE162" s="13">
        <f t="shared" si="72"/>
        <v>0</v>
      </c>
      <c r="AF162" s="13">
        <f t="shared" si="73"/>
        <v>0</v>
      </c>
      <c r="AG162" s="13">
        <f t="shared" si="74"/>
        <v>0</v>
      </c>
      <c r="AH162" s="13">
        <f t="shared" si="75"/>
        <v>700</v>
      </c>
      <c r="AI162" s="14">
        <f t="shared" si="76"/>
        <v>0</v>
      </c>
      <c r="AK162" s="12">
        <f t="shared" si="77"/>
        <v>237.6</v>
      </c>
      <c r="AL162" s="12">
        <f t="shared" si="78"/>
        <v>11</v>
      </c>
      <c r="AM162" s="12">
        <f t="shared" si="79"/>
        <v>-220</v>
      </c>
      <c r="AN162" s="12">
        <f t="shared" si="80"/>
        <v>7920</v>
      </c>
      <c r="AO162" s="12">
        <f>MAX(AN$4:AN162)</f>
        <v>8140</v>
      </c>
      <c r="AP162" s="8">
        <f t="shared" si="81"/>
        <v>-2.7027027027027029E-2</v>
      </c>
      <c r="AR162" s="12">
        <f t="shared" si="82"/>
        <v>337.8</v>
      </c>
      <c r="AS162" s="12">
        <f t="shared" si="83"/>
        <v>16</v>
      </c>
      <c r="AT162" s="12">
        <f t="shared" si="84"/>
        <v>0</v>
      </c>
      <c r="AU162" s="12">
        <f t="shared" si="85"/>
        <v>11260</v>
      </c>
      <c r="AV162" s="12">
        <f>MAX(AU$4:AU162)</f>
        <v>11260</v>
      </c>
      <c r="AW162" s="8">
        <f t="shared" si="86"/>
        <v>0</v>
      </c>
      <c r="AZ162" s="9"/>
      <c r="BC162" s="13"/>
      <c r="BD162" s="14"/>
      <c r="BF162" s="12"/>
      <c r="BG162" s="12"/>
      <c r="BH162" s="12"/>
      <c r="BI162" s="12"/>
      <c r="BJ162" s="12"/>
      <c r="BK162" s="8"/>
    </row>
    <row r="163" spans="1:63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 t="shared" si="58"/>
        <v>1420</v>
      </c>
      <c r="G163" s="11">
        <f t="shared" si="59"/>
        <v>0</v>
      </c>
      <c r="H163" s="3" t="s">
        <v>38</v>
      </c>
      <c r="L163" s="2">
        <f t="shared" si="60"/>
        <v>1</v>
      </c>
      <c r="M163" s="2" t="s">
        <v>21</v>
      </c>
      <c r="N163" s="14">
        <v>7</v>
      </c>
      <c r="O163" s="2">
        <v>115240</v>
      </c>
      <c r="P163" s="2">
        <v>115202</v>
      </c>
      <c r="Q163" s="2">
        <v>115594</v>
      </c>
      <c r="R163" s="6">
        <f t="shared" si="61"/>
        <v>4.5</v>
      </c>
      <c r="S163" s="6">
        <f t="shared" si="62"/>
        <v>34.700000000000003</v>
      </c>
      <c r="U163" s="6">
        <f t="shared" si="63"/>
        <v>-4.5</v>
      </c>
      <c r="V163" s="6">
        <f t="shared" si="64"/>
        <v>34.700000000000003</v>
      </c>
      <c r="W163" s="7">
        <f t="shared" si="65"/>
        <v>1</v>
      </c>
      <c r="X163" s="7">
        <f t="shared" si="66"/>
        <v>1</v>
      </c>
      <c r="Y163" s="6">
        <f t="shared" si="67"/>
        <v>0</v>
      </c>
      <c r="Z163" s="6"/>
      <c r="AA163" s="6">
        <f t="shared" si="68"/>
        <v>0</v>
      </c>
      <c r="AB163" s="6">
        <f t="shared" si="69"/>
        <v>20</v>
      </c>
      <c r="AC163" s="13">
        <f t="shared" si="70"/>
        <v>400</v>
      </c>
      <c r="AD163" s="13">
        <f t="shared" si="71"/>
        <v>0</v>
      </c>
      <c r="AE163" s="13">
        <f t="shared" si="72"/>
        <v>0</v>
      </c>
      <c r="AF163" s="13">
        <f t="shared" si="73"/>
        <v>0</v>
      </c>
      <c r="AG163" s="13">
        <f t="shared" si="74"/>
        <v>20</v>
      </c>
      <c r="AH163" s="13">
        <f t="shared" si="75"/>
        <v>720</v>
      </c>
      <c r="AI163" s="14">
        <f t="shared" si="76"/>
        <v>1</v>
      </c>
      <c r="AK163" s="12">
        <f t="shared" si="77"/>
        <v>237.6</v>
      </c>
      <c r="AL163" s="12">
        <f t="shared" si="78"/>
        <v>11</v>
      </c>
      <c r="AM163" s="12">
        <f t="shared" si="79"/>
        <v>220</v>
      </c>
      <c r="AN163" s="12">
        <f t="shared" si="80"/>
        <v>8140</v>
      </c>
      <c r="AO163" s="12">
        <f>MAX(AN$4:AN163)</f>
        <v>8140</v>
      </c>
      <c r="AP163" s="8">
        <f t="shared" si="81"/>
        <v>0</v>
      </c>
      <c r="AR163" s="12">
        <f t="shared" si="82"/>
        <v>337.8</v>
      </c>
      <c r="AS163" s="12">
        <f t="shared" si="83"/>
        <v>16</v>
      </c>
      <c r="AT163" s="12">
        <f t="shared" si="84"/>
        <v>320</v>
      </c>
      <c r="AU163" s="12">
        <f t="shared" si="85"/>
        <v>11580</v>
      </c>
      <c r="AV163" s="12">
        <f>MAX(AU$4:AU163)</f>
        <v>11580</v>
      </c>
      <c r="AW163" s="8">
        <f t="shared" si="86"/>
        <v>0</v>
      </c>
      <c r="AZ163" s="9"/>
      <c r="BC163" s="13"/>
      <c r="BD163" s="14"/>
      <c r="BF163" s="12"/>
      <c r="BG163" s="12"/>
      <c r="BH163" s="12"/>
      <c r="BI163" s="12"/>
      <c r="BJ163" s="12"/>
      <c r="BK163" s="8"/>
    </row>
    <row r="164" spans="1:63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 t="shared" si="58"/>
        <v>2310</v>
      </c>
      <c r="G164" s="11">
        <f t="shared" si="59"/>
        <v>3</v>
      </c>
      <c r="H164" s="3" t="s">
        <v>43</v>
      </c>
      <c r="I164" s="2" t="s">
        <v>11</v>
      </c>
      <c r="J164" s="2">
        <v>15</v>
      </c>
      <c r="L164" s="2">
        <f t="shared" si="60"/>
        <v>1</v>
      </c>
      <c r="M164" s="2" t="s">
        <v>21</v>
      </c>
      <c r="N164" s="14">
        <v>10</v>
      </c>
      <c r="O164" s="2">
        <v>131280</v>
      </c>
      <c r="P164" s="2">
        <v>131107</v>
      </c>
      <c r="Q164" s="2">
        <v>131427</v>
      </c>
      <c r="R164" s="6">
        <f t="shared" si="61"/>
        <v>18.3</v>
      </c>
      <c r="S164" s="6">
        <f t="shared" si="62"/>
        <v>13.7</v>
      </c>
      <c r="U164" s="6">
        <f t="shared" si="63"/>
        <v>-18.3</v>
      </c>
      <c r="V164" s="6">
        <f t="shared" si="64"/>
        <v>13.7</v>
      </c>
      <c r="W164" s="7">
        <f t="shared" si="65"/>
        <v>1</v>
      </c>
      <c r="X164" s="7">
        <f t="shared" si="66"/>
        <v>0</v>
      </c>
      <c r="Y164" s="6">
        <f t="shared" si="67"/>
        <v>0</v>
      </c>
      <c r="Z164" s="6"/>
      <c r="AA164" s="6">
        <f t="shared" si="68"/>
        <v>-20</v>
      </c>
      <c r="AB164" s="6">
        <f t="shared" si="69"/>
        <v>-20</v>
      </c>
      <c r="AC164" s="13">
        <f t="shared" si="70"/>
        <v>380</v>
      </c>
      <c r="AD164" s="13">
        <f t="shared" si="71"/>
        <v>-20</v>
      </c>
      <c r="AE164" s="13">
        <f t="shared" si="72"/>
        <v>0</v>
      </c>
      <c r="AF164" s="13">
        <f t="shared" si="73"/>
        <v>0</v>
      </c>
      <c r="AG164" s="13">
        <f t="shared" si="74"/>
        <v>0</v>
      </c>
      <c r="AH164" s="13">
        <f t="shared" si="75"/>
        <v>720</v>
      </c>
      <c r="AI164" s="14">
        <f t="shared" si="76"/>
        <v>0</v>
      </c>
      <c r="AK164" s="12">
        <f t="shared" si="77"/>
        <v>237.6</v>
      </c>
      <c r="AL164" s="12">
        <f t="shared" si="78"/>
        <v>11</v>
      </c>
      <c r="AM164" s="12">
        <f t="shared" si="79"/>
        <v>-220</v>
      </c>
      <c r="AN164" s="12">
        <f t="shared" si="80"/>
        <v>7920</v>
      </c>
      <c r="AO164" s="12">
        <f>MAX(AN$4:AN164)</f>
        <v>8140</v>
      </c>
      <c r="AP164" s="8">
        <f t="shared" si="81"/>
        <v>-2.7027027027027029E-2</v>
      </c>
      <c r="AR164" s="12">
        <f t="shared" si="82"/>
        <v>347.4</v>
      </c>
      <c r="AS164" s="12">
        <f t="shared" si="83"/>
        <v>17</v>
      </c>
      <c r="AT164" s="12">
        <f t="shared" si="84"/>
        <v>0</v>
      </c>
      <c r="AU164" s="12">
        <f t="shared" si="85"/>
        <v>11580</v>
      </c>
      <c r="AV164" s="12">
        <f>MAX(AU$4:AU164)</f>
        <v>11580</v>
      </c>
      <c r="AW164" s="8">
        <f t="shared" si="86"/>
        <v>0</v>
      </c>
      <c r="AZ164" s="9"/>
      <c r="BC164" s="13"/>
      <c r="BD164" s="14"/>
      <c r="BF164" s="12"/>
      <c r="BG164" s="12"/>
      <c r="BH164" s="12"/>
      <c r="BI164" s="12"/>
      <c r="BJ164" s="12"/>
      <c r="BK164" s="8"/>
    </row>
    <row r="165" spans="1:63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 t="shared" si="58"/>
        <v>930</v>
      </c>
      <c r="G165" s="11">
        <f t="shared" si="59"/>
        <v>0</v>
      </c>
      <c r="H165" s="3" t="s">
        <v>37</v>
      </c>
      <c r="L165" s="2">
        <f t="shared" si="60"/>
        <v>1</v>
      </c>
      <c r="M165" s="2" t="s">
        <v>21</v>
      </c>
      <c r="N165" s="14">
        <v>8</v>
      </c>
      <c r="O165" s="2">
        <v>74760</v>
      </c>
      <c r="P165" s="2">
        <v>74749</v>
      </c>
      <c r="Q165" s="2">
        <v>75226</v>
      </c>
      <c r="R165" s="6">
        <f t="shared" si="61"/>
        <v>1.9</v>
      </c>
      <c r="S165" s="6">
        <f t="shared" si="62"/>
        <v>45.8</v>
      </c>
      <c r="U165" s="6">
        <f t="shared" si="63"/>
        <v>-1.9</v>
      </c>
      <c r="V165" s="6">
        <f t="shared" si="64"/>
        <v>45.8</v>
      </c>
      <c r="W165" s="7">
        <f t="shared" si="65"/>
        <v>1</v>
      </c>
      <c r="X165" s="7">
        <f t="shared" si="66"/>
        <v>1</v>
      </c>
      <c r="Y165" s="6">
        <f t="shared" si="67"/>
        <v>0</v>
      </c>
      <c r="Z165" s="6"/>
      <c r="AA165" s="6">
        <f t="shared" si="68"/>
        <v>0</v>
      </c>
      <c r="AB165" s="6">
        <f t="shared" si="69"/>
        <v>20</v>
      </c>
      <c r="AC165" s="13">
        <f t="shared" si="70"/>
        <v>400</v>
      </c>
      <c r="AD165" s="13">
        <f t="shared" si="71"/>
        <v>0</v>
      </c>
      <c r="AE165" s="13">
        <f t="shared" si="72"/>
        <v>0</v>
      </c>
      <c r="AF165" s="13">
        <f t="shared" si="73"/>
        <v>0</v>
      </c>
      <c r="AG165" s="13">
        <f t="shared" si="74"/>
        <v>20</v>
      </c>
      <c r="AH165" s="13">
        <f t="shared" si="75"/>
        <v>740</v>
      </c>
      <c r="AI165" s="14">
        <f t="shared" si="76"/>
        <v>1</v>
      </c>
      <c r="AK165" s="12">
        <f t="shared" si="77"/>
        <v>237.6</v>
      </c>
      <c r="AL165" s="12">
        <f t="shared" si="78"/>
        <v>11</v>
      </c>
      <c r="AM165" s="12">
        <f t="shared" si="79"/>
        <v>220</v>
      </c>
      <c r="AN165" s="12">
        <f t="shared" si="80"/>
        <v>8140</v>
      </c>
      <c r="AO165" s="12">
        <f>MAX(AN$4:AN165)</f>
        <v>8140</v>
      </c>
      <c r="AP165" s="8">
        <f t="shared" si="81"/>
        <v>0</v>
      </c>
      <c r="AR165" s="12">
        <f t="shared" si="82"/>
        <v>347.4</v>
      </c>
      <c r="AS165" s="12">
        <f t="shared" si="83"/>
        <v>17</v>
      </c>
      <c r="AT165" s="12">
        <f t="shared" si="84"/>
        <v>340</v>
      </c>
      <c r="AU165" s="12">
        <f t="shared" si="85"/>
        <v>11920</v>
      </c>
      <c r="AV165" s="12">
        <f>MAX(AU$4:AU165)</f>
        <v>11920</v>
      </c>
      <c r="AW165" s="8">
        <f t="shared" si="86"/>
        <v>0</v>
      </c>
      <c r="AZ165" s="9"/>
      <c r="BC165" s="13"/>
      <c r="BD165" s="14"/>
      <c r="BF165" s="12"/>
      <c r="BG165" s="12"/>
      <c r="BH165" s="12"/>
      <c r="BI165" s="12"/>
      <c r="BJ165" s="12"/>
      <c r="BK165" s="8"/>
    </row>
    <row r="166" spans="1:63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 t="shared" si="58"/>
        <v>1100</v>
      </c>
      <c r="G166" s="11">
        <f t="shared" si="59"/>
        <v>0</v>
      </c>
      <c r="H166" s="3" t="s">
        <v>38</v>
      </c>
      <c r="L166" s="2">
        <f t="shared" si="60"/>
        <v>1</v>
      </c>
      <c r="M166" s="2" t="s">
        <v>20</v>
      </c>
      <c r="N166" s="14">
        <v>7</v>
      </c>
      <c r="O166" s="2">
        <v>115480</v>
      </c>
      <c r="P166" s="2">
        <v>115468</v>
      </c>
      <c r="Q166" s="2">
        <v>114955</v>
      </c>
      <c r="R166" s="6">
        <f t="shared" si="61"/>
        <v>-0.5</v>
      </c>
      <c r="S166" s="6">
        <f t="shared" si="62"/>
        <v>51.8</v>
      </c>
      <c r="U166" s="6">
        <f t="shared" si="63"/>
        <v>0.5</v>
      </c>
      <c r="V166" s="6">
        <f t="shared" si="64"/>
        <v>51.8</v>
      </c>
      <c r="W166" s="7">
        <f t="shared" si="65"/>
        <v>0</v>
      </c>
      <c r="X166" s="7">
        <f t="shared" si="66"/>
        <v>0</v>
      </c>
      <c r="Y166" s="6">
        <f t="shared" si="67"/>
        <v>0</v>
      </c>
      <c r="Z166" s="6"/>
      <c r="AA166" s="6">
        <f t="shared" si="68"/>
        <v>0</v>
      </c>
      <c r="AB166" s="6">
        <f t="shared" si="69"/>
        <v>0</v>
      </c>
      <c r="AC166" s="13">
        <f t="shared" si="70"/>
        <v>400</v>
      </c>
      <c r="AD166" s="13">
        <f t="shared" si="71"/>
        <v>0</v>
      </c>
      <c r="AE166" s="13">
        <f t="shared" si="72"/>
        <v>0</v>
      </c>
      <c r="AF166" s="13">
        <f t="shared" si="73"/>
        <v>0</v>
      </c>
      <c r="AG166" s="13">
        <f t="shared" si="74"/>
        <v>0</v>
      </c>
      <c r="AH166" s="13">
        <f t="shared" si="75"/>
        <v>740</v>
      </c>
      <c r="AI166" s="14">
        <f t="shared" si="76"/>
        <v>0</v>
      </c>
      <c r="AK166" s="12">
        <f t="shared" si="77"/>
        <v>237.6</v>
      </c>
      <c r="AL166" s="12">
        <f t="shared" si="78"/>
        <v>11</v>
      </c>
      <c r="AM166" s="12">
        <f t="shared" si="79"/>
        <v>0</v>
      </c>
      <c r="AN166" s="12">
        <f t="shared" si="80"/>
        <v>8140</v>
      </c>
      <c r="AO166" s="12">
        <f>MAX(AN$4:AN166)</f>
        <v>8140</v>
      </c>
      <c r="AP166" s="8">
        <f t="shared" si="81"/>
        <v>0</v>
      </c>
      <c r="AR166" s="12">
        <f t="shared" si="82"/>
        <v>347.4</v>
      </c>
      <c r="AS166" s="12">
        <f t="shared" si="83"/>
        <v>17</v>
      </c>
      <c r="AT166" s="12">
        <f t="shared" si="84"/>
        <v>0</v>
      </c>
      <c r="AU166" s="12">
        <f t="shared" si="85"/>
        <v>11920</v>
      </c>
      <c r="AV166" s="12">
        <f>MAX(AU$4:AU166)</f>
        <v>11920</v>
      </c>
      <c r="AW166" s="8">
        <f t="shared" si="86"/>
        <v>0</v>
      </c>
      <c r="AZ166" s="9"/>
      <c r="BC166" s="13"/>
      <c r="BD166" s="14"/>
      <c r="BF166" s="12"/>
      <c r="BG166" s="12"/>
      <c r="BH166" s="12"/>
      <c r="BI166" s="12"/>
      <c r="BJ166" s="12"/>
      <c r="BK166" s="8"/>
    </row>
    <row r="167" spans="1:63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 t="shared" si="58"/>
        <v>1440</v>
      </c>
      <c r="G167" s="11">
        <f t="shared" si="59"/>
        <v>5</v>
      </c>
      <c r="H167" s="3" t="s">
        <v>37</v>
      </c>
      <c r="L167" s="2">
        <f t="shared" si="60"/>
        <v>1</v>
      </c>
      <c r="M167" s="2" t="s">
        <v>20</v>
      </c>
      <c r="N167" s="14">
        <v>8</v>
      </c>
      <c r="O167" s="2">
        <v>75240</v>
      </c>
      <c r="P167" s="2">
        <v>75226</v>
      </c>
      <c r="Q167" s="2">
        <v>74806</v>
      </c>
      <c r="R167" s="6">
        <f t="shared" si="61"/>
        <v>-0.6</v>
      </c>
      <c r="S167" s="6">
        <f t="shared" si="62"/>
        <v>42.6</v>
      </c>
      <c r="U167" s="6">
        <f t="shared" si="63"/>
        <v>0.6</v>
      </c>
      <c r="V167" s="6">
        <f t="shared" si="64"/>
        <v>42.6</v>
      </c>
      <c r="W167" s="7">
        <f t="shared" si="65"/>
        <v>0</v>
      </c>
      <c r="X167" s="7">
        <f t="shared" si="66"/>
        <v>0</v>
      </c>
      <c r="Y167" s="6">
        <f t="shared" si="67"/>
        <v>0</v>
      </c>
      <c r="Z167" s="6"/>
      <c r="AA167" s="6">
        <f t="shared" si="68"/>
        <v>0</v>
      </c>
      <c r="AB167" s="6">
        <f t="shared" si="69"/>
        <v>0</v>
      </c>
      <c r="AC167" s="13">
        <f t="shared" si="70"/>
        <v>400</v>
      </c>
      <c r="AD167" s="13">
        <f t="shared" si="71"/>
        <v>0</v>
      </c>
      <c r="AE167" s="13">
        <f t="shared" si="72"/>
        <v>0</v>
      </c>
      <c r="AF167" s="13">
        <f t="shared" si="73"/>
        <v>0</v>
      </c>
      <c r="AG167" s="13">
        <f t="shared" si="74"/>
        <v>0</v>
      </c>
      <c r="AH167" s="13">
        <f t="shared" si="75"/>
        <v>740</v>
      </c>
      <c r="AI167" s="14">
        <f t="shared" si="76"/>
        <v>0</v>
      </c>
      <c r="AK167" s="12">
        <f t="shared" si="77"/>
        <v>237.6</v>
      </c>
      <c r="AL167" s="12">
        <f t="shared" si="78"/>
        <v>11</v>
      </c>
      <c r="AM167" s="12">
        <f t="shared" si="79"/>
        <v>0</v>
      </c>
      <c r="AN167" s="12">
        <f t="shared" si="80"/>
        <v>8140</v>
      </c>
      <c r="AO167" s="12">
        <f>MAX(AN$4:AN167)</f>
        <v>8140</v>
      </c>
      <c r="AP167" s="8">
        <f t="shared" si="81"/>
        <v>0</v>
      </c>
      <c r="AR167" s="12">
        <f t="shared" si="82"/>
        <v>347.4</v>
      </c>
      <c r="AS167" s="12">
        <f t="shared" si="83"/>
        <v>17</v>
      </c>
      <c r="AT167" s="12">
        <f t="shared" si="84"/>
        <v>0</v>
      </c>
      <c r="AU167" s="12">
        <f t="shared" si="85"/>
        <v>11920</v>
      </c>
      <c r="AV167" s="12">
        <f>MAX(AU$4:AU167)</f>
        <v>11920</v>
      </c>
      <c r="AW167" s="8">
        <f t="shared" si="86"/>
        <v>0</v>
      </c>
      <c r="AZ167" s="9"/>
      <c r="BC167" s="13"/>
      <c r="BD167" s="14"/>
      <c r="BF167" s="12"/>
      <c r="BG167" s="12"/>
      <c r="BH167" s="12"/>
      <c r="BI167" s="12"/>
      <c r="BJ167" s="12"/>
      <c r="BK167" s="8"/>
    </row>
    <row r="168" spans="1:63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 t="shared" si="58"/>
        <v>1610</v>
      </c>
      <c r="G168" s="11">
        <f t="shared" si="59"/>
        <v>0</v>
      </c>
      <c r="H168" s="3" t="s">
        <v>17</v>
      </c>
      <c r="L168" s="2">
        <f t="shared" si="60"/>
        <v>1</v>
      </c>
      <c r="M168" s="2" t="s">
        <v>20</v>
      </c>
      <c r="N168" s="14">
        <v>7</v>
      </c>
      <c r="O168" s="2">
        <v>106650</v>
      </c>
      <c r="P168" s="2">
        <v>106663</v>
      </c>
      <c r="Q168" s="2">
        <v>106142</v>
      </c>
      <c r="R168" s="6">
        <f t="shared" si="61"/>
        <v>2</v>
      </c>
      <c r="S168" s="6">
        <f t="shared" si="62"/>
        <v>50.1</v>
      </c>
      <c r="U168" s="6">
        <f t="shared" si="63"/>
        <v>-2</v>
      </c>
      <c r="V168" s="6">
        <f t="shared" si="64"/>
        <v>50.1</v>
      </c>
      <c r="W168" s="7">
        <f t="shared" si="65"/>
        <v>1</v>
      </c>
      <c r="X168" s="7">
        <f t="shared" si="66"/>
        <v>1</v>
      </c>
      <c r="Y168" s="6">
        <f t="shared" si="67"/>
        <v>0</v>
      </c>
      <c r="Z168" s="6"/>
      <c r="AA168" s="6">
        <f t="shared" si="68"/>
        <v>0</v>
      </c>
      <c r="AB168" s="6">
        <f t="shared" si="69"/>
        <v>20</v>
      </c>
      <c r="AC168" s="13">
        <f t="shared" si="70"/>
        <v>420</v>
      </c>
      <c r="AD168" s="13">
        <f t="shared" si="71"/>
        <v>0</v>
      </c>
      <c r="AE168" s="13">
        <f t="shared" si="72"/>
        <v>0</v>
      </c>
      <c r="AF168" s="13">
        <f t="shared" si="73"/>
        <v>0</v>
      </c>
      <c r="AG168" s="13">
        <f t="shared" si="74"/>
        <v>20</v>
      </c>
      <c r="AH168" s="13">
        <f t="shared" si="75"/>
        <v>760</v>
      </c>
      <c r="AI168" s="14">
        <f t="shared" si="76"/>
        <v>1</v>
      </c>
      <c r="AK168" s="12">
        <f t="shared" si="77"/>
        <v>237.6</v>
      </c>
      <c r="AL168" s="12">
        <f t="shared" si="78"/>
        <v>11</v>
      </c>
      <c r="AM168" s="12">
        <f t="shared" si="79"/>
        <v>220</v>
      </c>
      <c r="AN168" s="12">
        <f t="shared" si="80"/>
        <v>8360</v>
      </c>
      <c r="AO168" s="12">
        <f>MAX(AN$4:AN168)</f>
        <v>8360</v>
      </c>
      <c r="AP168" s="8">
        <f t="shared" si="81"/>
        <v>0</v>
      </c>
      <c r="AR168" s="12">
        <f t="shared" si="82"/>
        <v>347.4</v>
      </c>
      <c r="AS168" s="12">
        <f t="shared" si="83"/>
        <v>17</v>
      </c>
      <c r="AT168" s="12">
        <f t="shared" si="84"/>
        <v>340</v>
      </c>
      <c r="AU168" s="12">
        <f t="shared" si="85"/>
        <v>12260</v>
      </c>
      <c r="AV168" s="12">
        <f>MAX(AU$4:AU168)</f>
        <v>12260</v>
      </c>
      <c r="AW168" s="8">
        <f t="shared" si="86"/>
        <v>0</v>
      </c>
      <c r="AZ168" s="9"/>
      <c r="BC168" s="13"/>
      <c r="BD168" s="14"/>
      <c r="BF168" s="12"/>
      <c r="BG168" s="12"/>
      <c r="BH168" s="12"/>
      <c r="BI168" s="12"/>
      <c r="BJ168" s="12"/>
      <c r="BK168" s="8"/>
    </row>
    <row r="169" spans="1:63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 t="shared" si="58"/>
        <v>2330</v>
      </c>
      <c r="G169" s="11">
        <f t="shared" si="59"/>
        <v>0</v>
      </c>
      <c r="H169" s="3" t="s">
        <v>17</v>
      </c>
      <c r="L169" s="2">
        <f t="shared" si="60"/>
        <v>1</v>
      </c>
      <c r="M169" s="2" t="s">
        <v>20</v>
      </c>
      <c r="N169" s="14">
        <v>7</v>
      </c>
      <c r="O169" s="2">
        <v>106380</v>
      </c>
      <c r="P169" s="2">
        <v>106646</v>
      </c>
      <c r="Q169" s="2">
        <v>106116</v>
      </c>
      <c r="R169" s="6">
        <f t="shared" si="61"/>
        <v>27.3</v>
      </c>
      <c r="S169" s="6">
        <f t="shared" si="62"/>
        <v>25.7</v>
      </c>
      <c r="U169" s="6">
        <f t="shared" si="63"/>
        <v>-27.3</v>
      </c>
      <c r="V169" s="6">
        <f t="shared" si="64"/>
        <v>25.7</v>
      </c>
      <c r="W169" s="7">
        <f t="shared" si="65"/>
        <v>1</v>
      </c>
      <c r="X169" s="7">
        <f t="shared" si="66"/>
        <v>1</v>
      </c>
      <c r="Y169" s="6">
        <f t="shared" si="67"/>
        <v>-20</v>
      </c>
      <c r="Z169" s="6"/>
      <c r="AA169" s="6">
        <f t="shared" si="68"/>
        <v>-20</v>
      </c>
      <c r="AB169" s="6">
        <f t="shared" si="69"/>
        <v>-20</v>
      </c>
      <c r="AC169" s="13">
        <f t="shared" si="70"/>
        <v>400</v>
      </c>
      <c r="AD169" s="13">
        <f t="shared" si="71"/>
        <v>0</v>
      </c>
      <c r="AE169" s="13">
        <f t="shared" si="72"/>
        <v>0</v>
      </c>
      <c r="AF169" s="13">
        <f t="shared" si="73"/>
        <v>0</v>
      </c>
      <c r="AG169" s="13">
        <f t="shared" si="74"/>
        <v>-20</v>
      </c>
      <c r="AH169" s="13">
        <f t="shared" si="75"/>
        <v>740</v>
      </c>
      <c r="AI169" s="14">
        <f t="shared" si="76"/>
        <v>0</v>
      </c>
      <c r="AK169" s="12">
        <f t="shared" si="77"/>
        <v>237.6</v>
      </c>
      <c r="AL169" s="12">
        <f t="shared" si="78"/>
        <v>11</v>
      </c>
      <c r="AM169" s="12">
        <f t="shared" si="79"/>
        <v>-220</v>
      </c>
      <c r="AN169" s="12">
        <f t="shared" si="80"/>
        <v>8140</v>
      </c>
      <c r="AO169" s="12">
        <f>MAX(AN$4:AN169)</f>
        <v>8360</v>
      </c>
      <c r="AP169" s="8">
        <f t="shared" si="81"/>
        <v>-2.6315789473684209E-2</v>
      </c>
      <c r="AR169" s="12">
        <f t="shared" si="82"/>
        <v>347.4</v>
      </c>
      <c r="AS169" s="12">
        <f t="shared" si="83"/>
        <v>17</v>
      </c>
      <c r="AT169" s="12">
        <f t="shared" si="84"/>
        <v>-340</v>
      </c>
      <c r="AU169" s="12">
        <f t="shared" si="85"/>
        <v>11920</v>
      </c>
      <c r="AV169" s="12">
        <f>MAX(AU$4:AU169)</f>
        <v>12260</v>
      </c>
      <c r="AW169" s="8">
        <f t="shared" si="86"/>
        <v>-2.7732463295269169E-2</v>
      </c>
      <c r="AZ169" s="9"/>
      <c r="BC169" s="13"/>
      <c r="BD169" s="14"/>
      <c r="BF169" s="12"/>
      <c r="BG169" s="12"/>
      <c r="BH169" s="12"/>
      <c r="BI169" s="12"/>
      <c r="BJ169" s="12"/>
      <c r="BK169" s="8"/>
    </row>
    <row r="170" spans="1:63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 t="shared" si="58"/>
        <v>1850</v>
      </c>
      <c r="G170" s="11">
        <f t="shared" si="59"/>
        <v>0</v>
      </c>
      <c r="H170" s="3" t="s">
        <v>43</v>
      </c>
      <c r="K170" s="2" t="s">
        <v>11</v>
      </c>
      <c r="L170" s="2">
        <f t="shared" si="60"/>
        <v>1</v>
      </c>
      <c r="M170" s="2" t="s">
        <v>20</v>
      </c>
      <c r="N170" s="14">
        <v>10</v>
      </c>
      <c r="O170" s="2">
        <v>131750</v>
      </c>
      <c r="P170" s="2">
        <v>131832</v>
      </c>
      <c r="Q170" s="2">
        <v>131571</v>
      </c>
      <c r="R170" s="6">
        <f t="shared" si="61"/>
        <v>9.1999999999999993</v>
      </c>
      <c r="S170" s="6">
        <f t="shared" si="62"/>
        <v>16.899999999999999</v>
      </c>
      <c r="U170" s="6">
        <f t="shared" si="63"/>
        <v>-9.1999999999999993</v>
      </c>
      <c r="V170" s="6">
        <f t="shared" si="64"/>
        <v>16.899999999999999</v>
      </c>
      <c r="W170" s="7">
        <f t="shared" si="65"/>
        <v>1</v>
      </c>
      <c r="X170" s="7">
        <f t="shared" si="66"/>
        <v>0</v>
      </c>
      <c r="Y170" s="6">
        <f t="shared" si="67"/>
        <v>0</v>
      </c>
      <c r="Z170" s="6"/>
      <c r="AA170" s="6">
        <f t="shared" si="68"/>
        <v>-20</v>
      </c>
      <c r="AB170" s="6">
        <f t="shared" si="69"/>
        <v>-20</v>
      </c>
      <c r="AC170" s="13">
        <f t="shared" si="70"/>
        <v>380</v>
      </c>
      <c r="AD170" s="13">
        <f t="shared" si="71"/>
        <v>0</v>
      </c>
      <c r="AE170" s="13">
        <f t="shared" si="72"/>
        <v>-20</v>
      </c>
      <c r="AF170" s="13">
        <f t="shared" si="73"/>
        <v>0</v>
      </c>
      <c r="AG170" s="13">
        <f t="shared" si="74"/>
        <v>0</v>
      </c>
      <c r="AH170" s="13">
        <f t="shared" si="75"/>
        <v>740</v>
      </c>
      <c r="AI170" s="14">
        <f t="shared" si="76"/>
        <v>0</v>
      </c>
      <c r="AK170" s="12">
        <f t="shared" si="77"/>
        <v>244.2</v>
      </c>
      <c r="AL170" s="12">
        <f t="shared" si="78"/>
        <v>12</v>
      </c>
      <c r="AM170" s="12">
        <f t="shared" si="79"/>
        <v>-240</v>
      </c>
      <c r="AN170" s="12">
        <f t="shared" si="80"/>
        <v>7900</v>
      </c>
      <c r="AO170" s="12">
        <f>MAX(AN$4:AN170)</f>
        <v>8360</v>
      </c>
      <c r="AP170" s="8">
        <f t="shared" si="81"/>
        <v>-5.5023923444976079E-2</v>
      </c>
      <c r="AR170" s="12">
        <f t="shared" si="82"/>
        <v>347.4</v>
      </c>
      <c r="AS170" s="12">
        <f t="shared" si="83"/>
        <v>17</v>
      </c>
      <c r="AT170" s="12">
        <f t="shared" si="84"/>
        <v>0</v>
      </c>
      <c r="AU170" s="12">
        <f t="shared" si="85"/>
        <v>11920</v>
      </c>
      <c r="AV170" s="12">
        <f>MAX(AU$4:AU170)</f>
        <v>12260</v>
      </c>
      <c r="AW170" s="8">
        <f t="shared" si="86"/>
        <v>-2.7732463295269169E-2</v>
      </c>
      <c r="AZ170" s="9"/>
      <c r="BC170" s="13"/>
      <c r="BD170" s="14"/>
      <c r="BF170" s="12"/>
      <c r="BG170" s="12"/>
      <c r="BH170" s="12"/>
      <c r="BI170" s="12"/>
      <c r="BJ170" s="12"/>
      <c r="BK170" s="8"/>
    </row>
    <row r="171" spans="1:63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 t="shared" si="58"/>
        <v>1900</v>
      </c>
      <c r="G171" s="11">
        <f t="shared" si="59"/>
        <v>0</v>
      </c>
      <c r="H171" s="3" t="s">
        <v>43</v>
      </c>
      <c r="K171" s="2" t="s">
        <v>11</v>
      </c>
      <c r="L171" s="2">
        <f t="shared" si="60"/>
        <v>1</v>
      </c>
      <c r="M171" s="2" t="s">
        <v>20</v>
      </c>
      <c r="N171" s="14">
        <v>10</v>
      </c>
      <c r="O171" s="2">
        <v>132190</v>
      </c>
      <c r="P171" s="2">
        <v>132193</v>
      </c>
      <c r="Q171" s="2">
        <v>131995</v>
      </c>
      <c r="R171" s="6">
        <f t="shared" si="61"/>
        <v>1.3</v>
      </c>
      <c r="S171" s="6">
        <f t="shared" si="62"/>
        <v>18.5</v>
      </c>
      <c r="U171" s="6">
        <f t="shared" si="63"/>
        <v>-1.3</v>
      </c>
      <c r="V171" s="6">
        <f t="shared" si="64"/>
        <v>18.5</v>
      </c>
      <c r="W171" s="7">
        <f t="shared" si="65"/>
        <v>1</v>
      </c>
      <c r="X171" s="7">
        <f t="shared" si="66"/>
        <v>0</v>
      </c>
      <c r="Y171" s="6">
        <f t="shared" si="67"/>
        <v>0</v>
      </c>
      <c r="Z171" s="6"/>
      <c r="AA171" s="6">
        <f t="shared" si="68"/>
        <v>-20</v>
      </c>
      <c r="AB171" s="6">
        <f t="shared" si="69"/>
        <v>-20</v>
      </c>
      <c r="AC171" s="13">
        <f t="shared" si="70"/>
        <v>360</v>
      </c>
      <c r="AD171" s="13">
        <f t="shared" si="71"/>
        <v>0</v>
      </c>
      <c r="AE171" s="13">
        <f t="shared" si="72"/>
        <v>-20</v>
      </c>
      <c r="AF171" s="13">
        <f t="shared" si="73"/>
        <v>0</v>
      </c>
      <c r="AG171" s="13">
        <f t="shared" si="74"/>
        <v>0</v>
      </c>
      <c r="AH171" s="13">
        <f t="shared" si="75"/>
        <v>740</v>
      </c>
      <c r="AI171" s="14">
        <f t="shared" si="76"/>
        <v>0</v>
      </c>
      <c r="AK171" s="12">
        <f t="shared" si="77"/>
        <v>244.2</v>
      </c>
      <c r="AL171" s="12">
        <f t="shared" si="78"/>
        <v>12</v>
      </c>
      <c r="AM171" s="12">
        <f t="shared" si="79"/>
        <v>-240</v>
      </c>
      <c r="AN171" s="12">
        <f t="shared" si="80"/>
        <v>7660</v>
      </c>
      <c r="AO171" s="12">
        <f>MAX(AN$4:AN171)</f>
        <v>8360</v>
      </c>
      <c r="AP171" s="8">
        <f t="shared" si="81"/>
        <v>-8.3732057416267949E-2</v>
      </c>
      <c r="AR171" s="12">
        <f t="shared" si="82"/>
        <v>347.4</v>
      </c>
      <c r="AS171" s="12">
        <f t="shared" si="83"/>
        <v>17</v>
      </c>
      <c r="AT171" s="12">
        <f t="shared" si="84"/>
        <v>0</v>
      </c>
      <c r="AU171" s="12">
        <f t="shared" si="85"/>
        <v>11920</v>
      </c>
      <c r="AV171" s="12">
        <f>MAX(AU$4:AU171)</f>
        <v>12260</v>
      </c>
      <c r="AW171" s="8">
        <f t="shared" si="86"/>
        <v>-2.7732463295269169E-2</v>
      </c>
      <c r="AZ171" s="9"/>
      <c r="BC171" s="13"/>
      <c r="BD171" s="14"/>
      <c r="BF171" s="12"/>
      <c r="BG171" s="12"/>
      <c r="BH171" s="12"/>
      <c r="BI171" s="12"/>
      <c r="BJ171" s="12"/>
      <c r="BK171" s="8"/>
    </row>
    <row r="172" spans="1:63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 t="shared" si="58"/>
        <v>1900</v>
      </c>
      <c r="G172" s="11">
        <f t="shared" si="59"/>
        <v>0</v>
      </c>
      <c r="H172" s="3" t="s">
        <v>17</v>
      </c>
      <c r="K172" s="2" t="s">
        <v>11</v>
      </c>
      <c r="L172" s="2">
        <f t="shared" si="60"/>
        <v>1</v>
      </c>
      <c r="M172" s="2" t="s">
        <v>21</v>
      </c>
      <c r="N172" s="14">
        <v>7</v>
      </c>
      <c r="O172" s="2">
        <v>105980</v>
      </c>
      <c r="P172" s="2">
        <v>105970</v>
      </c>
      <c r="Q172" s="2">
        <v>105990</v>
      </c>
      <c r="R172" s="9">
        <f t="shared" si="61"/>
        <v>1.7</v>
      </c>
      <c r="S172" s="9">
        <f t="shared" si="62"/>
        <v>0.3</v>
      </c>
      <c r="U172" s="9">
        <f t="shared" si="63"/>
        <v>-1.7</v>
      </c>
      <c r="V172" s="9">
        <f t="shared" si="64"/>
        <v>0.3</v>
      </c>
      <c r="W172" s="7">
        <f t="shared" si="65"/>
        <v>1</v>
      </c>
      <c r="X172" s="7">
        <f t="shared" si="66"/>
        <v>0</v>
      </c>
      <c r="Y172" s="9">
        <f t="shared" si="67"/>
        <v>0</v>
      </c>
      <c r="Z172" s="9"/>
      <c r="AA172" s="9">
        <f t="shared" si="68"/>
        <v>-20</v>
      </c>
      <c r="AB172" s="9">
        <f t="shared" si="69"/>
        <v>-20</v>
      </c>
      <c r="AC172" s="13">
        <f t="shared" si="70"/>
        <v>340</v>
      </c>
      <c r="AD172" s="13">
        <f t="shared" si="71"/>
        <v>0</v>
      </c>
      <c r="AE172" s="13">
        <f t="shared" si="72"/>
        <v>-20</v>
      </c>
      <c r="AF172" s="13">
        <f t="shared" si="73"/>
        <v>0</v>
      </c>
      <c r="AG172" s="13">
        <f t="shared" si="74"/>
        <v>0</v>
      </c>
      <c r="AH172" s="13">
        <f t="shared" si="75"/>
        <v>740</v>
      </c>
      <c r="AI172" s="14">
        <f t="shared" si="76"/>
        <v>0</v>
      </c>
      <c r="AK172" s="12">
        <f t="shared" si="77"/>
        <v>244.2</v>
      </c>
      <c r="AL172" s="12">
        <f t="shared" si="78"/>
        <v>12</v>
      </c>
      <c r="AM172" s="12">
        <f t="shared" si="79"/>
        <v>-240</v>
      </c>
      <c r="AN172" s="12">
        <f t="shared" si="80"/>
        <v>7420</v>
      </c>
      <c r="AO172" s="12">
        <f>MAX(AN$4:AN172)</f>
        <v>8360</v>
      </c>
      <c r="AP172" s="8">
        <f t="shared" si="81"/>
        <v>-0.11244019138755981</v>
      </c>
      <c r="AR172" s="12">
        <f t="shared" si="82"/>
        <v>347.4</v>
      </c>
      <c r="AS172" s="12">
        <f t="shared" si="83"/>
        <v>17</v>
      </c>
      <c r="AT172" s="12">
        <f t="shared" si="84"/>
        <v>0</v>
      </c>
      <c r="AU172" s="12">
        <f t="shared" si="85"/>
        <v>11920</v>
      </c>
      <c r="AV172" s="12">
        <f>MAX(AU$4:AU172)</f>
        <v>12260</v>
      </c>
      <c r="AW172" s="8">
        <f t="shared" si="86"/>
        <v>-2.7732463295269169E-2</v>
      </c>
      <c r="AZ172" s="9"/>
      <c r="BC172" s="13"/>
      <c r="BD172" s="14"/>
      <c r="BF172" s="12"/>
      <c r="BG172" s="12"/>
      <c r="BH172" s="12"/>
      <c r="BI172" s="12"/>
      <c r="BJ172" s="12"/>
      <c r="BK172" s="8"/>
    </row>
    <row r="173" spans="1:63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 t="shared" si="58"/>
        <v>1900</v>
      </c>
      <c r="G173" s="11">
        <f t="shared" si="59"/>
        <v>0</v>
      </c>
      <c r="H173" s="3" t="s">
        <v>38</v>
      </c>
      <c r="K173" s="2" t="s">
        <v>11</v>
      </c>
      <c r="L173" s="2">
        <f t="shared" si="60"/>
        <v>1</v>
      </c>
      <c r="M173" s="2" t="s">
        <v>20</v>
      </c>
      <c r="N173" s="14">
        <v>7</v>
      </c>
      <c r="O173" s="2">
        <v>115770</v>
      </c>
      <c r="P173" s="2">
        <v>115780</v>
      </c>
      <c r="Q173" s="2">
        <v>115760</v>
      </c>
      <c r="R173" s="9">
        <f t="shared" si="61"/>
        <v>1.7</v>
      </c>
      <c r="S173" s="9">
        <f t="shared" si="62"/>
        <v>0.3</v>
      </c>
      <c r="U173" s="9">
        <f t="shared" si="63"/>
        <v>-1.7</v>
      </c>
      <c r="V173" s="9">
        <f t="shared" si="64"/>
        <v>0.3</v>
      </c>
      <c r="W173" s="7">
        <f t="shared" si="65"/>
        <v>1</v>
      </c>
      <c r="X173" s="7">
        <f t="shared" si="66"/>
        <v>0</v>
      </c>
      <c r="Y173" s="9">
        <f t="shared" si="67"/>
        <v>0</v>
      </c>
      <c r="Z173" s="9"/>
      <c r="AA173" s="9">
        <f t="shared" si="68"/>
        <v>-20</v>
      </c>
      <c r="AB173" s="9">
        <f t="shared" si="69"/>
        <v>-20</v>
      </c>
      <c r="AC173" s="13">
        <f t="shared" si="70"/>
        <v>320</v>
      </c>
      <c r="AD173" s="13">
        <f t="shared" si="71"/>
        <v>0</v>
      </c>
      <c r="AE173" s="13">
        <f t="shared" si="72"/>
        <v>-20</v>
      </c>
      <c r="AF173" s="13">
        <f t="shared" si="73"/>
        <v>0</v>
      </c>
      <c r="AG173" s="13">
        <f t="shared" si="74"/>
        <v>0</v>
      </c>
      <c r="AH173" s="13">
        <f t="shared" si="75"/>
        <v>740</v>
      </c>
      <c r="AI173" s="14">
        <f t="shared" si="76"/>
        <v>0</v>
      </c>
      <c r="AK173" s="12">
        <f t="shared" si="77"/>
        <v>244.2</v>
      </c>
      <c r="AL173" s="12">
        <f t="shared" si="78"/>
        <v>12</v>
      </c>
      <c r="AM173" s="12">
        <f t="shared" si="79"/>
        <v>-240</v>
      </c>
      <c r="AN173" s="12">
        <f t="shared" si="80"/>
        <v>7180</v>
      </c>
      <c r="AO173" s="12">
        <f>MAX(AN$4:AN173)</f>
        <v>8360</v>
      </c>
      <c r="AP173" s="8">
        <f t="shared" si="81"/>
        <v>-0.14114832535885166</v>
      </c>
      <c r="AR173" s="12">
        <f t="shared" si="82"/>
        <v>347.4</v>
      </c>
      <c r="AS173" s="12">
        <f t="shared" si="83"/>
        <v>17</v>
      </c>
      <c r="AT173" s="12">
        <f t="shared" si="84"/>
        <v>0</v>
      </c>
      <c r="AU173" s="12">
        <f t="shared" si="85"/>
        <v>11920</v>
      </c>
      <c r="AV173" s="12">
        <f>MAX(AU$4:AU173)</f>
        <v>12260</v>
      </c>
      <c r="AW173" s="8">
        <f t="shared" si="86"/>
        <v>-2.7732463295269169E-2</v>
      </c>
      <c r="AZ173" s="9"/>
      <c r="BC173" s="13"/>
      <c r="BD173" s="14"/>
      <c r="BF173" s="12"/>
      <c r="BG173" s="12"/>
      <c r="BH173" s="12"/>
      <c r="BI173" s="12"/>
      <c r="BJ173" s="12"/>
      <c r="BK173" s="8"/>
    </row>
    <row r="174" spans="1:63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 t="shared" si="58"/>
        <v>1910</v>
      </c>
      <c r="G174" s="11">
        <f t="shared" si="59"/>
        <v>0</v>
      </c>
      <c r="H174" s="3" t="s">
        <v>37</v>
      </c>
      <c r="K174" s="2" t="s">
        <v>11</v>
      </c>
      <c r="L174" s="2">
        <f t="shared" si="60"/>
        <v>1</v>
      </c>
      <c r="M174" s="2" t="s">
        <v>21</v>
      </c>
      <c r="N174" s="14">
        <v>8</v>
      </c>
      <c r="O174" s="2">
        <v>74560</v>
      </c>
      <c r="P174" s="2">
        <v>74444</v>
      </c>
      <c r="Q174" s="2">
        <v>74650</v>
      </c>
      <c r="R174" s="9">
        <f t="shared" si="61"/>
        <v>12.4</v>
      </c>
      <c r="S174" s="9">
        <f t="shared" si="62"/>
        <v>8.1999999999999993</v>
      </c>
      <c r="U174" s="9">
        <f t="shared" si="63"/>
        <v>-12.4</v>
      </c>
      <c r="V174" s="9">
        <f t="shared" si="64"/>
        <v>8.1999999999999993</v>
      </c>
      <c r="W174" s="7">
        <f t="shared" si="65"/>
        <v>1</v>
      </c>
      <c r="X174" s="7">
        <f t="shared" si="66"/>
        <v>0</v>
      </c>
      <c r="Y174" s="9">
        <f t="shared" si="67"/>
        <v>0</v>
      </c>
      <c r="Z174" s="9"/>
      <c r="AA174" s="9">
        <f t="shared" si="68"/>
        <v>-20</v>
      </c>
      <c r="AB174" s="9">
        <f t="shared" si="69"/>
        <v>-20</v>
      </c>
      <c r="AC174" s="13">
        <f t="shared" si="70"/>
        <v>300</v>
      </c>
      <c r="AD174" s="13">
        <f t="shared" si="71"/>
        <v>0</v>
      </c>
      <c r="AE174" s="13">
        <f t="shared" si="72"/>
        <v>-20</v>
      </c>
      <c r="AF174" s="13">
        <f t="shared" si="73"/>
        <v>0</v>
      </c>
      <c r="AG174" s="13">
        <f t="shared" si="74"/>
        <v>0</v>
      </c>
      <c r="AH174" s="13">
        <f t="shared" si="75"/>
        <v>740</v>
      </c>
      <c r="AI174" s="14">
        <f t="shared" si="76"/>
        <v>0</v>
      </c>
      <c r="AK174" s="12">
        <f t="shared" si="77"/>
        <v>244.2</v>
      </c>
      <c r="AL174" s="12">
        <f t="shared" si="78"/>
        <v>12</v>
      </c>
      <c r="AM174" s="12">
        <f t="shared" si="79"/>
        <v>-240</v>
      </c>
      <c r="AN174" s="12">
        <f t="shared" si="80"/>
        <v>6940</v>
      </c>
      <c r="AO174" s="12">
        <f>MAX(AN$4:AN174)</f>
        <v>8360</v>
      </c>
      <c r="AP174" s="8">
        <f t="shared" si="81"/>
        <v>-0.16985645933014354</v>
      </c>
      <c r="AR174" s="12">
        <f t="shared" si="82"/>
        <v>347.4</v>
      </c>
      <c r="AS174" s="12">
        <f t="shared" si="83"/>
        <v>17</v>
      </c>
      <c r="AT174" s="12">
        <f t="shared" si="84"/>
        <v>0</v>
      </c>
      <c r="AU174" s="12">
        <f t="shared" si="85"/>
        <v>11920</v>
      </c>
      <c r="AV174" s="12">
        <f>MAX(AU$4:AU174)</f>
        <v>12260</v>
      </c>
      <c r="AW174" s="8">
        <f t="shared" si="86"/>
        <v>-2.7732463295269169E-2</v>
      </c>
      <c r="AZ174" s="9"/>
      <c r="BC174" s="13"/>
      <c r="BD174" s="14"/>
      <c r="BF174" s="12"/>
      <c r="BG174" s="12"/>
      <c r="BH174" s="12"/>
      <c r="BI174" s="12"/>
      <c r="BJ174" s="12"/>
      <c r="BK174" s="8"/>
    </row>
    <row r="175" spans="1:63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 t="shared" si="58"/>
        <v>2035</v>
      </c>
      <c r="G175" s="11">
        <f t="shared" si="59"/>
        <v>5</v>
      </c>
      <c r="H175" s="3" t="s">
        <v>43</v>
      </c>
      <c r="K175" s="2" t="s">
        <v>11</v>
      </c>
      <c r="L175" s="2">
        <f t="shared" si="60"/>
        <v>1</v>
      </c>
      <c r="M175" s="2" t="s">
        <v>20</v>
      </c>
      <c r="N175" s="14">
        <v>10</v>
      </c>
      <c r="O175" s="2">
        <v>132850</v>
      </c>
      <c r="P175" s="2">
        <v>132939</v>
      </c>
      <c r="Q175" s="2">
        <v>132671</v>
      </c>
      <c r="R175" s="9">
        <f t="shared" si="61"/>
        <v>9.9</v>
      </c>
      <c r="S175" s="9">
        <f t="shared" si="62"/>
        <v>16.899999999999999</v>
      </c>
      <c r="U175" s="9">
        <f t="shared" si="63"/>
        <v>-9.9</v>
      </c>
      <c r="V175" s="9">
        <f t="shared" si="64"/>
        <v>16.899999999999999</v>
      </c>
      <c r="W175" s="7">
        <f t="shared" si="65"/>
        <v>1</v>
      </c>
      <c r="X175" s="7">
        <f t="shared" si="66"/>
        <v>0</v>
      </c>
      <c r="Y175" s="9">
        <f t="shared" si="67"/>
        <v>0</v>
      </c>
      <c r="Z175" s="9"/>
      <c r="AA175" s="9">
        <f t="shared" si="68"/>
        <v>-20</v>
      </c>
      <c r="AB175" s="9">
        <f t="shared" si="69"/>
        <v>-20</v>
      </c>
      <c r="AC175" s="13">
        <f t="shared" si="70"/>
        <v>280</v>
      </c>
      <c r="AD175" s="13">
        <f t="shared" si="71"/>
        <v>0</v>
      </c>
      <c r="AE175" s="13">
        <f t="shared" si="72"/>
        <v>-20</v>
      </c>
      <c r="AF175" s="13">
        <f t="shared" si="73"/>
        <v>0</v>
      </c>
      <c r="AG175" s="13">
        <f t="shared" si="74"/>
        <v>0</v>
      </c>
      <c r="AH175" s="13">
        <f t="shared" si="75"/>
        <v>740</v>
      </c>
      <c r="AI175" s="14">
        <f t="shared" si="76"/>
        <v>0</v>
      </c>
      <c r="AK175" s="12">
        <f t="shared" si="77"/>
        <v>244.2</v>
      </c>
      <c r="AL175" s="12">
        <f t="shared" si="78"/>
        <v>12</v>
      </c>
      <c r="AM175" s="12">
        <f t="shared" si="79"/>
        <v>-240</v>
      </c>
      <c r="AN175" s="12">
        <f t="shared" si="80"/>
        <v>6700</v>
      </c>
      <c r="AO175" s="12">
        <f>MAX(AN$4:AN175)</f>
        <v>8360</v>
      </c>
      <c r="AP175" s="8">
        <f t="shared" si="81"/>
        <v>-0.19856459330143542</v>
      </c>
      <c r="AR175" s="12">
        <f t="shared" si="82"/>
        <v>347.4</v>
      </c>
      <c r="AS175" s="12">
        <f t="shared" si="83"/>
        <v>17</v>
      </c>
      <c r="AT175" s="12">
        <f t="shared" si="84"/>
        <v>0</v>
      </c>
      <c r="AU175" s="12">
        <f t="shared" si="85"/>
        <v>11920</v>
      </c>
      <c r="AV175" s="12">
        <f>MAX(AU$4:AU175)</f>
        <v>12260</v>
      </c>
      <c r="AW175" s="8">
        <f t="shared" si="86"/>
        <v>-2.7732463295269169E-2</v>
      </c>
      <c r="AZ175" s="9"/>
      <c r="BC175" s="13"/>
      <c r="BD175" s="14"/>
      <c r="BF175" s="12"/>
      <c r="BG175" s="12"/>
      <c r="BH175" s="12"/>
      <c r="BI175" s="12"/>
      <c r="BJ175" s="12"/>
      <c r="BK175" s="8"/>
    </row>
    <row r="176" spans="1:63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 t="shared" si="58"/>
        <v>20</v>
      </c>
      <c r="G176" s="11">
        <f t="shared" si="59"/>
        <v>1</v>
      </c>
      <c r="H176" s="3" t="s">
        <v>37</v>
      </c>
      <c r="K176" s="2" t="s">
        <v>11</v>
      </c>
      <c r="L176" s="2">
        <f t="shared" si="60"/>
        <v>1</v>
      </c>
      <c r="M176" s="2" t="s">
        <v>21</v>
      </c>
      <c r="N176" s="14">
        <v>8</v>
      </c>
      <c r="O176" s="2">
        <v>73860</v>
      </c>
      <c r="P176" s="2">
        <v>73829</v>
      </c>
      <c r="Q176" s="2">
        <v>74300</v>
      </c>
      <c r="R176" s="9">
        <f t="shared" si="61"/>
        <v>3.9</v>
      </c>
      <c r="S176" s="9">
        <f t="shared" si="62"/>
        <v>43.2</v>
      </c>
      <c r="U176" s="9">
        <f t="shared" si="63"/>
        <v>-3.9</v>
      </c>
      <c r="V176" s="9">
        <f t="shared" si="64"/>
        <v>43.2</v>
      </c>
      <c r="W176" s="7">
        <f t="shared" si="65"/>
        <v>1</v>
      </c>
      <c r="X176" s="7">
        <f t="shared" si="66"/>
        <v>0</v>
      </c>
      <c r="Y176" s="9">
        <f t="shared" si="67"/>
        <v>0</v>
      </c>
      <c r="Z176" s="9"/>
      <c r="AA176" s="9">
        <f t="shared" si="68"/>
        <v>0</v>
      </c>
      <c r="AB176" s="9">
        <f t="shared" si="69"/>
        <v>20</v>
      </c>
      <c r="AC176" s="13">
        <f t="shared" si="70"/>
        <v>300</v>
      </c>
      <c r="AD176" s="13">
        <f t="shared" si="71"/>
        <v>0</v>
      </c>
      <c r="AE176" s="13">
        <f t="shared" si="72"/>
        <v>20</v>
      </c>
      <c r="AF176" s="13">
        <f t="shared" si="73"/>
        <v>0</v>
      </c>
      <c r="AG176" s="13">
        <f t="shared" si="74"/>
        <v>0</v>
      </c>
      <c r="AH176" s="13">
        <f t="shared" si="75"/>
        <v>740</v>
      </c>
      <c r="AI176" s="14">
        <f t="shared" si="76"/>
        <v>0</v>
      </c>
      <c r="AK176" s="12">
        <f t="shared" si="77"/>
        <v>201</v>
      </c>
      <c r="AL176" s="12">
        <f t="shared" si="78"/>
        <v>10</v>
      </c>
      <c r="AM176" s="12">
        <f t="shared" si="79"/>
        <v>200</v>
      </c>
      <c r="AN176" s="12">
        <f t="shared" si="80"/>
        <v>6900</v>
      </c>
      <c r="AO176" s="12">
        <f>MAX(AN$4:AN176)</f>
        <v>8360</v>
      </c>
      <c r="AP176" s="8">
        <f t="shared" si="81"/>
        <v>-0.17464114832535885</v>
      </c>
      <c r="AR176" s="12">
        <f t="shared" si="82"/>
        <v>347.4</v>
      </c>
      <c r="AS176" s="12">
        <f t="shared" si="83"/>
        <v>17</v>
      </c>
      <c r="AT176" s="12">
        <f t="shared" si="84"/>
        <v>0</v>
      </c>
      <c r="AU176" s="12">
        <f t="shared" si="85"/>
        <v>11920</v>
      </c>
      <c r="AV176" s="12">
        <f>MAX(AU$4:AU176)</f>
        <v>12260</v>
      </c>
      <c r="AW176" s="8">
        <f t="shared" si="86"/>
        <v>-2.7732463295269169E-2</v>
      </c>
      <c r="AZ176" s="9"/>
      <c r="BC176" s="13"/>
      <c r="BD176" s="14"/>
      <c r="BF176" s="12"/>
      <c r="BG176" s="12"/>
      <c r="BH176" s="12"/>
      <c r="BI176" s="12"/>
      <c r="BJ176" s="12"/>
      <c r="BK176" s="8"/>
    </row>
    <row r="177" spans="1:63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 t="shared" si="58"/>
        <v>100</v>
      </c>
      <c r="G177" s="11">
        <f t="shared" si="59"/>
        <v>8</v>
      </c>
      <c r="H177" s="3" t="s">
        <v>43</v>
      </c>
      <c r="K177" s="2" t="s">
        <v>11</v>
      </c>
      <c r="L177" s="2">
        <f t="shared" si="60"/>
        <v>1</v>
      </c>
      <c r="M177" s="2" t="s">
        <v>20</v>
      </c>
      <c r="N177" s="14">
        <v>10</v>
      </c>
      <c r="O177" s="2">
        <v>133240</v>
      </c>
      <c r="P177" s="2">
        <v>133230</v>
      </c>
      <c r="Q177" s="2">
        <v>132732</v>
      </c>
      <c r="R177" s="9">
        <f t="shared" si="61"/>
        <v>0</v>
      </c>
      <c r="S177" s="9">
        <f t="shared" si="62"/>
        <v>49.8</v>
      </c>
      <c r="U177" s="9">
        <f t="shared" si="63"/>
        <v>0</v>
      </c>
      <c r="V177" s="9">
        <f t="shared" si="64"/>
        <v>49.8</v>
      </c>
      <c r="W177" s="7">
        <f t="shared" si="65"/>
        <v>0</v>
      </c>
      <c r="X177" s="7">
        <f t="shared" si="66"/>
        <v>0</v>
      </c>
      <c r="Y177" s="9">
        <f t="shared" si="67"/>
        <v>0</v>
      </c>
      <c r="Z177" s="9"/>
      <c r="AA177" s="9">
        <f t="shared" si="68"/>
        <v>0</v>
      </c>
      <c r="AB177" s="9">
        <f t="shared" si="69"/>
        <v>0</v>
      </c>
      <c r="AC177" s="13">
        <f t="shared" si="70"/>
        <v>300</v>
      </c>
      <c r="AD177" s="13">
        <f t="shared" si="71"/>
        <v>0</v>
      </c>
      <c r="AE177" s="13">
        <f t="shared" si="72"/>
        <v>0</v>
      </c>
      <c r="AF177" s="13">
        <f t="shared" si="73"/>
        <v>0</v>
      </c>
      <c r="AG177" s="13">
        <f t="shared" si="74"/>
        <v>0</v>
      </c>
      <c r="AH177" s="13">
        <f t="shared" si="75"/>
        <v>740</v>
      </c>
      <c r="AI177" s="14">
        <f t="shared" si="76"/>
        <v>0</v>
      </c>
      <c r="AK177" s="12">
        <f t="shared" si="77"/>
        <v>201</v>
      </c>
      <c r="AL177" s="12">
        <f t="shared" si="78"/>
        <v>10</v>
      </c>
      <c r="AM177" s="12">
        <f t="shared" si="79"/>
        <v>0</v>
      </c>
      <c r="AN177" s="12">
        <f t="shared" si="80"/>
        <v>6900</v>
      </c>
      <c r="AO177" s="12">
        <f>MAX(AN$4:AN177)</f>
        <v>8360</v>
      </c>
      <c r="AP177" s="8">
        <f t="shared" si="81"/>
        <v>-0.17464114832535885</v>
      </c>
      <c r="AR177" s="12">
        <f t="shared" si="82"/>
        <v>347.4</v>
      </c>
      <c r="AS177" s="12">
        <f t="shared" si="83"/>
        <v>17</v>
      </c>
      <c r="AT177" s="12">
        <f t="shared" si="84"/>
        <v>0</v>
      </c>
      <c r="AU177" s="12">
        <f t="shared" si="85"/>
        <v>11920</v>
      </c>
      <c r="AV177" s="12">
        <f>MAX(AU$4:AU177)</f>
        <v>12260</v>
      </c>
      <c r="AW177" s="8">
        <f t="shared" si="86"/>
        <v>-2.7732463295269169E-2</v>
      </c>
      <c r="AZ177" s="9"/>
      <c r="BC177" s="13"/>
      <c r="BD177" s="14"/>
      <c r="BF177" s="12"/>
      <c r="BG177" s="12"/>
      <c r="BH177" s="12"/>
      <c r="BI177" s="12"/>
      <c r="BJ177" s="12"/>
      <c r="BK177" s="8"/>
    </row>
    <row r="178" spans="1:63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 t="shared" si="58"/>
        <v>1415</v>
      </c>
      <c r="G178" s="11">
        <f t="shared" si="59"/>
        <v>8</v>
      </c>
      <c r="H178" s="3" t="s">
        <v>43</v>
      </c>
      <c r="K178" s="2" t="s">
        <v>11</v>
      </c>
      <c r="L178" s="2">
        <f t="shared" si="60"/>
        <v>1</v>
      </c>
      <c r="M178" s="2" t="s">
        <v>20</v>
      </c>
      <c r="N178" s="14">
        <v>10</v>
      </c>
      <c r="O178" s="2">
        <v>133740</v>
      </c>
      <c r="P178" s="2">
        <v>133975</v>
      </c>
      <c r="Q178" s="2">
        <v>133638</v>
      </c>
      <c r="R178" s="9">
        <f t="shared" si="61"/>
        <v>24.5</v>
      </c>
      <c r="S178" s="9">
        <f t="shared" si="62"/>
        <v>9.1999999999999993</v>
      </c>
      <c r="U178" s="9">
        <f t="shared" si="63"/>
        <v>-24.5</v>
      </c>
      <c r="V178" s="9">
        <f t="shared" si="64"/>
        <v>9.1999999999999993</v>
      </c>
      <c r="W178" s="7">
        <f t="shared" si="65"/>
        <v>1</v>
      </c>
      <c r="X178" s="7">
        <f t="shared" si="66"/>
        <v>0</v>
      </c>
      <c r="Y178" s="9">
        <f t="shared" si="67"/>
        <v>-20</v>
      </c>
      <c r="Z178" s="9"/>
      <c r="AA178" s="9">
        <f t="shared" si="68"/>
        <v>-20</v>
      </c>
      <c r="AB178" s="9">
        <f t="shared" si="69"/>
        <v>-20</v>
      </c>
      <c r="AC178" s="13">
        <f t="shared" si="70"/>
        <v>280</v>
      </c>
      <c r="AD178" s="13">
        <f t="shared" si="71"/>
        <v>0</v>
      </c>
      <c r="AE178" s="13">
        <f t="shared" si="72"/>
        <v>-20</v>
      </c>
      <c r="AF178" s="13">
        <f t="shared" si="73"/>
        <v>0</v>
      </c>
      <c r="AG178" s="13">
        <f t="shared" si="74"/>
        <v>0</v>
      </c>
      <c r="AH178" s="13">
        <f t="shared" si="75"/>
        <v>740</v>
      </c>
      <c r="AI178" s="14">
        <f t="shared" si="76"/>
        <v>0</v>
      </c>
      <c r="AK178" s="12">
        <f t="shared" si="77"/>
        <v>201</v>
      </c>
      <c r="AL178" s="12">
        <f t="shared" si="78"/>
        <v>10</v>
      </c>
      <c r="AM178" s="12">
        <f t="shared" si="79"/>
        <v>-200</v>
      </c>
      <c r="AN178" s="12">
        <f t="shared" si="80"/>
        <v>6700</v>
      </c>
      <c r="AO178" s="12">
        <f>MAX(AN$4:AN178)</f>
        <v>8360</v>
      </c>
      <c r="AP178" s="8">
        <f t="shared" si="81"/>
        <v>-0.19856459330143542</v>
      </c>
      <c r="AR178" s="12">
        <f t="shared" si="82"/>
        <v>347.4</v>
      </c>
      <c r="AS178" s="12">
        <f t="shared" si="83"/>
        <v>17</v>
      </c>
      <c r="AT178" s="12">
        <f t="shared" si="84"/>
        <v>0</v>
      </c>
      <c r="AU178" s="12">
        <f t="shared" si="85"/>
        <v>11920</v>
      </c>
      <c r="AV178" s="12">
        <f>MAX(AU$4:AU178)</f>
        <v>12260</v>
      </c>
      <c r="AW178" s="8">
        <f t="shared" si="86"/>
        <v>-2.7732463295269169E-2</v>
      </c>
      <c r="AZ178" s="9"/>
      <c r="BC178" s="13"/>
      <c r="BD178" s="14"/>
      <c r="BF178" s="12"/>
      <c r="BG178" s="12"/>
      <c r="BH178" s="12"/>
      <c r="BI178" s="12"/>
      <c r="BJ178" s="12"/>
      <c r="BK178" s="8"/>
    </row>
    <row r="179" spans="1:63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 t="shared" si="58"/>
        <v>1515</v>
      </c>
      <c r="G179" s="11">
        <f t="shared" si="59"/>
        <v>23</v>
      </c>
      <c r="H179" s="3" t="s">
        <v>37</v>
      </c>
      <c r="L179" s="2">
        <f t="shared" si="60"/>
        <v>1</v>
      </c>
      <c r="M179" s="2" t="s">
        <v>21</v>
      </c>
      <c r="N179" s="14">
        <v>8</v>
      </c>
      <c r="O179" s="2">
        <v>73500</v>
      </c>
      <c r="P179" s="2">
        <v>73366</v>
      </c>
      <c r="Q179" s="2">
        <v>73686</v>
      </c>
      <c r="R179" s="9">
        <f t="shared" si="61"/>
        <v>14.2</v>
      </c>
      <c r="S179" s="9">
        <f t="shared" si="62"/>
        <v>17.8</v>
      </c>
      <c r="U179" s="9">
        <f t="shared" si="63"/>
        <v>-14.2</v>
      </c>
      <c r="V179" s="9">
        <f t="shared" si="64"/>
        <v>17.8</v>
      </c>
      <c r="W179" s="7">
        <f t="shared" si="65"/>
        <v>1</v>
      </c>
      <c r="X179" s="7">
        <f t="shared" si="66"/>
        <v>1</v>
      </c>
      <c r="Y179" s="9">
        <f t="shared" si="67"/>
        <v>0</v>
      </c>
      <c r="Z179" s="9"/>
      <c r="AA179" s="9">
        <f t="shared" si="68"/>
        <v>-20</v>
      </c>
      <c r="AB179" s="9">
        <f t="shared" si="69"/>
        <v>-20</v>
      </c>
      <c r="AC179" s="13">
        <f t="shared" si="70"/>
        <v>260</v>
      </c>
      <c r="AD179" s="13">
        <f t="shared" si="71"/>
        <v>0</v>
      </c>
      <c r="AE179" s="13">
        <f t="shared" si="72"/>
        <v>0</v>
      </c>
      <c r="AF179" s="13">
        <f t="shared" si="73"/>
        <v>0</v>
      </c>
      <c r="AG179" s="13">
        <f t="shared" si="74"/>
        <v>-20</v>
      </c>
      <c r="AH179" s="13">
        <f t="shared" si="75"/>
        <v>720</v>
      </c>
      <c r="AI179" s="14">
        <f t="shared" si="76"/>
        <v>0</v>
      </c>
      <c r="AK179" s="12">
        <f t="shared" si="77"/>
        <v>201</v>
      </c>
      <c r="AL179" s="12">
        <f t="shared" si="78"/>
        <v>10</v>
      </c>
      <c r="AM179" s="12">
        <f t="shared" si="79"/>
        <v>-200</v>
      </c>
      <c r="AN179" s="12">
        <f t="shared" si="80"/>
        <v>6500</v>
      </c>
      <c r="AO179" s="12">
        <f>MAX(AN$4:AN179)</f>
        <v>8360</v>
      </c>
      <c r="AP179" s="8">
        <f t="shared" si="81"/>
        <v>-0.22248803827751196</v>
      </c>
      <c r="AR179" s="12">
        <f t="shared" si="82"/>
        <v>347.4</v>
      </c>
      <c r="AS179" s="12">
        <f t="shared" si="83"/>
        <v>17</v>
      </c>
      <c r="AT179" s="12">
        <f t="shared" si="84"/>
        <v>-340</v>
      </c>
      <c r="AU179" s="12">
        <f t="shared" si="85"/>
        <v>11580</v>
      </c>
      <c r="AV179" s="12">
        <f>MAX(AU$4:AU179)</f>
        <v>12260</v>
      </c>
      <c r="AW179" s="8">
        <f t="shared" si="86"/>
        <v>-5.5464926590538338E-2</v>
      </c>
      <c r="AZ179" s="9"/>
      <c r="BC179" s="13"/>
      <c r="BD179" s="14"/>
      <c r="BF179" s="12"/>
      <c r="BG179" s="12"/>
      <c r="BH179" s="12"/>
      <c r="BI179" s="12"/>
      <c r="BJ179" s="12"/>
      <c r="BK179" s="8"/>
    </row>
    <row r="180" spans="1:63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 t="shared" si="58"/>
        <v>1635</v>
      </c>
      <c r="G180" s="11">
        <f t="shared" si="59"/>
        <v>10</v>
      </c>
      <c r="H180" s="3" t="s">
        <v>43</v>
      </c>
      <c r="K180" s="2" t="s">
        <v>11</v>
      </c>
      <c r="L180" s="2">
        <f t="shared" si="60"/>
        <v>1</v>
      </c>
      <c r="M180" s="2" t="s">
        <v>20</v>
      </c>
      <c r="N180" s="14">
        <v>10</v>
      </c>
      <c r="O180" s="2">
        <v>134110</v>
      </c>
      <c r="P180" s="2">
        <v>134164</v>
      </c>
      <c r="Q180" s="2">
        <v>133173</v>
      </c>
      <c r="R180" s="9">
        <f t="shared" si="61"/>
        <v>6.4</v>
      </c>
      <c r="S180" s="9">
        <f t="shared" si="62"/>
        <v>92.7</v>
      </c>
      <c r="U180" s="9">
        <f t="shared" si="63"/>
        <v>-6.4</v>
      </c>
      <c r="V180" s="9">
        <f t="shared" si="64"/>
        <v>92.7</v>
      </c>
      <c r="W180" s="7">
        <f t="shared" si="65"/>
        <v>1</v>
      </c>
      <c r="X180" s="7">
        <f t="shared" si="66"/>
        <v>0</v>
      </c>
      <c r="Y180" s="9">
        <f t="shared" si="67"/>
        <v>0</v>
      </c>
      <c r="Z180" s="9"/>
      <c r="AA180" s="9">
        <f t="shared" si="68"/>
        <v>0</v>
      </c>
      <c r="AB180" s="9">
        <f t="shared" si="69"/>
        <v>20</v>
      </c>
      <c r="AC180" s="13">
        <f t="shared" si="70"/>
        <v>280</v>
      </c>
      <c r="AD180" s="13">
        <f t="shared" si="71"/>
        <v>0</v>
      </c>
      <c r="AE180" s="13">
        <f t="shared" si="72"/>
        <v>20</v>
      </c>
      <c r="AF180" s="13">
        <f t="shared" si="73"/>
        <v>0</v>
      </c>
      <c r="AG180" s="13">
        <f t="shared" si="74"/>
        <v>0</v>
      </c>
      <c r="AH180" s="13">
        <f t="shared" si="75"/>
        <v>720</v>
      </c>
      <c r="AI180" s="14">
        <f t="shared" si="76"/>
        <v>0</v>
      </c>
      <c r="AK180" s="12">
        <f t="shared" si="77"/>
        <v>201</v>
      </c>
      <c r="AL180" s="12">
        <f t="shared" si="78"/>
        <v>10</v>
      </c>
      <c r="AM180" s="12">
        <f t="shared" si="79"/>
        <v>200</v>
      </c>
      <c r="AN180" s="12">
        <f t="shared" si="80"/>
        <v>6700</v>
      </c>
      <c r="AO180" s="12">
        <f>MAX(AN$4:AN180)</f>
        <v>8360</v>
      </c>
      <c r="AP180" s="8">
        <f t="shared" si="81"/>
        <v>-0.19856459330143542</v>
      </c>
      <c r="AR180" s="12">
        <f t="shared" si="82"/>
        <v>347.4</v>
      </c>
      <c r="AS180" s="12">
        <f t="shared" si="83"/>
        <v>17</v>
      </c>
      <c r="AT180" s="12">
        <f t="shared" si="84"/>
        <v>0</v>
      </c>
      <c r="AU180" s="12">
        <f t="shared" si="85"/>
        <v>11580</v>
      </c>
      <c r="AV180" s="12">
        <f>MAX(AU$4:AU180)</f>
        <v>12260</v>
      </c>
      <c r="AW180" s="8">
        <f t="shared" si="86"/>
        <v>-5.5464926590538338E-2</v>
      </c>
      <c r="AZ180" s="9"/>
      <c r="BC180" s="13"/>
      <c r="BD180" s="14"/>
      <c r="BF180" s="12"/>
      <c r="BG180" s="12"/>
      <c r="BH180" s="12"/>
      <c r="BI180" s="12"/>
      <c r="BJ180" s="12"/>
      <c r="BK180" s="8"/>
    </row>
    <row r="181" spans="1:63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 t="shared" si="58"/>
        <v>905</v>
      </c>
      <c r="G181" s="11">
        <f t="shared" si="59"/>
        <v>0</v>
      </c>
      <c r="H181" s="3" t="s">
        <v>38</v>
      </c>
      <c r="L181" s="2">
        <f t="shared" si="60"/>
        <v>1</v>
      </c>
      <c r="M181" s="2" t="s">
        <v>20</v>
      </c>
      <c r="N181" s="14">
        <v>7</v>
      </c>
      <c r="O181" s="2">
        <v>117560</v>
      </c>
      <c r="P181" s="2">
        <v>117544</v>
      </c>
      <c r="Q181" s="2">
        <v>117318</v>
      </c>
      <c r="R181" s="9">
        <f t="shared" si="61"/>
        <v>-0.9</v>
      </c>
      <c r="S181" s="9">
        <f t="shared" si="62"/>
        <v>23.5</v>
      </c>
      <c r="U181" s="9">
        <f t="shared" si="63"/>
        <v>0.9</v>
      </c>
      <c r="V181" s="9">
        <f t="shared" si="64"/>
        <v>23.5</v>
      </c>
      <c r="W181" s="7">
        <f t="shared" si="65"/>
        <v>0</v>
      </c>
      <c r="X181" s="7">
        <f t="shared" si="66"/>
        <v>0</v>
      </c>
      <c r="Y181" s="9">
        <f t="shared" si="67"/>
        <v>0</v>
      </c>
      <c r="Z181" s="9"/>
      <c r="AA181" s="9">
        <f t="shared" si="68"/>
        <v>0</v>
      </c>
      <c r="AB181" s="9">
        <f t="shared" si="69"/>
        <v>0</v>
      </c>
      <c r="AC181" s="13">
        <f t="shared" si="70"/>
        <v>280</v>
      </c>
      <c r="AD181" s="13">
        <f t="shared" si="71"/>
        <v>0</v>
      </c>
      <c r="AE181" s="13">
        <f t="shared" si="72"/>
        <v>0</v>
      </c>
      <c r="AF181" s="13">
        <f t="shared" si="73"/>
        <v>0</v>
      </c>
      <c r="AG181" s="13">
        <f t="shared" si="74"/>
        <v>0</v>
      </c>
      <c r="AH181" s="13">
        <f t="shared" si="75"/>
        <v>720</v>
      </c>
      <c r="AI181" s="14">
        <f t="shared" si="76"/>
        <v>0</v>
      </c>
      <c r="AK181" s="12">
        <f t="shared" si="77"/>
        <v>201</v>
      </c>
      <c r="AL181" s="12">
        <f t="shared" si="78"/>
        <v>10</v>
      </c>
      <c r="AM181" s="12">
        <f t="shared" si="79"/>
        <v>0</v>
      </c>
      <c r="AN181" s="12">
        <f t="shared" si="80"/>
        <v>6700</v>
      </c>
      <c r="AO181" s="12">
        <f>MAX(AN$4:AN181)</f>
        <v>8360</v>
      </c>
      <c r="AP181" s="8">
        <f t="shared" si="81"/>
        <v>-0.19856459330143542</v>
      </c>
      <c r="AR181" s="12">
        <f t="shared" si="82"/>
        <v>347.4</v>
      </c>
      <c r="AS181" s="12">
        <f t="shared" si="83"/>
        <v>17</v>
      </c>
      <c r="AT181" s="12">
        <f t="shared" si="84"/>
        <v>0</v>
      </c>
      <c r="AU181" s="12">
        <f t="shared" si="85"/>
        <v>11580</v>
      </c>
      <c r="AV181" s="12">
        <f>MAX(AU$4:AU181)</f>
        <v>12260</v>
      </c>
      <c r="AW181" s="8">
        <f t="shared" si="86"/>
        <v>-5.5464926590538338E-2</v>
      </c>
      <c r="AZ181" s="9"/>
      <c r="BC181" s="13"/>
      <c r="BD181" s="14"/>
      <c r="BF181" s="12"/>
      <c r="BG181" s="12"/>
      <c r="BH181" s="12"/>
      <c r="BI181" s="12"/>
      <c r="BJ181" s="12"/>
      <c r="BK181" s="8"/>
    </row>
    <row r="182" spans="1:63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 t="shared" si="58"/>
        <v>1320</v>
      </c>
      <c r="G182" s="11">
        <f t="shared" si="59"/>
        <v>0</v>
      </c>
      <c r="H182" s="3" t="s">
        <v>17</v>
      </c>
      <c r="I182" s="2" t="s">
        <v>11</v>
      </c>
      <c r="J182" s="2">
        <v>127</v>
      </c>
      <c r="L182" s="2">
        <f t="shared" si="60"/>
        <v>0</v>
      </c>
      <c r="M182" s="2" t="s">
        <v>21</v>
      </c>
      <c r="N182" s="14">
        <v>7</v>
      </c>
      <c r="O182" s="2">
        <v>104090</v>
      </c>
      <c r="P182" s="2">
        <v>104113</v>
      </c>
      <c r="Q182" s="2">
        <v>105419</v>
      </c>
      <c r="R182" s="9">
        <f t="shared" si="61"/>
        <v>-1.6</v>
      </c>
      <c r="S182" s="9">
        <f t="shared" si="62"/>
        <v>132.19999999999999</v>
      </c>
      <c r="U182" s="9">
        <f t="shared" si="63"/>
        <v>1.6</v>
      </c>
      <c r="V182" s="9">
        <f t="shared" si="64"/>
        <v>132.19999999999999</v>
      </c>
      <c r="W182" s="7">
        <f t="shared" si="65"/>
        <v>0</v>
      </c>
      <c r="X182" s="7">
        <f t="shared" si="66"/>
        <v>0</v>
      </c>
      <c r="Y182" s="9">
        <f t="shared" si="67"/>
        <v>0</v>
      </c>
      <c r="Z182" s="9"/>
      <c r="AA182" s="9">
        <f t="shared" si="68"/>
        <v>0</v>
      </c>
      <c r="AB182" s="9">
        <f t="shared" si="69"/>
        <v>0</v>
      </c>
      <c r="AC182" s="13">
        <f t="shared" si="70"/>
        <v>280</v>
      </c>
      <c r="AD182" s="13">
        <f t="shared" si="71"/>
        <v>0</v>
      </c>
      <c r="AE182" s="13">
        <f t="shared" si="72"/>
        <v>0</v>
      </c>
      <c r="AF182" s="13">
        <f t="shared" si="73"/>
        <v>0</v>
      </c>
      <c r="AG182" s="13">
        <f t="shared" si="74"/>
        <v>0</v>
      </c>
      <c r="AH182" s="13">
        <f t="shared" si="75"/>
        <v>720</v>
      </c>
      <c r="AI182" s="14">
        <f t="shared" si="76"/>
        <v>0</v>
      </c>
      <c r="AK182" s="12">
        <f t="shared" si="77"/>
        <v>201</v>
      </c>
      <c r="AL182" s="12">
        <f t="shared" si="78"/>
        <v>10</v>
      </c>
      <c r="AM182" s="12">
        <f t="shared" si="79"/>
        <v>0</v>
      </c>
      <c r="AN182" s="12">
        <f t="shared" si="80"/>
        <v>6700</v>
      </c>
      <c r="AO182" s="12">
        <f>MAX(AN$4:AN182)</f>
        <v>8360</v>
      </c>
      <c r="AP182" s="8">
        <f t="shared" si="81"/>
        <v>-0.19856459330143542</v>
      </c>
      <c r="AR182" s="12">
        <f t="shared" si="82"/>
        <v>347.4</v>
      </c>
      <c r="AS182" s="12">
        <f t="shared" si="83"/>
        <v>17</v>
      </c>
      <c r="AT182" s="12">
        <f t="shared" si="84"/>
        <v>0</v>
      </c>
      <c r="AU182" s="12">
        <f t="shared" si="85"/>
        <v>11580</v>
      </c>
      <c r="AV182" s="12">
        <f>MAX(AU$4:AU182)</f>
        <v>12260</v>
      </c>
      <c r="AW182" s="8">
        <f t="shared" si="86"/>
        <v>-5.5464926590538338E-2</v>
      </c>
      <c r="AZ182" s="9"/>
      <c r="BC182" s="13"/>
      <c r="BD182" s="14"/>
      <c r="BF182" s="12"/>
      <c r="BG182" s="12"/>
      <c r="BH182" s="12"/>
      <c r="BI182" s="12"/>
      <c r="BJ182" s="12"/>
      <c r="BK182" s="8"/>
    </row>
    <row r="183" spans="1:63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 t="shared" si="58"/>
        <v>645</v>
      </c>
      <c r="G183" s="11">
        <f t="shared" si="59"/>
        <v>1</v>
      </c>
      <c r="H183" s="3" t="s">
        <v>38</v>
      </c>
      <c r="L183" s="2">
        <f t="shared" si="60"/>
        <v>1</v>
      </c>
      <c r="M183" s="2" t="s">
        <v>20</v>
      </c>
      <c r="N183" s="14">
        <v>7</v>
      </c>
      <c r="O183" s="2">
        <v>117920</v>
      </c>
      <c r="P183" s="2">
        <v>117951</v>
      </c>
      <c r="Q183" s="2">
        <v>117703</v>
      </c>
      <c r="R183" s="9">
        <f t="shared" si="61"/>
        <v>3.8</v>
      </c>
      <c r="S183" s="9">
        <f t="shared" si="62"/>
        <v>21</v>
      </c>
      <c r="U183" s="9">
        <f t="shared" si="63"/>
        <v>-3.8</v>
      </c>
      <c r="V183" s="9">
        <f t="shared" si="64"/>
        <v>21</v>
      </c>
      <c r="W183" s="7">
        <f t="shared" si="65"/>
        <v>1</v>
      </c>
      <c r="X183" s="7">
        <f t="shared" si="66"/>
        <v>1</v>
      </c>
      <c r="Y183" s="9">
        <f t="shared" si="67"/>
        <v>0</v>
      </c>
      <c r="Z183" s="9"/>
      <c r="AA183" s="9">
        <f t="shared" si="68"/>
        <v>0</v>
      </c>
      <c r="AB183" s="9">
        <f t="shared" si="69"/>
        <v>20</v>
      </c>
      <c r="AC183" s="13">
        <f t="shared" si="70"/>
        <v>300</v>
      </c>
      <c r="AD183" s="13">
        <f t="shared" si="71"/>
        <v>0</v>
      </c>
      <c r="AE183" s="13">
        <f t="shared" si="72"/>
        <v>0</v>
      </c>
      <c r="AF183" s="13">
        <f t="shared" si="73"/>
        <v>0</v>
      </c>
      <c r="AG183" s="13">
        <f t="shared" si="74"/>
        <v>20</v>
      </c>
      <c r="AH183" s="13">
        <f t="shared" si="75"/>
        <v>740</v>
      </c>
      <c r="AI183" s="14">
        <f t="shared" si="76"/>
        <v>1</v>
      </c>
      <c r="AK183" s="12">
        <f t="shared" si="77"/>
        <v>201</v>
      </c>
      <c r="AL183" s="12">
        <f t="shared" si="78"/>
        <v>10</v>
      </c>
      <c r="AM183" s="12">
        <f t="shared" si="79"/>
        <v>200</v>
      </c>
      <c r="AN183" s="12">
        <f t="shared" si="80"/>
        <v>6900</v>
      </c>
      <c r="AO183" s="12">
        <f>MAX(AN$4:AN183)</f>
        <v>8360</v>
      </c>
      <c r="AP183" s="8">
        <f t="shared" si="81"/>
        <v>-0.17464114832535885</v>
      </c>
      <c r="AR183" s="12">
        <f t="shared" si="82"/>
        <v>347.4</v>
      </c>
      <c r="AS183" s="12">
        <f t="shared" si="83"/>
        <v>17</v>
      </c>
      <c r="AT183" s="12">
        <f t="shared" si="84"/>
        <v>340</v>
      </c>
      <c r="AU183" s="12">
        <f t="shared" si="85"/>
        <v>11920</v>
      </c>
      <c r="AV183" s="12">
        <f>MAX(AU$4:AU183)</f>
        <v>12260</v>
      </c>
      <c r="AW183" s="8">
        <f t="shared" si="86"/>
        <v>-2.7732463295269169E-2</v>
      </c>
      <c r="AZ183" s="9"/>
      <c r="BC183" s="13"/>
      <c r="BD183" s="14"/>
      <c r="BF183" s="12"/>
      <c r="BG183" s="12"/>
      <c r="BH183" s="12"/>
      <c r="BI183" s="12"/>
      <c r="BJ183" s="12"/>
      <c r="BK183" s="8"/>
    </row>
    <row r="184" spans="1:63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 t="shared" si="58"/>
        <v>830</v>
      </c>
      <c r="G184" s="11">
        <f t="shared" si="59"/>
        <v>0</v>
      </c>
      <c r="H184" s="3" t="s">
        <v>38</v>
      </c>
      <c r="L184" s="2">
        <f t="shared" si="60"/>
        <v>1</v>
      </c>
      <c r="M184" s="2" t="s">
        <v>20</v>
      </c>
      <c r="N184" s="14">
        <v>7</v>
      </c>
      <c r="O184" s="2">
        <v>118180</v>
      </c>
      <c r="P184" s="2">
        <v>118234</v>
      </c>
      <c r="Q184" s="2">
        <v>117819</v>
      </c>
      <c r="R184" s="9">
        <f t="shared" si="61"/>
        <v>6.1</v>
      </c>
      <c r="S184" s="9">
        <f t="shared" si="62"/>
        <v>35.4</v>
      </c>
      <c r="U184" s="9">
        <f t="shared" si="63"/>
        <v>-6.1</v>
      </c>
      <c r="V184" s="9">
        <f t="shared" si="64"/>
        <v>35.4</v>
      </c>
      <c r="W184" s="7">
        <f t="shared" si="65"/>
        <v>1</v>
      </c>
      <c r="X184" s="7">
        <f t="shared" si="66"/>
        <v>1</v>
      </c>
      <c r="Y184" s="9">
        <f t="shared" si="67"/>
        <v>0</v>
      </c>
      <c r="Z184" s="9"/>
      <c r="AA184" s="9">
        <f t="shared" si="68"/>
        <v>0</v>
      </c>
      <c r="AB184" s="9">
        <f t="shared" si="69"/>
        <v>20</v>
      </c>
      <c r="AC184" s="13">
        <f t="shared" si="70"/>
        <v>320</v>
      </c>
      <c r="AD184" s="13">
        <f t="shared" si="71"/>
        <v>0</v>
      </c>
      <c r="AE184" s="13">
        <f t="shared" si="72"/>
        <v>0</v>
      </c>
      <c r="AF184" s="13">
        <f t="shared" si="73"/>
        <v>0</v>
      </c>
      <c r="AG184" s="13">
        <f t="shared" si="74"/>
        <v>20</v>
      </c>
      <c r="AH184" s="13">
        <f t="shared" si="75"/>
        <v>760</v>
      </c>
      <c r="AI184" s="14">
        <f t="shared" si="76"/>
        <v>1</v>
      </c>
      <c r="AK184" s="12">
        <f t="shared" si="77"/>
        <v>201</v>
      </c>
      <c r="AL184" s="12">
        <f t="shared" si="78"/>
        <v>10</v>
      </c>
      <c r="AM184" s="12">
        <f t="shared" si="79"/>
        <v>200</v>
      </c>
      <c r="AN184" s="12">
        <f t="shared" si="80"/>
        <v>7100</v>
      </c>
      <c r="AO184" s="12">
        <f>MAX(AN$4:AN184)</f>
        <v>8360</v>
      </c>
      <c r="AP184" s="8">
        <f t="shared" si="81"/>
        <v>-0.15071770334928231</v>
      </c>
      <c r="AR184" s="12">
        <f t="shared" si="82"/>
        <v>347.4</v>
      </c>
      <c r="AS184" s="12">
        <f t="shared" si="83"/>
        <v>17</v>
      </c>
      <c r="AT184" s="12">
        <f t="shared" si="84"/>
        <v>340</v>
      </c>
      <c r="AU184" s="12">
        <f t="shared" si="85"/>
        <v>12260</v>
      </c>
      <c r="AV184" s="12">
        <f>MAX(AU$4:AU184)</f>
        <v>12260</v>
      </c>
      <c r="AW184" s="8">
        <f t="shared" si="86"/>
        <v>0</v>
      </c>
      <c r="AZ184" s="9"/>
      <c r="BC184" s="13"/>
      <c r="BD184" s="14"/>
      <c r="BF184" s="12"/>
      <c r="BG184" s="12"/>
      <c r="BH184" s="12"/>
      <c r="BI184" s="12"/>
      <c r="BJ184" s="12"/>
      <c r="BK184" s="8"/>
    </row>
    <row r="185" spans="1:63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 t="shared" si="58"/>
        <v>1650</v>
      </c>
      <c r="G185" s="11">
        <f t="shared" si="59"/>
        <v>0</v>
      </c>
      <c r="H185" s="3" t="s">
        <v>37</v>
      </c>
      <c r="L185" s="2">
        <f t="shared" si="60"/>
        <v>1</v>
      </c>
      <c r="M185" s="2" t="s">
        <v>20</v>
      </c>
      <c r="N185" s="14">
        <v>8</v>
      </c>
      <c r="O185" s="2">
        <v>72540</v>
      </c>
      <c r="P185" s="2">
        <v>72697</v>
      </c>
      <c r="Q185" s="2">
        <v>72394</v>
      </c>
      <c r="R185" s="9">
        <f t="shared" si="61"/>
        <v>16.5</v>
      </c>
      <c r="S185" s="9">
        <f t="shared" si="62"/>
        <v>13.8</v>
      </c>
      <c r="U185" s="9">
        <f t="shared" si="63"/>
        <v>-16.5</v>
      </c>
      <c r="V185" s="9">
        <f t="shared" si="64"/>
        <v>13.8</v>
      </c>
      <c r="W185" s="7">
        <f t="shared" si="65"/>
        <v>1</v>
      </c>
      <c r="X185" s="7">
        <f t="shared" si="66"/>
        <v>1</v>
      </c>
      <c r="Y185" s="9">
        <f t="shared" si="67"/>
        <v>0</v>
      </c>
      <c r="Z185" s="9"/>
      <c r="AA185" s="9">
        <f t="shared" si="68"/>
        <v>-20</v>
      </c>
      <c r="AB185" s="9">
        <f t="shared" si="69"/>
        <v>-20</v>
      </c>
      <c r="AC185" s="13">
        <f t="shared" si="70"/>
        <v>300</v>
      </c>
      <c r="AD185" s="13">
        <f t="shared" si="71"/>
        <v>0</v>
      </c>
      <c r="AE185" s="13">
        <f t="shared" si="72"/>
        <v>0</v>
      </c>
      <c r="AF185" s="13">
        <f t="shared" si="73"/>
        <v>0</v>
      </c>
      <c r="AG185" s="13">
        <f t="shared" si="74"/>
        <v>-20</v>
      </c>
      <c r="AH185" s="13">
        <f t="shared" si="75"/>
        <v>740</v>
      </c>
      <c r="AI185" s="14">
        <f t="shared" si="76"/>
        <v>0</v>
      </c>
      <c r="AK185" s="12">
        <f t="shared" si="77"/>
        <v>201</v>
      </c>
      <c r="AL185" s="12">
        <f t="shared" si="78"/>
        <v>10</v>
      </c>
      <c r="AM185" s="12">
        <f t="shared" si="79"/>
        <v>-200</v>
      </c>
      <c r="AN185" s="12">
        <f t="shared" si="80"/>
        <v>6900</v>
      </c>
      <c r="AO185" s="12">
        <f>MAX(AN$4:AN185)</f>
        <v>8360</v>
      </c>
      <c r="AP185" s="8">
        <f t="shared" si="81"/>
        <v>-0.17464114832535885</v>
      </c>
      <c r="AR185" s="12">
        <f t="shared" si="82"/>
        <v>347.4</v>
      </c>
      <c r="AS185" s="12">
        <f t="shared" si="83"/>
        <v>17</v>
      </c>
      <c r="AT185" s="12">
        <f t="shared" si="84"/>
        <v>-340</v>
      </c>
      <c r="AU185" s="12">
        <f t="shared" si="85"/>
        <v>11920</v>
      </c>
      <c r="AV185" s="12">
        <f>MAX(AU$4:AU185)</f>
        <v>12260</v>
      </c>
      <c r="AW185" s="8">
        <f t="shared" si="86"/>
        <v>-2.7732463295269169E-2</v>
      </c>
      <c r="AZ185" s="9"/>
      <c r="BC185" s="13"/>
      <c r="BD185" s="14"/>
      <c r="BF185" s="12"/>
      <c r="BG185" s="12"/>
      <c r="BH185" s="12"/>
      <c r="BI185" s="12"/>
      <c r="BJ185" s="12"/>
      <c r="BK185" s="8"/>
    </row>
    <row r="186" spans="1:63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 t="shared" si="58"/>
        <v>1020</v>
      </c>
      <c r="G186" s="11">
        <f t="shared" si="59"/>
        <v>0</v>
      </c>
      <c r="H186" s="3" t="s">
        <v>17</v>
      </c>
      <c r="L186" s="2">
        <f t="shared" si="60"/>
        <v>1</v>
      </c>
      <c r="M186" s="2" t="s">
        <v>21</v>
      </c>
      <c r="N186" s="14">
        <v>7</v>
      </c>
      <c r="O186" s="2">
        <v>103930</v>
      </c>
      <c r="P186" s="2">
        <v>103877</v>
      </c>
      <c r="Q186" s="2">
        <v>104504</v>
      </c>
      <c r="R186" s="9">
        <f t="shared" si="61"/>
        <v>6</v>
      </c>
      <c r="S186" s="9">
        <f t="shared" si="62"/>
        <v>56.7</v>
      </c>
      <c r="U186" s="9">
        <f t="shared" si="63"/>
        <v>-6</v>
      </c>
      <c r="V186" s="9">
        <f t="shared" si="64"/>
        <v>56.7</v>
      </c>
      <c r="W186" s="7">
        <f t="shared" si="65"/>
        <v>1</v>
      </c>
      <c r="X186" s="7">
        <f t="shared" si="66"/>
        <v>1</v>
      </c>
      <c r="Y186" s="9">
        <f t="shared" si="67"/>
        <v>0</v>
      </c>
      <c r="Z186" s="9"/>
      <c r="AA186" s="9">
        <f t="shared" si="68"/>
        <v>0</v>
      </c>
      <c r="AB186" s="9">
        <f t="shared" si="69"/>
        <v>20</v>
      </c>
      <c r="AC186" s="13">
        <f t="shared" si="70"/>
        <v>320</v>
      </c>
      <c r="AD186" s="13">
        <f t="shared" si="71"/>
        <v>0</v>
      </c>
      <c r="AE186" s="13">
        <f t="shared" si="72"/>
        <v>0</v>
      </c>
      <c r="AF186" s="13">
        <f t="shared" si="73"/>
        <v>0</v>
      </c>
      <c r="AG186" s="13">
        <f t="shared" si="74"/>
        <v>20</v>
      </c>
      <c r="AH186" s="13">
        <f t="shared" si="75"/>
        <v>760</v>
      </c>
      <c r="AI186" s="14">
        <f t="shared" si="76"/>
        <v>1</v>
      </c>
      <c r="AK186" s="12">
        <f t="shared" si="77"/>
        <v>207</v>
      </c>
      <c r="AL186" s="12">
        <f t="shared" si="78"/>
        <v>10</v>
      </c>
      <c r="AM186" s="12">
        <f t="shared" si="79"/>
        <v>200</v>
      </c>
      <c r="AN186" s="12">
        <f t="shared" si="80"/>
        <v>7100</v>
      </c>
      <c r="AO186" s="12">
        <f>MAX(AN$4:AN186)</f>
        <v>8360</v>
      </c>
      <c r="AP186" s="8">
        <f t="shared" si="81"/>
        <v>-0.15071770334928231</v>
      </c>
      <c r="AR186" s="12">
        <f t="shared" si="82"/>
        <v>347.4</v>
      </c>
      <c r="AS186" s="12">
        <f t="shared" si="83"/>
        <v>17</v>
      </c>
      <c r="AT186" s="12">
        <f t="shared" si="84"/>
        <v>340</v>
      </c>
      <c r="AU186" s="12">
        <f t="shared" si="85"/>
        <v>12260</v>
      </c>
      <c r="AV186" s="12">
        <f>MAX(AU$4:AU186)</f>
        <v>12260</v>
      </c>
      <c r="AW186" s="8">
        <f t="shared" si="86"/>
        <v>0</v>
      </c>
      <c r="AZ186" s="9"/>
      <c r="BC186" s="13"/>
      <c r="BD186" s="14"/>
      <c r="BF186" s="12"/>
      <c r="BG186" s="12"/>
      <c r="BH186" s="12"/>
      <c r="BI186" s="12"/>
      <c r="BJ186" s="12"/>
      <c r="BK186" s="8"/>
    </row>
    <row r="187" spans="1:63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 t="shared" si="58"/>
        <v>1355</v>
      </c>
      <c r="G187" s="11">
        <f t="shared" si="59"/>
        <v>0</v>
      </c>
      <c r="H187" s="3" t="s">
        <v>17</v>
      </c>
      <c r="L187" s="2">
        <f t="shared" si="60"/>
        <v>0</v>
      </c>
      <c r="M187" s="2" t="s">
        <v>20</v>
      </c>
      <c r="N187" s="14">
        <v>7</v>
      </c>
      <c r="O187" s="2">
        <v>104410</v>
      </c>
      <c r="P187" s="2">
        <v>104504</v>
      </c>
      <c r="Q187" s="2">
        <v>104190</v>
      </c>
      <c r="R187" s="9">
        <f t="shared" si="61"/>
        <v>10.1</v>
      </c>
      <c r="S187" s="9">
        <f t="shared" si="62"/>
        <v>21.3</v>
      </c>
      <c r="U187" s="9">
        <f t="shared" si="63"/>
        <v>-10.1</v>
      </c>
      <c r="V187" s="9">
        <f t="shared" si="64"/>
        <v>21.3</v>
      </c>
      <c r="W187" s="7">
        <f t="shared" si="65"/>
        <v>1</v>
      </c>
      <c r="X187" s="7">
        <f t="shared" si="66"/>
        <v>0</v>
      </c>
      <c r="Y187" s="9">
        <f t="shared" si="67"/>
        <v>0</v>
      </c>
      <c r="Z187" s="9"/>
      <c r="AA187" s="9">
        <f t="shared" si="68"/>
        <v>0</v>
      </c>
      <c r="AB187" s="9">
        <f t="shared" si="69"/>
        <v>20</v>
      </c>
      <c r="AC187" s="13">
        <f t="shared" si="70"/>
        <v>340</v>
      </c>
      <c r="AD187" s="13">
        <f t="shared" si="71"/>
        <v>0</v>
      </c>
      <c r="AE187" s="13">
        <f t="shared" si="72"/>
        <v>0</v>
      </c>
      <c r="AF187" s="13">
        <f t="shared" si="73"/>
        <v>20</v>
      </c>
      <c r="AG187" s="13">
        <f t="shared" si="74"/>
        <v>0</v>
      </c>
      <c r="AH187" s="13">
        <f t="shared" si="75"/>
        <v>760</v>
      </c>
      <c r="AI187" s="14">
        <f t="shared" si="76"/>
        <v>0</v>
      </c>
      <c r="AK187" s="12">
        <f t="shared" si="77"/>
        <v>207</v>
      </c>
      <c r="AL187" s="12">
        <f t="shared" si="78"/>
        <v>10</v>
      </c>
      <c r="AM187" s="12">
        <f t="shared" si="79"/>
        <v>200</v>
      </c>
      <c r="AN187" s="12">
        <f t="shared" si="80"/>
        <v>7300</v>
      </c>
      <c r="AO187" s="12">
        <f>MAX(AN$4:AN187)</f>
        <v>8360</v>
      </c>
      <c r="AP187" s="8">
        <f t="shared" si="81"/>
        <v>-0.12679425837320574</v>
      </c>
      <c r="AR187" s="12">
        <f t="shared" si="82"/>
        <v>347.4</v>
      </c>
      <c r="AS187" s="12">
        <f t="shared" si="83"/>
        <v>17</v>
      </c>
      <c r="AT187" s="12">
        <f t="shared" si="84"/>
        <v>0</v>
      </c>
      <c r="AU187" s="12">
        <f t="shared" si="85"/>
        <v>12260</v>
      </c>
      <c r="AV187" s="12">
        <f>MAX(AU$4:AU187)</f>
        <v>12260</v>
      </c>
      <c r="AW187" s="8">
        <f t="shared" si="86"/>
        <v>0</v>
      </c>
      <c r="AZ187" s="9"/>
      <c r="BC187" s="13"/>
      <c r="BD187" s="14"/>
      <c r="BF187" s="12"/>
      <c r="BG187" s="12"/>
      <c r="BH187" s="12"/>
      <c r="BI187" s="12"/>
      <c r="BJ187" s="12"/>
      <c r="BK187" s="8"/>
    </row>
    <row r="188" spans="1:63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 t="shared" si="58"/>
        <v>1020</v>
      </c>
      <c r="G188" s="11">
        <f t="shared" si="59"/>
        <v>1</v>
      </c>
      <c r="H188" s="3" t="s">
        <v>17</v>
      </c>
      <c r="L188" s="2">
        <f t="shared" si="60"/>
        <v>1</v>
      </c>
      <c r="M188" s="2" t="s">
        <v>20</v>
      </c>
      <c r="N188" s="14">
        <v>7</v>
      </c>
      <c r="O188" s="2">
        <v>104660</v>
      </c>
      <c r="P188" s="2">
        <v>104694</v>
      </c>
      <c r="Q188" s="2">
        <v>104287</v>
      </c>
      <c r="R188" s="9">
        <f t="shared" si="61"/>
        <v>4.0999999999999996</v>
      </c>
      <c r="S188" s="9">
        <f t="shared" si="62"/>
        <v>36.6</v>
      </c>
      <c r="U188" s="9">
        <f t="shared" si="63"/>
        <v>-4.0999999999999996</v>
      </c>
      <c r="V188" s="9">
        <f t="shared" si="64"/>
        <v>36.6</v>
      </c>
      <c r="W188" s="7">
        <f t="shared" si="65"/>
        <v>1</v>
      </c>
      <c r="X188" s="7">
        <f t="shared" si="66"/>
        <v>1</v>
      </c>
      <c r="Y188" s="9">
        <f t="shared" si="67"/>
        <v>0</v>
      </c>
      <c r="Z188" s="9"/>
      <c r="AA188" s="9">
        <f t="shared" si="68"/>
        <v>0</v>
      </c>
      <c r="AB188" s="9">
        <f t="shared" si="69"/>
        <v>20</v>
      </c>
      <c r="AC188" s="13">
        <f t="shared" si="70"/>
        <v>360</v>
      </c>
      <c r="AD188" s="13">
        <f t="shared" si="71"/>
        <v>0</v>
      </c>
      <c r="AE188" s="13">
        <f t="shared" si="72"/>
        <v>0</v>
      </c>
      <c r="AF188" s="13">
        <f t="shared" si="73"/>
        <v>0</v>
      </c>
      <c r="AG188" s="13">
        <f t="shared" si="74"/>
        <v>20</v>
      </c>
      <c r="AH188" s="13">
        <f t="shared" si="75"/>
        <v>780</v>
      </c>
      <c r="AI188" s="14">
        <f t="shared" si="76"/>
        <v>1</v>
      </c>
      <c r="AK188" s="12">
        <f t="shared" si="77"/>
        <v>219</v>
      </c>
      <c r="AL188" s="12">
        <f t="shared" si="78"/>
        <v>10</v>
      </c>
      <c r="AM188" s="12">
        <f t="shared" si="79"/>
        <v>200</v>
      </c>
      <c r="AN188" s="12">
        <f t="shared" si="80"/>
        <v>7500</v>
      </c>
      <c r="AO188" s="12">
        <f>MAX(AN$4:AN188)</f>
        <v>8360</v>
      </c>
      <c r="AP188" s="8">
        <f t="shared" si="81"/>
        <v>-0.10287081339712918</v>
      </c>
      <c r="AR188" s="12">
        <f t="shared" si="82"/>
        <v>347.4</v>
      </c>
      <c r="AS188" s="12">
        <f t="shared" si="83"/>
        <v>17</v>
      </c>
      <c r="AT188" s="12">
        <f t="shared" si="84"/>
        <v>340</v>
      </c>
      <c r="AU188" s="12">
        <f t="shared" si="85"/>
        <v>12600</v>
      </c>
      <c r="AV188" s="12">
        <f>MAX(AU$4:AU188)</f>
        <v>12600</v>
      </c>
      <c r="AW188" s="8">
        <f t="shared" si="86"/>
        <v>0</v>
      </c>
      <c r="AZ188" s="9"/>
      <c r="BC188" s="13"/>
      <c r="BD188" s="14"/>
      <c r="BF188" s="12"/>
      <c r="BG188" s="12"/>
      <c r="BH188" s="12"/>
      <c r="BI188" s="12"/>
      <c r="BJ188" s="12"/>
      <c r="BK188" s="8"/>
    </row>
    <row r="189" spans="1:63" x14ac:dyDescent="0.3">
      <c r="A189" s="1">
        <v>42739</v>
      </c>
      <c r="B189" s="1">
        <v>42739</v>
      </c>
      <c r="C189" s="1" t="s">
        <v>45</v>
      </c>
      <c r="D189" s="3">
        <v>1455</v>
      </c>
      <c r="E189" s="3">
        <v>0</v>
      </c>
      <c r="F189" s="3">
        <f t="shared" si="58"/>
        <v>1455</v>
      </c>
      <c r="G189" s="11">
        <f t="shared" si="59"/>
        <v>0</v>
      </c>
      <c r="H189" s="3" t="s">
        <v>17</v>
      </c>
      <c r="I189" s="2" t="s">
        <v>11</v>
      </c>
      <c r="J189" s="2">
        <v>11</v>
      </c>
      <c r="L189" s="2">
        <f t="shared" si="60"/>
        <v>1</v>
      </c>
      <c r="M189" s="2" t="s">
        <v>20</v>
      </c>
      <c r="N189" s="14">
        <v>7</v>
      </c>
      <c r="O189" s="2">
        <v>104580</v>
      </c>
      <c r="P189" s="2">
        <v>104632</v>
      </c>
      <c r="Q189" s="2">
        <v>104529</v>
      </c>
      <c r="R189" s="9">
        <f t="shared" si="61"/>
        <v>5.9</v>
      </c>
      <c r="S189" s="9">
        <f t="shared" si="62"/>
        <v>4.4000000000000004</v>
      </c>
      <c r="U189" s="9">
        <f t="shared" si="63"/>
        <v>-5.9</v>
      </c>
      <c r="V189" s="9">
        <f t="shared" si="64"/>
        <v>4.4000000000000004</v>
      </c>
      <c r="W189" s="7">
        <f t="shared" si="65"/>
        <v>1</v>
      </c>
      <c r="X189" s="7">
        <f t="shared" si="66"/>
        <v>0</v>
      </c>
      <c r="Y189" s="9">
        <f t="shared" si="67"/>
        <v>0</v>
      </c>
      <c r="Z189" s="9"/>
      <c r="AA189" s="9">
        <f t="shared" si="68"/>
        <v>-20</v>
      </c>
      <c r="AB189" s="9">
        <f t="shared" si="69"/>
        <v>-20</v>
      </c>
      <c r="AC189" s="13">
        <f t="shared" si="70"/>
        <v>340</v>
      </c>
      <c r="AD189" s="13">
        <f t="shared" si="71"/>
        <v>-20</v>
      </c>
      <c r="AE189" s="13">
        <f t="shared" si="72"/>
        <v>0</v>
      </c>
      <c r="AF189" s="13">
        <f t="shared" si="73"/>
        <v>0</v>
      </c>
      <c r="AG189" s="13">
        <f t="shared" si="74"/>
        <v>0</v>
      </c>
      <c r="AH189" s="13">
        <f t="shared" si="75"/>
        <v>780</v>
      </c>
      <c r="AI189" s="14">
        <f t="shared" si="76"/>
        <v>0</v>
      </c>
      <c r="AK189" s="12">
        <f t="shared" si="77"/>
        <v>225</v>
      </c>
      <c r="AL189" s="12">
        <f t="shared" si="78"/>
        <v>11</v>
      </c>
      <c r="AM189" s="12">
        <f t="shared" si="79"/>
        <v>-220</v>
      </c>
      <c r="AN189" s="12">
        <f t="shared" si="80"/>
        <v>7280</v>
      </c>
      <c r="AO189" s="12">
        <f>MAX(AN$4:AN189)</f>
        <v>8360</v>
      </c>
      <c r="AP189" s="8">
        <f t="shared" si="81"/>
        <v>-0.12918660287081341</v>
      </c>
      <c r="AR189" s="12">
        <f t="shared" si="82"/>
        <v>378</v>
      </c>
      <c r="AS189" s="12">
        <f t="shared" si="83"/>
        <v>18</v>
      </c>
      <c r="AT189" s="12">
        <f t="shared" si="84"/>
        <v>0</v>
      </c>
      <c r="AU189" s="12">
        <f t="shared" si="85"/>
        <v>12600</v>
      </c>
      <c r="AV189" s="12">
        <f>MAX(AU$4:AU189)</f>
        <v>12600</v>
      </c>
      <c r="AW189" s="8">
        <f t="shared" si="86"/>
        <v>0</v>
      </c>
      <c r="AZ189" s="9"/>
      <c r="BC189" s="13"/>
      <c r="BD189" s="14"/>
      <c r="BF189" s="12"/>
      <c r="BG189" s="12"/>
      <c r="BH189" s="12"/>
      <c r="BI189" s="12"/>
      <c r="BJ189" s="12"/>
      <c r="BK189" s="8"/>
    </row>
    <row r="190" spans="1:63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 t="shared" si="58"/>
        <v>5</v>
      </c>
      <c r="G190" s="11">
        <f t="shared" si="59"/>
        <v>1</v>
      </c>
      <c r="H190" s="3" t="s">
        <v>37</v>
      </c>
      <c r="L190" s="2">
        <f t="shared" si="60"/>
        <v>1</v>
      </c>
      <c r="M190" s="2" t="s">
        <v>20</v>
      </c>
      <c r="N190" s="14">
        <v>8</v>
      </c>
      <c r="O190" s="2">
        <v>72940</v>
      </c>
      <c r="P190" s="2">
        <v>73021</v>
      </c>
      <c r="Q190" s="2">
        <v>72771</v>
      </c>
      <c r="R190" s="9">
        <f t="shared" si="61"/>
        <v>8.9</v>
      </c>
      <c r="S190" s="9">
        <f t="shared" si="62"/>
        <v>16.100000000000001</v>
      </c>
      <c r="U190" s="9">
        <f t="shared" si="63"/>
        <v>-8.9</v>
      </c>
      <c r="V190" s="9">
        <f t="shared" si="64"/>
        <v>16.100000000000001</v>
      </c>
      <c r="W190" s="7">
        <f t="shared" si="65"/>
        <v>1</v>
      </c>
      <c r="X190" s="7">
        <f t="shared" si="66"/>
        <v>1</v>
      </c>
      <c r="Y190" s="9">
        <f t="shared" si="67"/>
        <v>0</v>
      </c>
      <c r="Z190" s="9"/>
      <c r="AA190" s="9">
        <f t="shared" si="68"/>
        <v>-20</v>
      </c>
      <c r="AB190" s="9">
        <f t="shared" si="69"/>
        <v>-20</v>
      </c>
      <c r="AC190" s="13">
        <f t="shared" si="70"/>
        <v>320</v>
      </c>
      <c r="AD190" s="13">
        <f t="shared" si="71"/>
        <v>0</v>
      </c>
      <c r="AE190" s="13">
        <f t="shared" si="72"/>
        <v>0</v>
      </c>
      <c r="AF190" s="13">
        <f t="shared" si="73"/>
        <v>0</v>
      </c>
      <c r="AG190" s="13">
        <f t="shared" si="74"/>
        <v>-20</v>
      </c>
      <c r="AH190" s="13">
        <f t="shared" si="75"/>
        <v>760</v>
      </c>
      <c r="AI190" s="14">
        <f t="shared" si="76"/>
        <v>0</v>
      </c>
      <c r="AK190" s="12">
        <f t="shared" si="77"/>
        <v>218.4</v>
      </c>
      <c r="AL190" s="12">
        <f t="shared" si="78"/>
        <v>10</v>
      </c>
      <c r="AM190" s="12">
        <f t="shared" si="79"/>
        <v>-200</v>
      </c>
      <c r="AN190" s="12">
        <f t="shared" si="80"/>
        <v>7080</v>
      </c>
      <c r="AO190" s="12">
        <f>MAX(AN$4:AN190)</f>
        <v>8360</v>
      </c>
      <c r="AP190" s="8">
        <f t="shared" si="81"/>
        <v>-0.15311004784688995</v>
      </c>
      <c r="AR190" s="12">
        <f t="shared" si="82"/>
        <v>378</v>
      </c>
      <c r="AS190" s="12">
        <f t="shared" si="83"/>
        <v>18</v>
      </c>
      <c r="AT190" s="12">
        <f t="shared" si="84"/>
        <v>-360</v>
      </c>
      <c r="AU190" s="12">
        <f t="shared" si="85"/>
        <v>12240</v>
      </c>
      <c r="AV190" s="12">
        <f>MAX(AU$4:AU190)</f>
        <v>12600</v>
      </c>
      <c r="AW190" s="8">
        <f t="shared" si="86"/>
        <v>-2.8571428571428571E-2</v>
      </c>
      <c r="AZ190" s="9"/>
      <c r="BC190" s="13"/>
      <c r="BD190" s="14"/>
      <c r="BF190" s="12"/>
      <c r="BG190" s="12"/>
      <c r="BH190" s="12"/>
      <c r="BI190" s="12"/>
      <c r="BJ190" s="12"/>
      <c r="BK190" s="8"/>
    </row>
    <row r="191" spans="1:63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 t="shared" si="58"/>
        <v>1115</v>
      </c>
      <c r="G191" s="11">
        <f t="shared" si="59"/>
        <v>0</v>
      </c>
      <c r="H191" s="3" t="s">
        <v>37</v>
      </c>
      <c r="I191" s="2" t="s">
        <v>11</v>
      </c>
      <c r="J191" s="2">
        <v>12</v>
      </c>
      <c r="L191" s="2">
        <f t="shared" si="60"/>
        <v>1</v>
      </c>
      <c r="M191" s="2" t="s">
        <v>21</v>
      </c>
      <c r="N191" s="14">
        <v>8</v>
      </c>
      <c r="O191" s="2">
        <v>72840</v>
      </c>
      <c r="P191" s="2">
        <v>72828</v>
      </c>
      <c r="Q191" s="2">
        <v>73560</v>
      </c>
      <c r="R191" s="9">
        <f t="shared" si="61"/>
        <v>2</v>
      </c>
      <c r="S191" s="9">
        <f t="shared" si="62"/>
        <v>71.2</v>
      </c>
      <c r="U191" s="9">
        <f t="shared" si="63"/>
        <v>-2</v>
      </c>
      <c r="V191" s="9">
        <f t="shared" si="64"/>
        <v>71.2</v>
      </c>
      <c r="W191" s="7">
        <f t="shared" si="65"/>
        <v>1</v>
      </c>
      <c r="X191" s="7">
        <f t="shared" si="66"/>
        <v>0</v>
      </c>
      <c r="Y191" s="9">
        <f t="shared" si="67"/>
        <v>0</v>
      </c>
      <c r="Z191" s="9"/>
      <c r="AA191" s="9">
        <f t="shared" si="68"/>
        <v>0</v>
      </c>
      <c r="AB191" s="9">
        <f t="shared" si="69"/>
        <v>20</v>
      </c>
      <c r="AC191" s="13">
        <f t="shared" si="70"/>
        <v>340</v>
      </c>
      <c r="AD191" s="13">
        <f t="shared" si="71"/>
        <v>20</v>
      </c>
      <c r="AE191" s="13">
        <f t="shared" si="72"/>
        <v>0</v>
      </c>
      <c r="AF191" s="13">
        <f t="shared" si="73"/>
        <v>0</v>
      </c>
      <c r="AG191" s="13">
        <f t="shared" si="74"/>
        <v>0</v>
      </c>
      <c r="AH191" s="13">
        <f t="shared" si="75"/>
        <v>760</v>
      </c>
      <c r="AI191" s="14">
        <f t="shared" si="76"/>
        <v>0</v>
      </c>
      <c r="AK191" s="12">
        <f t="shared" si="77"/>
        <v>218.4</v>
      </c>
      <c r="AL191" s="12">
        <f t="shared" si="78"/>
        <v>10</v>
      </c>
      <c r="AM191" s="12">
        <f t="shared" si="79"/>
        <v>200</v>
      </c>
      <c r="AN191" s="12">
        <f t="shared" si="80"/>
        <v>7280</v>
      </c>
      <c r="AO191" s="12">
        <f>MAX(AN$4:AN191)</f>
        <v>8360</v>
      </c>
      <c r="AP191" s="8">
        <f t="shared" si="81"/>
        <v>-0.12918660287081341</v>
      </c>
      <c r="AR191" s="12">
        <f t="shared" si="82"/>
        <v>367.2</v>
      </c>
      <c r="AS191" s="12">
        <f t="shared" si="83"/>
        <v>18</v>
      </c>
      <c r="AT191" s="12">
        <f t="shared" si="84"/>
        <v>0</v>
      </c>
      <c r="AU191" s="12">
        <f t="shared" si="85"/>
        <v>12240</v>
      </c>
      <c r="AV191" s="12">
        <f>MAX(AU$4:AU191)</f>
        <v>12600</v>
      </c>
      <c r="AW191" s="8">
        <f t="shared" si="86"/>
        <v>-2.8571428571428571E-2</v>
      </c>
      <c r="AZ191" s="9"/>
      <c r="BC191" s="13"/>
      <c r="BD191" s="14"/>
      <c r="BF191" s="12"/>
      <c r="BG191" s="12"/>
      <c r="BH191" s="12"/>
      <c r="BI191" s="12"/>
      <c r="BJ191" s="12"/>
      <c r="BK191" s="8"/>
    </row>
    <row r="192" spans="1:63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 t="shared" si="58"/>
        <v>1330</v>
      </c>
      <c r="G192" s="11">
        <f t="shared" si="59"/>
        <v>0</v>
      </c>
      <c r="H192" s="3" t="s">
        <v>17</v>
      </c>
      <c r="K192" s="2" t="s">
        <v>11</v>
      </c>
      <c r="L192" s="2">
        <f t="shared" si="60"/>
        <v>0</v>
      </c>
      <c r="M192" s="2" t="s">
        <v>21</v>
      </c>
      <c r="N192" s="14">
        <v>7</v>
      </c>
      <c r="O192" s="2">
        <v>105520</v>
      </c>
      <c r="P192" s="2">
        <v>105451</v>
      </c>
      <c r="Q192" s="2">
        <v>105869</v>
      </c>
      <c r="R192" s="9">
        <f t="shared" si="61"/>
        <v>7.6</v>
      </c>
      <c r="S192" s="9">
        <f t="shared" si="62"/>
        <v>34.200000000000003</v>
      </c>
      <c r="U192" s="9">
        <f t="shared" si="63"/>
        <v>-7.6</v>
      </c>
      <c r="V192" s="9">
        <f t="shared" si="64"/>
        <v>34.200000000000003</v>
      </c>
      <c r="W192" s="7">
        <f t="shared" si="65"/>
        <v>1</v>
      </c>
      <c r="X192" s="7">
        <f t="shared" si="66"/>
        <v>0</v>
      </c>
      <c r="Y192" s="9">
        <f t="shared" si="67"/>
        <v>0</v>
      </c>
      <c r="Z192" s="9"/>
      <c r="AA192" s="9">
        <f t="shared" si="68"/>
        <v>0</v>
      </c>
      <c r="AB192" s="9">
        <f t="shared" si="69"/>
        <v>20</v>
      </c>
      <c r="AC192" s="13">
        <f t="shared" si="70"/>
        <v>360</v>
      </c>
      <c r="AD192" s="13">
        <f t="shared" si="71"/>
        <v>0</v>
      </c>
      <c r="AE192" s="13">
        <f t="shared" si="72"/>
        <v>20</v>
      </c>
      <c r="AF192" s="13">
        <f t="shared" si="73"/>
        <v>20</v>
      </c>
      <c r="AG192" s="13">
        <f t="shared" si="74"/>
        <v>0</v>
      </c>
      <c r="AH192" s="13">
        <f t="shared" si="75"/>
        <v>760</v>
      </c>
      <c r="AI192" s="14">
        <f t="shared" si="76"/>
        <v>0</v>
      </c>
      <c r="AK192" s="12">
        <f t="shared" si="77"/>
        <v>218.4</v>
      </c>
      <c r="AL192" s="12">
        <f t="shared" si="78"/>
        <v>10</v>
      </c>
      <c r="AM192" s="12">
        <f t="shared" si="79"/>
        <v>200</v>
      </c>
      <c r="AN192" s="12">
        <f t="shared" si="80"/>
        <v>7480</v>
      </c>
      <c r="AO192" s="12">
        <f>MAX(AN$4:AN192)</f>
        <v>8360</v>
      </c>
      <c r="AP192" s="8">
        <f t="shared" si="81"/>
        <v>-0.10526315789473684</v>
      </c>
      <c r="AR192" s="12">
        <f t="shared" si="82"/>
        <v>367.2</v>
      </c>
      <c r="AS192" s="12">
        <f t="shared" si="83"/>
        <v>18</v>
      </c>
      <c r="AT192" s="12">
        <f t="shared" si="84"/>
        <v>0</v>
      </c>
      <c r="AU192" s="12">
        <f t="shared" si="85"/>
        <v>12240</v>
      </c>
      <c r="AV192" s="12">
        <f>MAX(AU$4:AU192)</f>
        <v>12600</v>
      </c>
      <c r="AW192" s="8">
        <f t="shared" si="86"/>
        <v>-2.8571428571428571E-2</v>
      </c>
      <c r="AZ192" s="9"/>
      <c r="BC192" s="13"/>
      <c r="BD192" s="14"/>
      <c r="BF192" s="12"/>
      <c r="BG192" s="12"/>
      <c r="BH192" s="12"/>
      <c r="BI192" s="12"/>
      <c r="BJ192" s="12"/>
      <c r="BK192" s="8"/>
    </row>
    <row r="193" spans="1:63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 t="shared" si="58"/>
        <v>1350</v>
      </c>
      <c r="G193" s="11">
        <f t="shared" si="59"/>
        <v>0</v>
      </c>
      <c r="H193" s="3" t="s">
        <v>38</v>
      </c>
      <c r="K193" s="2" t="s">
        <v>11</v>
      </c>
      <c r="L193" s="2">
        <f t="shared" si="60"/>
        <v>0</v>
      </c>
      <c r="M193" s="2" t="s">
        <v>20</v>
      </c>
      <c r="N193" s="14">
        <v>7</v>
      </c>
      <c r="O193" s="2">
        <v>116560</v>
      </c>
      <c r="P193" s="2">
        <v>116742</v>
      </c>
      <c r="Q193" s="2">
        <v>116303</v>
      </c>
      <c r="R193" s="9">
        <f t="shared" si="61"/>
        <v>18.899999999999999</v>
      </c>
      <c r="S193" s="9">
        <f t="shared" si="62"/>
        <v>25</v>
      </c>
      <c r="U193" s="9">
        <f t="shared" si="63"/>
        <v>-18.899999999999999</v>
      </c>
      <c r="V193" s="9">
        <f t="shared" si="64"/>
        <v>25</v>
      </c>
      <c r="W193" s="7">
        <f t="shared" si="65"/>
        <v>1</v>
      </c>
      <c r="X193" s="7">
        <f t="shared" si="66"/>
        <v>0</v>
      </c>
      <c r="Y193" s="9">
        <f t="shared" si="67"/>
        <v>0</v>
      </c>
      <c r="Z193" s="9"/>
      <c r="AA193" s="9">
        <f t="shared" si="68"/>
        <v>0</v>
      </c>
      <c r="AB193" s="9">
        <f t="shared" si="69"/>
        <v>20</v>
      </c>
      <c r="AC193" s="13">
        <f t="shared" si="70"/>
        <v>380</v>
      </c>
      <c r="AD193" s="13">
        <f t="shared" si="71"/>
        <v>0</v>
      </c>
      <c r="AE193" s="13">
        <f t="shared" si="72"/>
        <v>20</v>
      </c>
      <c r="AF193" s="13">
        <f t="shared" si="73"/>
        <v>20</v>
      </c>
      <c r="AG193" s="13">
        <f t="shared" si="74"/>
        <v>0</v>
      </c>
      <c r="AH193" s="13">
        <f t="shared" si="75"/>
        <v>760</v>
      </c>
      <c r="AI193" s="14">
        <f t="shared" si="76"/>
        <v>0</v>
      </c>
      <c r="AK193" s="12">
        <f t="shared" si="77"/>
        <v>218.4</v>
      </c>
      <c r="AL193" s="12">
        <f t="shared" si="78"/>
        <v>10</v>
      </c>
      <c r="AM193" s="12">
        <f t="shared" si="79"/>
        <v>200</v>
      </c>
      <c r="AN193" s="12">
        <f t="shared" si="80"/>
        <v>7680</v>
      </c>
      <c r="AO193" s="12">
        <f>MAX(AN$4:AN193)</f>
        <v>8360</v>
      </c>
      <c r="AP193" s="8">
        <f t="shared" si="81"/>
        <v>-8.1339712918660281E-2</v>
      </c>
      <c r="AR193" s="12">
        <f t="shared" si="82"/>
        <v>367.2</v>
      </c>
      <c r="AS193" s="12">
        <f t="shared" si="83"/>
        <v>18</v>
      </c>
      <c r="AT193" s="12">
        <f t="shared" si="84"/>
        <v>0</v>
      </c>
      <c r="AU193" s="12">
        <f t="shared" si="85"/>
        <v>12240</v>
      </c>
      <c r="AV193" s="12">
        <f>MAX(AU$4:AU193)</f>
        <v>12600</v>
      </c>
      <c r="AW193" s="8">
        <f t="shared" si="86"/>
        <v>-2.8571428571428571E-2</v>
      </c>
      <c r="AZ193" s="9"/>
      <c r="BC193" s="13"/>
      <c r="BD193" s="14"/>
      <c r="BF193" s="12"/>
      <c r="BG193" s="12"/>
      <c r="BH193" s="12"/>
      <c r="BI193" s="12"/>
      <c r="BJ193" s="12"/>
      <c r="BK193" s="8"/>
    </row>
    <row r="194" spans="1:63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 t="shared" si="58"/>
        <v>330</v>
      </c>
      <c r="G194" s="11">
        <f t="shared" si="59"/>
        <v>4</v>
      </c>
      <c r="H194" s="3" t="s">
        <v>38</v>
      </c>
      <c r="I194" s="2" t="s">
        <v>11</v>
      </c>
      <c r="J194" s="2">
        <v>16</v>
      </c>
      <c r="L194" s="2">
        <f t="shared" si="60"/>
        <v>1</v>
      </c>
      <c r="M194" s="2" t="s">
        <v>20</v>
      </c>
      <c r="N194" s="14">
        <v>7</v>
      </c>
      <c r="O194" s="2">
        <v>117350</v>
      </c>
      <c r="P194" s="2">
        <v>117525</v>
      </c>
      <c r="Q194" s="2">
        <v>115947</v>
      </c>
      <c r="R194" s="9">
        <f t="shared" si="61"/>
        <v>18.2</v>
      </c>
      <c r="S194" s="9">
        <f t="shared" si="62"/>
        <v>139.6</v>
      </c>
      <c r="U194" s="9">
        <f t="shared" si="63"/>
        <v>-18.2</v>
      </c>
      <c r="V194" s="9">
        <f t="shared" si="64"/>
        <v>139.6</v>
      </c>
      <c r="W194" s="7">
        <f t="shared" si="65"/>
        <v>1</v>
      </c>
      <c r="X194" s="7">
        <f t="shared" si="66"/>
        <v>0</v>
      </c>
      <c r="Y194" s="9">
        <f t="shared" si="67"/>
        <v>0</v>
      </c>
      <c r="Z194" s="9"/>
      <c r="AA194" s="9">
        <f t="shared" si="68"/>
        <v>0</v>
      </c>
      <c r="AB194" s="9">
        <f t="shared" si="69"/>
        <v>20</v>
      </c>
      <c r="AC194" s="13">
        <f t="shared" si="70"/>
        <v>400</v>
      </c>
      <c r="AD194" s="13">
        <f t="shared" si="71"/>
        <v>20</v>
      </c>
      <c r="AE194" s="13">
        <f t="shared" si="72"/>
        <v>0</v>
      </c>
      <c r="AF194" s="13">
        <f t="shared" si="73"/>
        <v>0</v>
      </c>
      <c r="AG194" s="13">
        <f t="shared" si="74"/>
        <v>0</v>
      </c>
      <c r="AH194" s="13">
        <f t="shared" si="75"/>
        <v>760</v>
      </c>
      <c r="AI194" s="14">
        <f t="shared" si="76"/>
        <v>0</v>
      </c>
      <c r="AK194" s="12">
        <f t="shared" si="77"/>
        <v>230.39999999999998</v>
      </c>
      <c r="AL194" s="12">
        <f t="shared" si="78"/>
        <v>11</v>
      </c>
      <c r="AM194" s="12">
        <f t="shared" si="79"/>
        <v>220</v>
      </c>
      <c r="AN194" s="12">
        <f t="shared" si="80"/>
        <v>7900</v>
      </c>
      <c r="AO194" s="12">
        <f>MAX(AN$4:AN194)</f>
        <v>8360</v>
      </c>
      <c r="AP194" s="8">
        <f t="shared" si="81"/>
        <v>-5.5023923444976079E-2</v>
      </c>
      <c r="AR194" s="12">
        <f t="shared" si="82"/>
        <v>367.2</v>
      </c>
      <c r="AS194" s="12">
        <f t="shared" si="83"/>
        <v>18</v>
      </c>
      <c r="AT194" s="12">
        <f t="shared" si="84"/>
        <v>0</v>
      </c>
      <c r="AU194" s="12">
        <f t="shared" si="85"/>
        <v>12240</v>
      </c>
      <c r="AV194" s="12">
        <f>MAX(AU$4:AU194)</f>
        <v>12600</v>
      </c>
      <c r="AW194" s="8">
        <f t="shared" si="86"/>
        <v>-2.8571428571428571E-2</v>
      </c>
      <c r="AZ194" s="9"/>
      <c r="BC194" s="13"/>
      <c r="BD194" s="14"/>
      <c r="BF194" s="12"/>
      <c r="BG194" s="12"/>
      <c r="BH194" s="12"/>
      <c r="BI194" s="12"/>
      <c r="BJ194" s="12"/>
      <c r="BK194" s="8"/>
    </row>
    <row r="195" spans="1:63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 t="shared" si="58"/>
        <v>1320</v>
      </c>
      <c r="G195" s="11">
        <f t="shared" si="59"/>
        <v>0</v>
      </c>
      <c r="H195" s="3" t="s">
        <v>38</v>
      </c>
      <c r="L195" s="2">
        <f t="shared" si="60"/>
        <v>0</v>
      </c>
      <c r="M195" s="2" t="s">
        <v>21</v>
      </c>
      <c r="N195" s="14">
        <v>7</v>
      </c>
      <c r="O195" s="2">
        <v>116490</v>
      </c>
      <c r="P195" s="2">
        <v>116405</v>
      </c>
      <c r="Q195" s="2">
        <v>116606</v>
      </c>
      <c r="R195" s="9">
        <f t="shared" si="61"/>
        <v>9.1999999999999993</v>
      </c>
      <c r="S195" s="9">
        <f t="shared" si="62"/>
        <v>10.9</v>
      </c>
      <c r="U195" s="9">
        <f t="shared" si="63"/>
        <v>-9.1999999999999993</v>
      </c>
      <c r="V195" s="9">
        <f t="shared" si="64"/>
        <v>10.9</v>
      </c>
      <c r="W195" s="7">
        <f t="shared" si="65"/>
        <v>1</v>
      </c>
      <c r="X195" s="7">
        <f t="shared" si="66"/>
        <v>0</v>
      </c>
      <c r="Y195" s="9">
        <f t="shared" si="67"/>
        <v>0</v>
      </c>
      <c r="Z195" s="9"/>
      <c r="AA195" s="9">
        <f t="shared" si="68"/>
        <v>-20</v>
      </c>
      <c r="AB195" s="9">
        <f t="shared" si="69"/>
        <v>-20</v>
      </c>
      <c r="AC195" s="13">
        <f t="shared" si="70"/>
        <v>380</v>
      </c>
      <c r="AD195" s="13">
        <f t="shared" si="71"/>
        <v>0</v>
      </c>
      <c r="AE195" s="13">
        <f t="shared" si="72"/>
        <v>0</v>
      </c>
      <c r="AF195" s="13">
        <f t="shared" si="73"/>
        <v>-20</v>
      </c>
      <c r="AG195" s="13">
        <f t="shared" si="74"/>
        <v>0</v>
      </c>
      <c r="AH195" s="13">
        <f t="shared" si="75"/>
        <v>760</v>
      </c>
      <c r="AI195" s="14">
        <f t="shared" si="76"/>
        <v>0</v>
      </c>
      <c r="AK195" s="12">
        <f t="shared" si="77"/>
        <v>230.39999999999998</v>
      </c>
      <c r="AL195" s="12">
        <f t="shared" si="78"/>
        <v>11</v>
      </c>
      <c r="AM195" s="12">
        <f t="shared" si="79"/>
        <v>-220</v>
      </c>
      <c r="AN195" s="12">
        <f t="shared" si="80"/>
        <v>7680</v>
      </c>
      <c r="AO195" s="12">
        <f>MAX(AN$4:AN195)</f>
        <v>8360</v>
      </c>
      <c r="AP195" s="8">
        <f t="shared" si="81"/>
        <v>-8.1339712918660281E-2</v>
      </c>
      <c r="AR195" s="12">
        <f t="shared" si="82"/>
        <v>367.2</v>
      </c>
      <c r="AS195" s="12">
        <f t="shared" si="83"/>
        <v>18</v>
      </c>
      <c r="AT195" s="12">
        <f t="shared" si="84"/>
        <v>0</v>
      </c>
      <c r="AU195" s="12">
        <f t="shared" si="85"/>
        <v>12240</v>
      </c>
      <c r="AV195" s="12">
        <f>MAX(AU$4:AU195)</f>
        <v>12600</v>
      </c>
      <c r="AW195" s="8">
        <f t="shared" si="86"/>
        <v>-2.8571428571428571E-2</v>
      </c>
      <c r="AZ195" s="9"/>
      <c r="BC195" s="13"/>
      <c r="BD195" s="14"/>
      <c r="BF195" s="12"/>
      <c r="BG195" s="12"/>
      <c r="BH195" s="12"/>
      <c r="BI195" s="12"/>
      <c r="BJ195" s="12"/>
      <c r="BK195" s="8"/>
    </row>
    <row r="196" spans="1:63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 t="shared" si="58"/>
        <v>1545</v>
      </c>
      <c r="G196" s="11">
        <f t="shared" si="59"/>
        <v>0</v>
      </c>
      <c r="H196" s="3" t="s">
        <v>43</v>
      </c>
      <c r="L196" s="2">
        <f t="shared" si="60"/>
        <v>1</v>
      </c>
      <c r="M196" s="2" t="s">
        <v>21</v>
      </c>
      <c r="N196" s="14">
        <v>10</v>
      </c>
      <c r="O196" s="2">
        <v>132150</v>
      </c>
      <c r="P196" s="2">
        <v>131961</v>
      </c>
      <c r="Q196" s="2">
        <v>132402</v>
      </c>
      <c r="R196" s="9">
        <f t="shared" si="61"/>
        <v>19.899999999999999</v>
      </c>
      <c r="S196" s="9">
        <f t="shared" si="62"/>
        <v>24.2</v>
      </c>
      <c r="U196" s="9">
        <f t="shared" si="63"/>
        <v>-19.899999999999999</v>
      </c>
      <c r="V196" s="9">
        <f t="shared" si="64"/>
        <v>24.2</v>
      </c>
      <c r="W196" s="7">
        <f t="shared" si="65"/>
        <v>1</v>
      </c>
      <c r="X196" s="7">
        <f t="shared" si="66"/>
        <v>1</v>
      </c>
      <c r="Y196" s="9">
        <f t="shared" si="67"/>
        <v>0</v>
      </c>
      <c r="Z196" s="9"/>
      <c r="AA196" s="9">
        <f t="shared" si="68"/>
        <v>0</v>
      </c>
      <c r="AB196" s="9">
        <f t="shared" si="69"/>
        <v>20</v>
      </c>
      <c r="AC196" s="13">
        <f t="shared" si="70"/>
        <v>400</v>
      </c>
      <c r="AD196" s="13">
        <f t="shared" si="71"/>
        <v>0</v>
      </c>
      <c r="AE196" s="13">
        <f t="shared" si="72"/>
        <v>0</v>
      </c>
      <c r="AF196" s="13">
        <f t="shared" si="73"/>
        <v>0</v>
      </c>
      <c r="AG196" s="13">
        <f t="shared" si="74"/>
        <v>20</v>
      </c>
      <c r="AH196" s="13">
        <f t="shared" si="75"/>
        <v>780</v>
      </c>
      <c r="AI196" s="14">
        <f t="shared" si="76"/>
        <v>1</v>
      </c>
      <c r="AK196" s="12">
        <f t="shared" si="77"/>
        <v>230.39999999999998</v>
      </c>
      <c r="AL196" s="12">
        <f t="shared" si="78"/>
        <v>11</v>
      </c>
      <c r="AM196" s="12">
        <f t="shared" si="79"/>
        <v>220</v>
      </c>
      <c r="AN196" s="12">
        <f t="shared" si="80"/>
        <v>7900</v>
      </c>
      <c r="AO196" s="12">
        <f>MAX(AN$4:AN196)</f>
        <v>8360</v>
      </c>
      <c r="AP196" s="8">
        <f t="shared" si="81"/>
        <v>-5.5023923444976079E-2</v>
      </c>
      <c r="AR196" s="12">
        <f t="shared" si="82"/>
        <v>367.2</v>
      </c>
      <c r="AS196" s="12">
        <f t="shared" si="83"/>
        <v>18</v>
      </c>
      <c r="AT196" s="12">
        <f t="shared" si="84"/>
        <v>360</v>
      </c>
      <c r="AU196" s="12">
        <f t="shared" si="85"/>
        <v>12600</v>
      </c>
      <c r="AV196" s="12">
        <f>MAX(AU$4:AU196)</f>
        <v>12600</v>
      </c>
      <c r="AW196" s="8">
        <f t="shared" si="86"/>
        <v>0</v>
      </c>
      <c r="AZ196" s="9"/>
      <c r="BC196" s="13"/>
      <c r="BD196" s="14"/>
      <c r="BF196" s="12"/>
      <c r="BG196" s="12"/>
      <c r="BH196" s="12"/>
      <c r="BI196" s="12"/>
      <c r="BJ196" s="12"/>
      <c r="BK196" s="8"/>
    </row>
    <row r="197" spans="1:63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 t="shared" ref="F197:F260" si="87">D197+E197</f>
        <v>1640</v>
      </c>
      <c r="G197" s="11">
        <f t="shared" ref="G197:G249" si="88">B197-A197</f>
        <v>0</v>
      </c>
      <c r="H197" s="3" t="s">
        <v>38</v>
      </c>
      <c r="I197" s="2" t="s">
        <v>11</v>
      </c>
      <c r="J197" s="2">
        <v>40</v>
      </c>
      <c r="L197" s="2">
        <f t="shared" ref="L197:L249" si="89">IF(AND(F197&gt;=L$3,F197&lt;=L$4),0,1)</f>
        <v>1</v>
      </c>
      <c r="M197" s="2" t="s">
        <v>21</v>
      </c>
      <c r="N197" s="14">
        <v>7</v>
      </c>
      <c r="O197" s="2">
        <v>116090</v>
      </c>
      <c r="P197" s="2">
        <v>115947</v>
      </c>
      <c r="Q197" s="2">
        <v>116284</v>
      </c>
      <c r="R197" s="9">
        <f t="shared" ref="R197:R249" si="90">IF(M197="short",((P197-O197)+N197)/10,((O197-P197)+N197)/10)</f>
        <v>15</v>
      </c>
      <c r="S197" s="9">
        <f t="shared" ref="S197:S249" si="91">IF(M197="long",((Q197-O197)-N197)/10,((O197-Q197)-N197)/10)</f>
        <v>18.7</v>
      </c>
      <c r="U197" s="9">
        <f t="shared" ref="U197:U249" si="92">U$4-R197</f>
        <v>-15</v>
      </c>
      <c r="V197" s="9">
        <f t="shared" ref="V197:V260" si="93">S197+U$4</f>
        <v>18.7</v>
      </c>
      <c r="W197" s="7">
        <f t="shared" ref="W197:W249" si="94">IF(-U197&gt;N197/10,1, )</f>
        <v>1</v>
      </c>
      <c r="X197" s="7">
        <f t="shared" ref="X197:X260" si="95">IF(OR(I197="yes",K197="yes"),0,L197*W197)</f>
        <v>0</v>
      </c>
      <c r="Y197" s="9">
        <f t="shared" ref="Y197:Y249" si="96">IF(U197&lt;=-Y$3,-Y$3,0)</f>
        <v>0</v>
      </c>
      <c r="Z197" s="9"/>
      <c r="AA197" s="9">
        <f t="shared" ref="AA197:AA249" si="97">IF(AND(Y197=0,S197&gt;=AA$3-(N197/10)),0,-Y$3*W197)</f>
        <v>-20</v>
      </c>
      <c r="AB197" s="9">
        <f t="shared" ref="AB197:AB260" si="98">IF(AND(Y197=0,V197&gt;AB$3),AB$3*W197,AA197*W197)</f>
        <v>-20</v>
      </c>
      <c r="AC197" s="13">
        <f t="shared" ref="AC197:AC260" si="99">AC196+AB197</f>
        <v>380</v>
      </c>
      <c r="AD197" s="13">
        <f t="shared" ref="AD197:AD249" si="100">IF(I197="yes",AB197,)</f>
        <v>-20</v>
      </c>
      <c r="AE197" s="13">
        <f t="shared" ref="AE197:AE249" si="101">IF(K197="yes",AB197, )</f>
        <v>0</v>
      </c>
      <c r="AF197" s="13">
        <f t="shared" ref="AF197:AF249" si="102">IF(L197=1, ,AB197)</f>
        <v>0</v>
      </c>
      <c r="AG197" s="13">
        <f t="shared" ref="AG197:AG249" si="103">X197*AB197</f>
        <v>0</v>
      </c>
      <c r="AH197" s="13">
        <f t="shared" ref="AH197:AH260" si="104">AH196+AG197</f>
        <v>780</v>
      </c>
      <c r="AI197" s="14">
        <f t="shared" ref="AI197:AI249" si="105">IF(AG197&gt;0,1, )</f>
        <v>0</v>
      </c>
      <c r="AK197" s="12">
        <f t="shared" ref="AK197:AK249" si="106">IF(B197=B196,AK196,AN196*AK$3)</f>
        <v>230.39999999999998</v>
      </c>
      <c r="AL197" s="12">
        <f t="shared" ref="AL197:AL260" si="107">INT(AK197/AL$3)</f>
        <v>11</v>
      </c>
      <c r="AM197" s="12">
        <f t="shared" ref="AM197:AM260" si="108">AB197*AL197</f>
        <v>-220</v>
      </c>
      <c r="AN197" s="12">
        <f t="shared" ref="AN197:AN260" si="109">AN196+AM197</f>
        <v>7680</v>
      </c>
      <c r="AO197" s="12">
        <f>MAX(AN$4:AN197)</f>
        <v>8360</v>
      </c>
      <c r="AP197" s="8">
        <f t="shared" ref="AP197:AP260" si="110">(AN197-AO197)/AO197</f>
        <v>-8.1339712918660281E-2</v>
      </c>
      <c r="AR197" s="12">
        <f t="shared" ref="AR197:AR249" si="111">IF(I197=I196,AR196,AU196*AR$3)</f>
        <v>378</v>
      </c>
      <c r="AS197" s="12">
        <f t="shared" ref="AS197:AS260" si="112">INT(AR197/AS$3)</f>
        <v>18</v>
      </c>
      <c r="AT197" s="12">
        <f t="shared" ref="AT197:AT260" si="113">AG197*AS197</f>
        <v>0</v>
      </c>
      <c r="AU197" s="12">
        <f t="shared" ref="AU197:AU260" si="114">AU196+AT197</f>
        <v>12600</v>
      </c>
      <c r="AV197" s="12">
        <f>MAX(AU$4:AU197)</f>
        <v>12600</v>
      </c>
      <c r="AW197" s="8">
        <f t="shared" ref="AW197:AW260" si="115">(AU197-AV197)/AV197</f>
        <v>0</v>
      </c>
      <c r="AZ197" s="9"/>
      <c r="BC197" s="13"/>
      <c r="BD197" s="14"/>
      <c r="BF197" s="12"/>
      <c r="BG197" s="12"/>
      <c r="BH197" s="12"/>
      <c r="BI197" s="12"/>
      <c r="BJ197" s="12"/>
      <c r="BK197" s="8"/>
    </row>
    <row r="198" spans="1:63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 t="shared" si="87"/>
        <v>1200</v>
      </c>
      <c r="G198" s="11">
        <f t="shared" si="88"/>
        <v>0</v>
      </c>
      <c r="H198" s="3" t="s">
        <v>17</v>
      </c>
      <c r="L198" s="2">
        <f t="shared" si="89"/>
        <v>1</v>
      </c>
      <c r="M198" s="2" t="s">
        <v>21</v>
      </c>
      <c r="N198" s="14">
        <v>7</v>
      </c>
      <c r="O198" s="2">
        <v>105680</v>
      </c>
      <c r="P198" s="2">
        <v>105580</v>
      </c>
      <c r="Q198" s="2">
        <v>106045</v>
      </c>
      <c r="R198" s="9">
        <f t="shared" si="90"/>
        <v>10.7</v>
      </c>
      <c r="S198" s="9">
        <f t="shared" si="91"/>
        <v>35.799999999999997</v>
      </c>
      <c r="U198" s="9">
        <f t="shared" si="92"/>
        <v>-10.7</v>
      </c>
      <c r="V198" s="9">
        <f t="shared" si="93"/>
        <v>35.799999999999997</v>
      </c>
      <c r="W198" s="7">
        <f t="shared" si="94"/>
        <v>1</v>
      </c>
      <c r="X198" s="7">
        <f t="shared" si="95"/>
        <v>1</v>
      </c>
      <c r="Y198" s="9">
        <f t="shared" si="96"/>
        <v>0</v>
      </c>
      <c r="Z198" s="9"/>
      <c r="AA198" s="9">
        <f t="shared" si="97"/>
        <v>0</v>
      </c>
      <c r="AB198" s="9">
        <f t="shared" si="98"/>
        <v>20</v>
      </c>
      <c r="AC198" s="13">
        <f t="shared" si="99"/>
        <v>400</v>
      </c>
      <c r="AD198" s="13">
        <f t="shared" si="100"/>
        <v>0</v>
      </c>
      <c r="AE198" s="13">
        <f t="shared" si="101"/>
        <v>0</v>
      </c>
      <c r="AF198" s="13">
        <f t="shared" si="102"/>
        <v>0</v>
      </c>
      <c r="AG198" s="13">
        <f t="shared" si="103"/>
        <v>20</v>
      </c>
      <c r="AH198" s="13">
        <f t="shared" si="104"/>
        <v>800</v>
      </c>
      <c r="AI198" s="14">
        <f t="shared" si="105"/>
        <v>1</v>
      </c>
      <c r="AK198" s="12">
        <f t="shared" si="106"/>
        <v>230.39999999999998</v>
      </c>
      <c r="AL198" s="12">
        <f t="shared" si="107"/>
        <v>11</v>
      </c>
      <c r="AM198" s="12">
        <f t="shared" si="108"/>
        <v>220</v>
      </c>
      <c r="AN198" s="12">
        <f t="shared" si="109"/>
        <v>7900</v>
      </c>
      <c r="AO198" s="12">
        <f>MAX(AN$4:AN198)</f>
        <v>8360</v>
      </c>
      <c r="AP198" s="8">
        <f t="shared" si="110"/>
        <v>-5.5023923444976079E-2</v>
      </c>
      <c r="AR198" s="12">
        <f t="shared" si="111"/>
        <v>378</v>
      </c>
      <c r="AS198" s="12">
        <f t="shared" si="112"/>
        <v>18</v>
      </c>
      <c r="AT198" s="12">
        <f t="shared" si="113"/>
        <v>360</v>
      </c>
      <c r="AU198" s="12">
        <f t="shared" si="114"/>
        <v>12960</v>
      </c>
      <c r="AV198" s="12">
        <f>MAX(AU$4:AU198)</f>
        <v>12960</v>
      </c>
      <c r="AW198" s="8">
        <f t="shared" si="115"/>
        <v>0</v>
      </c>
      <c r="AZ198" s="9"/>
      <c r="BC198" s="13"/>
      <c r="BD198" s="14"/>
      <c r="BF198" s="12"/>
      <c r="BG198" s="12"/>
      <c r="BH198" s="12"/>
      <c r="BI198" s="12"/>
      <c r="BJ198" s="12"/>
      <c r="BK198" s="8"/>
    </row>
    <row r="199" spans="1:63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 t="shared" si="87"/>
        <v>235</v>
      </c>
      <c r="G199" s="11">
        <f t="shared" si="88"/>
        <v>1</v>
      </c>
      <c r="H199" s="3" t="s">
        <v>43</v>
      </c>
      <c r="L199" s="2">
        <f t="shared" si="89"/>
        <v>1</v>
      </c>
      <c r="M199" s="2" t="s">
        <v>20</v>
      </c>
      <c r="N199" s="14">
        <v>10</v>
      </c>
      <c r="O199" s="2">
        <v>132510</v>
      </c>
      <c r="P199" s="2">
        <v>132563</v>
      </c>
      <c r="Q199" s="2">
        <v>131911</v>
      </c>
      <c r="R199" s="9">
        <f t="shared" si="90"/>
        <v>6.3</v>
      </c>
      <c r="S199" s="9">
        <f t="shared" si="91"/>
        <v>58.9</v>
      </c>
      <c r="U199" s="9">
        <f t="shared" si="92"/>
        <v>-6.3</v>
      </c>
      <c r="V199" s="9">
        <f t="shared" si="93"/>
        <v>58.9</v>
      </c>
      <c r="W199" s="7">
        <f t="shared" si="94"/>
        <v>1</v>
      </c>
      <c r="X199" s="7">
        <f t="shared" si="95"/>
        <v>1</v>
      </c>
      <c r="Y199" s="9">
        <f t="shared" si="96"/>
        <v>0</v>
      </c>
      <c r="Z199" s="9"/>
      <c r="AA199" s="9">
        <f t="shared" si="97"/>
        <v>0</v>
      </c>
      <c r="AB199" s="9">
        <f t="shared" si="98"/>
        <v>20</v>
      </c>
      <c r="AC199" s="13">
        <f t="shared" si="99"/>
        <v>420</v>
      </c>
      <c r="AD199" s="13">
        <f t="shared" si="100"/>
        <v>0</v>
      </c>
      <c r="AE199" s="13">
        <f t="shared" si="101"/>
        <v>0</v>
      </c>
      <c r="AF199" s="13">
        <f t="shared" si="102"/>
        <v>0</v>
      </c>
      <c r="AG199" s="13">
        <f t="shared" si="103"/>
        <v>20</v>
      </c>
      <c r="AH199" s="13">
        <f t="shared" si="104"/>
        <v>820</v>
      </c>
      <c r="AI199" s="14">
        <f t="shared" si="105"/>
        <v>1</v>
      </c>
      <c r="AK199" s="12">
        <f t="shared" si="106"/>
        <v>237</v>
      </c>
      <c r="AL199" s="12">
        <f t="shared" si="107"/>
        <v>11</v>
      </c>
      <c r="AM199" s="12">
        <f t="shared" si="108"/>
        <v>220</v>
      </c>
      <c r="AN199" s="12">
        <f t="shared" si="109"/>
        <v>8120</v>
      </c>
      <c r="AO199" s="12">
        <f>MAX(AN$4:AN199)</f>
        <v>8360</v>
      </c>
      <c r="AP199" s="8">
        <f t="shared" si="110"/>
        <v>-2.8708133971291867E-2</v>
      </c>
      <c r="AR199" s="12">
        <f t="shared" si="111"/>
        <v>378</v>
      </c>
      <c r="AS199" s="12">
        <f t="shared" si="112"/>
        <v>18</v>
      </c>
      <c r="AT199" s="12">
        <f t="shared" si="113"/>
        <v>360</v>
      </c>
      <c r="AU199" s="12">
        <f t="shared" si="114"/>
        <v>13320</v>
      </c>
      <c r="AV199" s="12">
        <f>MAX(AU$4:AU199)</f>
        <v>13320</v>
      </c>
      <c r="AW199" s="8">
        <f t="shared" si="115"/>
        <v>0</v>
      </c>
      <c r="AZ199" s="9"/>
      <c r="BC199" s="13"/>
      <c r="BD199" s="14"/>
      <c r="BF199" s="12"/>
      <c r="BG199" s="12"/>
      <c r="BH199" s="12"/>
      <c r="BI199" s="12"/>
      <c r="BJ199" s="12"/>
      <c r="BK199" s="8"/>
    </row>
    <row r="200" spans="1:63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 t="shared" si="87"/>
        <v>310</v>
      </c>
      <c r="G200" s="11">
        <f t="shared" si="88"/>
        <v>1</v>
      </c>
      <c r="H200" s="3" t="s">
        <v>17</v>
      </c>
      <c r="I200" s="2" t="s">
        <v>11</v>
      </c>
      <c r="J200" s="2">
        <v>31</v>
      </c>
      <c r="L200" s="2">
        <f t="shared" si="89"/>
        <v>1</v>
      </c>
      <c r="M200" s="2" t="s">
        <v>21</v>
      </c>
      <c r="N200" s="14">
        <v>7</v>
      </c>
      <c r="O200" s="2">
        <v>105370</v>
      </c>
      <c r="P200" s="2">
        <v>105357</v>
      </c>
      <c r="Q200" s="2">
        <v>105662</v>
      </c>
      <c r="R200" s="9">
        <f t="shared" si="90"/>
        <v>2</v>
      </c>
      <c r="S200" s="9">
        <f t="shared" si="91"/>
        <v>28.5</v>
      </c>
      <c r="U200" s="9">
        <f t="shared" si="92"/>
        <v>-2</v>
      </c>
      <c r="V200" s="9">
        <f t="shared" si="93"/>
        <v>28.5</v>
      </c>
      <c r="W200" s="7">
        <f t="shared" si="94"/>
        <v>1</v>
      </c>
      <c r="X200" s="7">
        <f t="shared" si="95"/>
        <v>0</v>
      </c>
      <c r="Y200" s="9">
        <f t="shared" si="96"/>
        <v>0</v>
      </c>
      <c r="Z200" s="9"/>
      <c r="AA200" s="9">
        <f t="shared" si="97"/>
        <v>0</v>
      </c>
      <c r="AB200" s="9">
        <f t="shared" si="98"/>
        <v>20</v>
      </c>
      <c r="AC200" s="13">
        <f t="shared" si="99"/>
        <v>440</v>
      </c>
      <c r="AD200" s="13">
        <f t="shared" si="100"/>
        <v>20</v>
      </c>
      <c r="AE200" s="13">
        <f t="shared" si="101"/>
        <v>0</v>
      </c>
      <c r="AF200" s="13">
        <f t="shared" si="102"/>
        <v>0</v>
      </c>
      <c r="AG200" s="13">
        <f t="shared" si="103"/>
        <v>0</v>
      </c>
      <c r="AH200" s="13">
        <f t="shared" si="104"/>
        <v>820</v>
      </c>
      <c r="AI200" s="14">
        <f t="shared" si="105"/>
        <v>0</v>
      </c>
      <c r="AK200" s="12">
        <f t="shared" si="106"/>
        <v>237</v>
      </c>
      <c r="AL200" s="12">
        <f t="shared" si="107"/>
        <v>11</v>
      </c>
      <c r="AM200" s="12">
        <f t="shared" si="108"/>
        <v>220</v>
      </c>
      <c r="AN200" s="12">
        <f t="shared" si="109"/>
        <v>8340</v>
      </c>
      <c r="AO200" s="12">
        <f>MAX(AN$4:AN200)</f>
        <v>8360</v>
      </c>
      <c r="AP200" s="8">
        <f t="shared" si="110"/>
        <v>-2.3923444976076554E-3</v>
      </c>
      <c r="AR200" s="12">
        <f t="shared" si="111"/>
        <v>399.59999999999997</v>
      </c>
      <c r="AS200" s="12">
        <f t="shared" si="112"/>
        <v>19</v>
      </c>
      <c r="AT200" s="12">
        <f t="shared" si="113"/>
        <v>0</v>
      </c>
      <c r="AU200" s="12">
        <f t="shared" si="114"/>
        <v>13320</v>
      </c>
      <c r="AV200" s="12">
        <f>MAX(AU$4:AU200)</f>
        <v>13320</v>
      </c>
      <c r="AW200" s="8">
        <f t="shared" si="115"/>
        <v>0</v>
      </c>
      <c r="AZ200" s="9"/>
      <c r="BC200" s="13"/>
      <c r="BD200" s="14"/>
      <c r="BF200" s="12"/>
      <c r="BG200" s="12"/>
      <c r="BH200" s="12"/>
      <c r="BI200" s="12"/>
      <c r="BJ200" s="12"/>
      <c r="BK200" s="8"/>
    </row>
    <row r="201" spans="1:63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 t="shared" si="87"/>
        <v>1040</v>
      </c>
      <c r="G201" s="11">
        <f t="shared" si="88"/>
        <v>0</v>
      </c>
      <c r="H201" s="3" t="s">
        <v>38</v>
      </c>
      <c r="L201" s="2">
        <f t="shared" si="89"/>
        <v>1</v>
      </c>
      <c r="M201" s="2" t="s">
        <v>20</v>
      </c>
      <c r="N201" s="14">
        <v>7</v>
      </c>
      <c r="O201" s="2">
        <v>116460</v>
      </c>
      <c r="P201" s="2">
        <v>116455</v>
      </c>
      <c r="Q201" s="2">
        <v>116053</v>
      </c>
      <c r="R201" s="9">
        <f t="shared" si="90"/>
        <v>0.2</v>
      </c>
      <c r="S201" s="9">
        <f t="shared" si="91"/>
        <v>40</v>
      </c>
      <c r="U201" s="9">
        <f t="shared" si="92"/>
        <v>-0.2</v>
      </c>
      <c r="V201" s="9">
        <f t="shared" si="93"/>
        <v>40</v>
      </c>
      <c r="W201" s="7">
        <f t="shared" si="94"/>
        <v>0</v>
      </c>
      <c r="X201" s="7">
        <f t="shared" si="95"/>
        <v>0</v>
      </c>
      <c r="Y201" s="9">
        <f t="shared" si="96"/>
        <v>0</v>
      </c>
      <c r="Z201" s="9"/>
      <c r="AA201" s="9">
        <f t="shared" si="97"/>
        <v>0</v>
      </c>
      <c r="AB201" s="9">
        <f t="shared" si="98"/>
        <v>0</v>
      </c>
      <c r="AC201" s="13">
        <f t="shared" si="99"/>
        <v>440</v>
      </c>
      <c r="AD201" s="13">
        <f t="shared" si="100"/>
        <v>0</v>
      </c>
      <c r="AE201" s="13">
        <f t="shared" si="101"/>
        <v>0</v>
      </c>
      <c r="AF201" s="13">
        <f t="shared" si="102"/>
        <v>0</v>
      </c>
      <c r="AG201" s="13">
        <f t="shared" si="103"/>
        <v>0</v>
      </c>
      <c r="AH201" s="13">
        <f t="shared" si="104"/>
        <v>820</v>
      </c>
      <c r="AI201" s="14">
        <f t="shared" si="105"/>
        <v>0</v>
      </c>
      <c r="AK201" s="12">
        <f t="shared" si="106"/>
        <v>237</v>
      </c>
      <c r="AL201" s="12">
        <f t="shared" si="107"/>
        <v>11</v>
      </c>
      <c r="AM201" s="12">
        <f t="shared" si="108"/>
        <v>0</v>
      </c>
      <c r="AN201" s="12">
        <f t="shared" si="109"/>
        <v>8340</v>
      </c>
      <c r="AO201" s="12">
        <f>MAX(AN$4:AN201)</f>
        <v>8360</v>
      </c>
      <c r="AP201" s="8">
        <f t="shared" si="110"/>
        <v>-2.3923444976076554E-3</v>
      </c>
      <c r="AR201" s="12">
        <f t="shared" si="111"/>
        <v>399.59999999999997</v>
      </c>
      <c r="AS201" s="12">
        <f t="shared" si="112"/>
        <v>19</v>
      </c>
      <c r="AT201" s="12">
        <f t="shared" si="113"/>
        <v>0</v>
      </c>
      <c r="AU201" s="12">
        <f t="shared" si="114"/>
        <v>13320</v>
      </c>
      <c r="AV201" s="12">
        <f>MAX(AU$4:AU201)</f>
        <v>13320</v>
      </c>
      <c r="AW201" s="8">
        <f t="shared" si="115"/>
        <v>0</v>
      </c>
      <c r="AZ201" s="9"/>
      <c r="BC201" s="13"/>
      <c r="BD201" s="14"/>
      <c r="BF201" s="12"/>
      <c r="BG201" s="12"/>
      <c r="BH201" s="12"/>
      <c r="BI201" s="12"/>
      <c r="BJ201" s="12"/>
      <c r="BK201" s="8"/>
    </row>
    <row r="202" spans="1:63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 t="shared" si="87"/>
        <v>1500</v>
      </c>
      <c r="G202" s="11">
        <f t="shared" si="88"/>
        <v>0</v>
      </c>
      <c r="H202" s="3" t="s">
        <v>37</v>
      </c>
      <c r="I202" s="2" t="s">
        <v>11</v>
      </c>
      <c r="J202" s="2">
        <v>19</v>
      </c>
      <c r="L202" s="2">
        <f t="shared" si="89"/>
        <v>1</v>
      </c>
      <c r="M202" s="2" t="s">
        <v>21</v>
      </c>
      <c r="N202" s="14">
        <v>8</v>
      </c>
      <c r="O202" s="2">
        <v>73670</v>
      </c>
      <c r="P202" s="2">
        <v>73513</v>
      </c>
      <c r="Q202" s="2">
        <v>74710</v>
      </c>
      <c r="R202" s="9">
        <f t="shared" si="90"/>
        <v>16.5</v>
      </c>
      <c r="S202" s="9">
        <f t="shared" si="91"/>
        <v>103.2</v>
      </c>
      <c r="U202" s="9">
        <f t="shared" si="92"/>
        <v>-16.5</v>
      </c>
      <c r="V202" s="9">
        <f t="shared" si="93"/>
        <v>103.2</v>
      </c>
      <c r="W202" s="7">
        <f t="shared" si="94"/>
        <v>1</v>
      </c>
      <c r="X202" s="7">
        <f t="shared" si="95"/>
        <v>0</v>
      </c>
      <c r="Y202" s="9">
        <f t="shared" si="96"/>
        <v>0</v>
      </c>
      <c r="Z202" s="9"/>
      <c r="AA202" s="9">
        <f t="shared" si="97"/>
        <v>0</v>
      </c>
      <c r="AB202" s="9">
        <f t="shared" si="98"/>
        <v>20</v>
      </c>
      <c r="AC202" s="13">
        <f t="shared" si="99"/>
        <v>460</v>
      </c>
      <c r="AD202" s="13">
        <f t="shared" si="100"/>
        <v>20</v>
      </c>
      <c r="AE202" s="13">
        <f t="shared" si="101"/>
        <v>0</v>
      </c>
      <c r="AF202" s="13">
        <f t="shared" si="102"/>
        <v>0</v>
      </c>
      <c r="AG202" s="13">
        <f t="shared" si="103"/>
        <v>0</v>
      </c>
      <c r="AH202" s="13">
        <f t="shared" si="104"/>
        <v>820</v>
      </c>
      <c r="AI202" s="14">
        <f t="shared" si="105"/>
        <v>0</v>
      </c>
      <c r="AK202" s="12">
        <f t="shared" si="106"/>
        <v>237</v>
      </c>
      <c r="AL202" s="12">
        <f t="shared" si="107"/>
        <v>11</v>
      </c>
      <c r="AM202" s="12">
        <f t="shared" si="108"/>
        <v>220</v>
      </c>
      <c r="AN202" s="12">
        <f t="shared" si="109"/>
        <v>8560</v>
      </c>
      <c r="AO202" s="12">
        <f>MAX(AN$4:AN202)</f>
        <v>8560</v>
      </c>
      <c r="AP202" s="8">
        <f t="shared" si="110"/>
        <v>0</v>
      </c>
      <c r="AR202" s="12">
        <f t="shared" si="111"/>
        <v>399.59999999999997</v>
      </c>
      <c r="AS202" s="12">
        <f t="shared" si="112"/>
        <v>19</v>
      </c>
      <c r="AT202" s="12">
        <f t="shared" si="113"/>
        <v>0</v>
      </c>
      <c r="AU202" s="12">
        <f t="shared" si="114"/>
        <v>13320</v>
      </c>
      <c r="AV202" s="12">
        <f>MAX(AU$4:AU202)</f>
        <v>13320</v>
      </c>
      <c r="AW202" s="8">
        <f t="shared" si="115"/>
        <v>0</v>
      </c>
      <c r="AZ202" s="9"/>
      <c r="BC202" s="13"/>
      <c r="BD202" s="14"/>
      <c r="BF202" s="12"/>
      <c r="BG202" s="12"/>
      <c r="BH202" s="12"/>
      <c r="BI202" s="12"/>
      <c r="BJ202" s="12"/>
      <c r="BK202" s="8"/>
    </row>
    <row r="203" spans="1:63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 t="shared" si="87"/>
        <v>1515</v>
      </c>
      <c r="G203" s="11">
        <f t="shared" si="88"/>
        <v>1</v>
      </c>
      <c r="H203" s="3" t="s">
        <v>17</v>
      </c>
      <c r="L203" s="2">
        <f t="shared" si="89"/>
        <v>1</v>
      </c>
      <c r="M203" s="2" t="s">
        <v>21</v>
      </c>
      <c r="N203" s="14">
        <v>7</v>
      </c>
      <c r="O203" s="2">
        <v>104670</v>
      </c>
      <c r="P203" s="2">
        <v>104534</v>
      </c>
      <c r="Q203" s="2">
        <v>106841</v>
      </c>
      <c r="R203" s="9">
        <f t="shared" si="90"/>
        <v>14.3</v>
      </c>
      <c r="S203" s="9">
        <f t="shared" si="91"/>
        <v>216.4</v>
      </c>
      <c r="U203" s="9">
        <f t="shared" si="92"/>
        <v>-14.3</v>
      </c>
      <c r="V203" s="9">
        <f t="shared" si="93"/>
        <v>216.4</v>
      </c>
      <c r="W203" s="7">
        <f t="shared" si="94"/>
        <v>1</v>
      </c>
      <c r="X203" s="7">
        <f t="shared" si="95"/>
        <v>1</v>
      </c>
      <c r="Y203" s="9">
        <f t="shared" si="96"/>
        <v>0</v>
      </c>
      <c r="Z203" s="9"/>
      <c r="AA203" s="9">
        <f t="shared" si="97"/>
        <v>0</v>
      </c>
      <c r="AB203" s="9">
        <f t="shared" si="98"/>
        <v>20</v>
      </c>
      <c r="AC203" s="13">
        <f t="shared" si="99"/>
        <v>480</v>
      </c>
      <c r="AD203" s="13">
        <f t="shared" si="100"/>
        <v>0</v>
      </c>
      <c r="AE203" s="13">
        <f t="shared" si="101"/>
        <v>0</v>
      </c>
      <c r="AF203" s="13">
        <f t="shared" si="102"/>
        <v>0</v>
      </c>
      <c r="AG203" s="13">
        <f t="shared" si="103"/>
        <v>20</v>
      </c>
      <c r="AH203" s="13">
        <f t="shared" si="104"/>
        <v>840</v>
      </c>
      <c r="AI203" s="14">
        <f t="shared" si="105"/>
        <v>1</v>
      </c>
      <c r="AK203" s="12">
        <f t="shared" si="106"/>
        <v>237</v>
      </c>
      <c r="AL203" s="12">
        <f t="shared" si="107"/>
        <v>11</v>
      </c>
      <c r="AM203" s="12">
        <f t="shared" si="108"/>
        <v>220</v>
      </c>
      <c r="AN203" s="12">
        <f t="shared" si="109"/>
        <v>8780</v>
      </c>
      <c r="AO203" s="12">
        <f>MAX(AN$4:AN203)</f>
        <v>8780</v>
      </c>
      <c r="AP203" s="8">
        <f t="shared" si="110"/>
        <v>0</v>
      </c>
      <c r="AR203" s="12">
        <f t="shared" si="111"/>
        <v>399.59999999999997</v>
      </c>
      <c r="AS203" s="12">
        <f t="shared" si="112"/>
        <v>19</v>
      </c>
      <c r="AT203" s="12">
        <f t="shared" si="113"/>
        <v>380</v>
      </c>
      <c r="AU203" s="12">
        <f t="shared" si="114"/>
        <v>13700</v>
      </c>
      <c r="AV203" s="12">
        <f>MAX(AU$4:AU203)</f>
        <v>13700</v>
      </c>
      <c r="AW203" s="8">
        <f t="shared" si="115"/>
        <v>0</v>
      </c>
      <c r="AZ203" s="9"/>
      <c r="BC203" s="13"/>
      <c r="BD203" s="14"/>
      <c r="BF203" s="12"/>
      <c r="BG203" s="12"/>
      <c r="BH203" s="12"/>
      <c r="BI203" s="12"/>
      <c r="BJ203" s="12"/>
      <c r="BK203" s="8"/>
    </row>
    <row r="204" spans="1:63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 t="shared" si="87"/>
        <v>1530</v>
      </c>
      <c r="G204" s="11">
        <f t="shared" si="88"/>
        <v>0</v>
      </c>
      <c r="H204" s="3" t="s">
        <v>43</v>
      </c>
      <c r="K204" s="2" t="s">
        <v>11</v>
      </c>
      <c r="L204" s="2">
        <f t="shared" si="89"/>
        <v>1</v>
      </c>
      <c r="M204" s="2" t="s">
        <v>20</v>
      </c>
      <c r="N204" s="14">
        <v>10</v>
      </c>
      <c r="O204" s="2">
        <v>132940</v>
      </c>
      <c r="P204" s="2">
        <v>132933</v>
      </c>
      <c r="Q204" s="2">
        <v>131185</v>
      </c>
      <c r="R204" s="9">
        <f t="shared" si="90"/>
        <v>0.3</v>
      </c>
      <c r="S204" s="9">
        <f t="shared" si="91"/>
        <v>174.5</v>
      </c>
      <c r="U204" s="9">
        <f t="shared" si="92"/>
        <v>-0.3</v>
      </c>
      <c r="V204" s="9">
        <f t="shared" si="93"/>
        <v>174.5</v>
      </c>
      <c r="W204" s="7">
        <f t="shared" si="94"/>
        <v>0</v>
      </c>
      <c r="X204" s="7">
        <f t="shared" si="95"/>
        <v>0</v>
      </c>
      <c r="Y204" s="9">
        <f t="shared" si="96"/>
        <v>0</v>
      </c>
      <c r="Z204" s="9"/>
      <c r="AA204" s="9">
        <f t="shared" si="97"/>
        <v>0</v>
      </c>
      <c r="AB204" s="9">
        <f t="shared" si="98"/>
        <v>0</v>
      </c>
      <c r="AC204" s="13">
        <f t="shared" si="99"/>
        <v>480</v>
      </c>
      <c r="AD204" s="13">
        <f t="shared" si="100"/>
        <v>0</v>
      </c>
      <c r="AE204" s="13">
        <f t="shared" si="101"/>
        <v>0</v>
      </c>
      <c r="AF204" s="13">
        <f t="shared" si="102"/>
        <v>0</v>
      </c>
      <c r="AG204" s="13">
        <f t="shared" si="103"/>
        <v>0</v>
      </c>
      <c r="AH204" s="13">
        <f t="shared" si="104"/>
        <v>840</v>
      </c>
      <c r="AI204" s="14">
        <f t="shared" si="105"/>
        <v>0</v>
      </c>
      <c r="AK204" s="12">
        <f t="shared" si="106"/>
        <v>237</v>
      </c>
      <c r="AL204" s="12">
        <f t="shared" si="107"/>
        <v>11</v>
      </c>
      <c r="AM204" s="12">
        <f t="shared" si="108"/>
        <v>0</v>
      </c>
      <c r="AN204" s="12">
        <f t="shared" si="109"/>
        <v>8780</v>
      </c>
      <c r="AO204" s="12">
        <f>MAX(AN$4:AN204)</f>
        <v>8780</v>
      </c>
      <c r="AP204" s="8">
        <f t="shared" si="110"/>
        <v>0</v>
      </c>
      <c r="AR204" s="12">
        <f t="shared" si="111"/>
        <v>399.59999999999997</v>
      </c>
      <c r="AS204" s="12">
        <f t="shared" si="112"/>
        <v>19</v>
      </c>
      <c r="AT204" s="12">
        <f t="shared" si="113"/>
        <v>0</v>
      </c>
      <c r="AU204" s="12">
        <f t="shared" si="114"/>
        <v>13700</v>
      </c>
      <c r="AV204" s="12">
        <f>MAX(AU$4:AU204)</f>
        <v>13700</v>
      </c>
      <c r="AW204" s="8">
        <f t="shared" si="115"/>
        <v>0</v>
      </c>
      <c r="AZ204" s="9"/>
      <c r="BC204" s="13"/>
      <c r="BD204" s="14"/>
      <c r="BF204" s="12"/>
      <c r="BG204" s="12"/>
      <c r="BH204" s="12"/>
      <c r="BI204" s="12"/>
      <c r="BJ204" s="12"/>
      <c r="BK204" s="8"/>
    </row>
    <row r="205" spans="1:63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 t="shared" si="87"/>
        <v>55</v>
      </c>
      <c r="G205" s="11">
        <f t="shared" si="88"/>
        <v>1</v>
      </c>
      <c r="H205" s="3" t="s">
        <v>38</v>
      </c>
      <c r="K205" s="2" t="s">
        <v>11</v>
      </c>
      <c r="L205" s="2">
        <f t="shared" si="89"/>
        <v>1</v>
      </c>
      <c r="M205" s="2" t="s">
        <v>20</v>
      </c>
      <c r="N205" s="14">
        <v>7</v>
      </c>
      <c r="O205" s="2">
        <v>115060</v>
      </c>
      <c r="P205" s="2">
        <v>115108</v>
      </c>
      <c r="Q205" s="2">
        <v>114808</v>
      </c>
      <c r="R205" s="9">
        <f t="shared" si="90"/>
        <v>5.5</v>
      </c>
      <c r="S205" s="9">
        <f t="shared" si="91"/>
        <v>24.5</v>
      </c>
      <c r="U205" s="9">
        <f t="shared" si="92"/>
        <v>-5.5</v>
      </c>
      <c r="V205" s="9">
        <f t="shared" si="93"/>
        <v>24.5</v>
      </c>
      <c r="W205" s="7">
        <f t="shared" si="94"/>
        <v>1</v>
      </c>
      <c r="X205" s="7">
        <f t="shared" si="95"/>
        <v>0</v>
      </c>
      <c r="Y205" s="9">
        <f t="shared" si="96"/>
        <v>0</v>
      </c>
      <c r="Z205" s="9"/>
      <c r="AA205" s="9">
        <f t="shared" si="97"/>
        <v>0</v>
      </c>
      <c r="AB205" s="9">
        <f t="shared" si="98"/>
        <v>20</v>
      </c>
      <c r="AC205" s="13">
        <f t="shared" si="99"/>
        <v>500</v>
      </c>
      <c r="AD205" s="13">
        <f t="shared" si="100"/>
        <v>0</v>
      </c>
      <c r="AE205" s="13">
        <f t="shared" si="101"/>
        <v>20</v>
      </c>
      <c r="AF205" s="13">
        <f t="shared" si="102"/>
        <v>0</v>
      </c>
      <c r="AG205" s="13">
        <f t="shared" si="103"/>
        <v>0</v>
      </c>
      <c r="AH205" s="13">
        <f t="shared" si="104"/>
        <v>840</v>
      </c>
      <c r="AI205" s="14">
        <f t="shared" si="105"/>
        <v>0</v>
      </c>
      <c r="AK205" s="12">
        <f t="shared" si="106"/>
        <v>263.39999999999998</v>
      </c>
      <c r="AL205" s="12">
        <f t="shared" si="107"/>
        <v>13</v>
      </c>
      <c r="AM205" s="12">
        <f t="shared" si="108"/>
        <v>260</v>
      </c>
      <c r="AN205" s="12">
        <f t="shared" si="109"/>
        <v>9040</v>
      </c>
      <c r="AO205" s="12">
        <f>MAX(AN$4:AN205)</f>
        <v>9040</v>
      </c>
      <c r="AP205" s="8">
        <f t="shared" si="110"/>
        <v>0</v>
      </c>
      <c r="AR205" s="12">
        <f t="shared" si="111"/>
        <v>399.59999999999997</v>
      </c>
      <c r="AS205" s="12">
        <f t="shared" si="112"/>
        <v>19</v>
      </c>
      <c r="AT205" s="12">
        <f t="shared" si="113"/>
        <v>0</v>
      </c>
      <c r="AU205" s="12">
        <f t="shared" si="114"/>
        <v>13700</v>
      </c>
      <c r="AV205" s="12">
        <f>MAX(AU$4:AU205)</f>
        <v>13700</v>
      </c>
      <c r="AW205" s="8">
        <f t="shared" si="115"/>
        <v>0</v>
      </c>
      <c r="AZ205" s="9"/>
      <c r="BC205" s="13"/>
      <c r="BD205" s="14"/>
      <c r="BF205" s="12"/>
      <c r="BG205" s="12"/>
      <c r="BH205" s="12"/>
      <c r="BI205" s="12"/>
      <c r="BJ205" s="12"/>
      <c r="BK205" s="8"/>
    </row>
    <row r="206" spans="1:63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 t="shared" si="87"/>
        <v>255</v>
      </c>
      <c r="G206" s="11">
        <f t="shared" si="88"/>
        <v>1</v>
      </c>
      <c r="H206" s="3" t="s">
        <v>17</v>
      </c>
      <c r="I206" s="2" t="s">
        <v>11</v>
      </c>
      <c r="J206" s="2">
        <v>66</v>
      </c>
      <c r="L206" s="2">
        <f t="shared" si="89"/>
        <v>1</v>
      </c>
      <c r="M206" s="2" t="s">
        <v>21</v>
      </c>
      <c r="N206" s="14">
        <v>7</v>
      </c>
      <c r="O206" s="2">
        <v>106030</v>
      </c>
      <c r="P206" s="2">
        <v>106030</v>
      </c>
      <c r="Q206" s="2">
        <v>106740</v>
      </c>
      <c r="R206" s="9">
        <f t="shared" si="90"/>
        <v>0.7</v>
      </c>
      <c r="S206" s="9">
        <f t="shared" si="91"/>
        <v>70.3</v>
      </c>
      <c r="U206" s="9">
        <f t="shared" si="92"/>
        <v>-0.7</v>
      </c>
      <c r="V206" s="9">
        <f t="shared" si="93"/>
        <v>70.3</v>
      </c>
      <c r="W206" s="7">
        <f t="shared" si="94"/>
        <v>0</v>
      </c>
      <c r="X206" s="7">
        <f t="shared" si="95"/>
        <v>0</v>
      </c>
      <c r="Y206" s="9">
        <f t="shared" si="96"/>
        <v>0</v>
      </c>
      <c r="Z206" s="9"/>
      <c r="AA206" s="9">
        <f t="shared" si="97"/>
        <v>0</v>
      </c>
      <c r="AB206" s="9">
        <f t="shared" si="98"/>
        <v>0</v>
      </c>
      <c r="AC206" s="13">
        <f t="shared" si="99"/>
        <v>500</v>
      </c>
      <c r="AD206" s="13">
        <f t="shared" si="100"/>
        <v>0</v>
      </c>
      <c r="AE206" s="13">
        <f t="shared" si="101"/>
        <v>0</v>
      </c>
      <c r="AF206" s="13">
        <f t="shared" si="102"/>
        <v>0</v>
      </c>
      <c r="AG206" s="13">
        <f t="shared" si="103"/>
        <v>0</v>
      </c>
      <c r="AH206" s="13">
        <f t="shared" si="104"/>
        <v>840</v>
      </c>
      <c r="AI206" s="14">
        <f t="shared" si="105"/>
        <v>0</v>
      </c>
      <c r="AK206" s="12">
        <f t="shared" si="106"/>
        <v>263.39999999999998</v>
      </c>
      <c r="AL206" s="12">
        <f t="shared" si="107"/>
        <v>13</v>
      </c>
      <c r="AM206" s="12">
        <f t="shared" si="108"/>
        <v>0</v>
      </c>
      <c r="AN206" s="12">
        <f t="shared" si="109"/>
        <v>9040</v>
      </c>
      <c r="AO206" s="12">
        <f>MAX(AN$4:AN206)</f>
        <v>9040</v>
      </c>
      <c r="AP206" s="8">
        <f t="shared" si="110"/>
        <v>0</v>
      </c>
      <c r="AR206" s="12">
        <f t="shared" si="111"/>
        <v>411</v>
      </c>
      <c r="AS206" s="12">
        <f t="shared" si="112"/>
        <v>20</v>
      </c>
      <c r="AT206" s="12">
        <f t="shared" si="113"/>
        <v>0</v>
      </c>
      <c r="AU206" s="12">
        <f t="shared" si="114"/>
        <v>13700</v>
      </c>
      <c r="AV206" s="12">
        <f>MAX(AU$4:AU206)</f>
        <v>13700</v>
      </c>
      <c r="AW206" s="8">
        <f t="shared" si="115"/>
        <v>0</v>
      </c>
      <c r="AZ206" s="9"/>
      <c r="BC206" s="13"/>
      <c r="BD206" s="14"/>
      <c r="BF206" s="12"/>
      <c r="BG206" s="12"/>
      <c r="BH206" s="12"/>
      <c r="BI206" s="12"/>
      <c r="BJ206" s="12"/>
      <c r="BK206" s="8"/>
    </row>
    <row r="207" spans="1:63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 t="shared" si="87"/>
        <v>1120</v>
      </c>
      <c r="G207" s="11">
        <f t="shared" si="88"/>
        <v>0</v>
      </c>
      <c r="H207" s="3" t="s">
        <v>17</v>
      </c>
      <c r="I207" s="2" t="s">
        <v>11</v>
      </c>
      <c r="J207" s="2">
        <v>11</v>
      </c>
      <c r="L207" s="2">
        <f t="shared" si="89"/>
        <v>1</v>
      </c>
      <c r="M207" s="2" t="s">
        <v>20</v>
      </c>
      <c r="N207" s="14">
        <v>7</v>
      </c>
      <c r="O207" s="2">
        <v>106590</v>
      </c>
      <c r="P207" s="2">
        <v>106571</v>
      </c>
      <c r="Q207" s="2">
        <v>106426</v>
      </c>
      <c r="R207" s="9">
        <f t="shared" si="90"/>
        <v>-1.2</v>
      </c>
      <c r="S207" s="9">
        <f t="shared" si="91"/>
        <v>15.7</v>
      </c>
      <c r="U207" s="9">
        <f t="shared" si="92"/>
        <v>1.2</v>
      </c>
      <c r="V207" s="9">
        <f t="shared" si="93"/>
        <v>15.7</v>
      </c>
      <c r="W207" s="7">
        <f t="shared" si="94"/>
        <v>0</v>
      </c>
      <c r="X207" s="7">
        <f t="shared" si="95"/>
        <v>0</v>
      </c>
      <c r="Y207" s="9">
        <f t="shared" si="96"/>
        <v>0</v>
      </c>
      <c r="Z207" s="9"/>
      <c r="AA207" s="9">
        <f t="shared" si="97"/>
        <v>0</v>
      </c>
      <c r="AB207" s="9">
        <f t="shared" si="98"/>
        <v>0</v>
      </c>
      <c r="AC207" s="13">
        <f t="shared" si="99"/>
        <v>500</v>
      </c>
      <c r="AD207" s="13">
        <f t="shared" si="100"/>
        <v>0</v>
      </c>
      <c r="AE207" s="13">
        <f t="shared" si="101"/>
        <v>0</v>
      </c>
      <c r="AF207" s="13">
        <f t="shared" si="102"/>
        <v>0</v>
      </c>
      <c r="AG207" s="13">
        <f t="shared" si="103"/>
        <v>0</v>
      </c>
      <c r="AH207" s="13">
        <f t="shared" si="104"/>
        <v>840</v>
      </c>
      <c r="AI207" s="14">
        <f t="shared" si="105"/>
        <v>0</v>
      </c>
      <c r="AK207" s="12">
        <f t="shared" si="106"/>
        <v>263.39999999999998</v>
      </c>
      <c r="AL207" s="12">
        <f t="shared" si="107"/>
        <v>13</v>
      </c>
      <c r="AM207" s="12">
        <f t="shared" si="108"/>
        <v>0</v>
      </c>
      <c r="AN207" s="12">
        <f t="shared" si="109"/>
        <v>9040</v>
      </c>
      <c r="AO207" s="12">
        <f>MAX(AN$4:AN207)</f>
        <v>9040</v>
      </c>
      <c r="AP207" s="8">
        <f t="shared" si="110"/>
        <v>0</v>
      </c>
      <c r="AR207" s="12">
        <f t="shared" si="111"/>
        <v>411</v>
      </c>
      <c r="AS207" s="12">
        <f t="shared" si="112"/>
        <v>20</v>
      </c>
      <c r="AT207" s="12">
        <f t="shared" si="113"/>
        <v>0</v>
      </c>
      <c r="AU207" s="12">
        <f t="shared" si="114"/>
        <v>13700</v>
      </c>
      <c r="AV207" s="12">
        <f>MAX(AU$4:AU207)</f>
        <v>13700</v>
      </c>
      <c r="AW207" s="8">
        <f t="shared" si="115"/>
        <v>0</v>
      </c>
      <c r="AZ207" s="9"/>
      <c r="BC207" s="13"/>
      <c r="BD207" s="14"/>
      <c r="BF207" s="12"/>
      <c r="BG207" s="12"/>
      <c r="BH207" s="12"/>
      <c r="BI207" s="12"/>
      <c r="BJ207" s="12"/>
      <c r="BK207" s="8"/>
    </row>
    <row r="208" spans="1:63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 t="shared" si="87"/>
        <v>1320</v>
      </c>
      <c r="G208" s="11">
        <f t="shared" si="88"/>
        <v>0</v>
      </c>
      <c r="H208" s="3" t="s">
        <v>38</v>
      </c>
      <c r="K208" s="2" t="s">
        <v>11</v>
      </c>
      <c r="L208" s="2">
        <f t="shared" si="89"/>
        <v>0</v>
      </c>
      <c r="M208" s="2" t="s">
        <v>21</v>
      </c>
      <c r="N208" s="14">
        <v>7</v>
      </c>
      <c r="O208" s="2">
        <v>114280</v>
      </c>
      <c r="P208" s="2">
        <v>114177</v>
      </c>
      <c r="Q208" s="2">
        <v>115438</v>
      </c>
      <c r="R208" s="9">
        <f t="shared" si="90"/>
        <v>11</v>
      </c>
      <c r="S208" s="9">
        <f t="shared" si="91"/>
        <v>115.1</v>
      </c>
      <c r="U208" s="9">
        <f t="shared" si="92"/>
        <v>-11</v>
      </c>
      <c r="V208" s="9">
        <f t="shared" si="93"/>
        <v>115.1</v>
      </c>
      <c r="W208" s="7">
        <f t="shared" si="94"/>
        <v>1</v>
      </c>
      <c r="X208" s="7">
        <f t="shared" si="95"/>
        <v>0</v>
      </c>
      <c r="Y208" s="9">
        <f t="shared" si="96"/>
        <v>0</v>
      </c>
      <c r="Z208" s="9"/>
      <c r="AA208" s="9">
        <f t="shared" si="97"/>
        <v>0</v>
      </c>
      <c r="AB208" s="9">
        <f t="shared" si="98"/>
        <v>20</v>
      </c>
      <c r="AC208" s="13">
        <f t="shared" si="99"/>
        <v>520</v>
      </c>
      <c r="AD208" s="13">
        <f t="shared" si="100"/>
        <v>0</v>
      </c>
      <c r="AE208" s="13">
        <f t="shared" si="101"/>
        <v>20</v>
      </c>
      <c r="AF208" s="13">
        <f t="shared" si="102"/>
        <v>20</v>
      </c>
      <c r="AG208" s="13">
        <f t="shared" si="103"/>
        <v>0</v>
      </c>
      <c r="AH208" s="13">
        <f t="shared" si="104"/>
        <v>840</v>
      </c>
      <c r="AI208" s="14">
        <f t="shared" si="105"/>
        <v>0</v>
      </c>
      <c r="AK208" s="12">
        <f t="shared" si="106"/>
        <v>263.39999999999998</v>
      </c>
      <c r="AL208" s="12">
        <f t="shared" si="107"/>
        <v>13</v>
      </c>
      <c r="AM208" s="12">
        <f t="shared" si="108"/>
        <v>260</v>
      </c>
      <c r="AN208" s="12">
        <f t="shared" si="109"/>
        <v>9300</v>
      </c>
      <c r="AO208" s="12">
        <f>MAX(AN$4:AN208)</f>
        <v>9300</v>
      </c>
      <c r="AP208" s="8">
        <f t="shared" si="110"/>
        <v>0</v>
      </c>
      <c r="AR208" s="12">
        <f t="shared" si="111"/>
        <v>411</v>
      </c>
      <c r="AS208" s="12">
        <f t="shared" si="112"/>
        <v>20</v>
      </c>
      <c r="AT208" s="12">
        <f t="shared" si="113"/>
        <v>0</v>
      </c>
      <c r="AU208" s="12">
        <f t="shared" si="114"/>
        <v>13700</v>
      </c>
      <c r="AV208" s="12">
        <f>MAX(AU$4:AU208)</f>
        <v>13700</v>
      </c>
      <c r="AW208" s="8">
        <f t="shared" si="115"/>
        <v>0</v>
      </c>
      <c r="AZ208" s="9"/>
      <c r="BC208" s="13"/>
      <c r="BD208" s="14"/>
      <c r="BF208" s="12"/>
      <c r="BG208" s="12"/>
      <c r="BH208" s="12"/>
      <c r="BI208" s="12"/>
      <c r="BJ208" s="12"/>
      <c r="BK208" s="8"/>
    </row>
    <row r="209" spans="1:63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 t="shared" si="87"/>
        <v>1415</v>
      </c>
      <c r="G209" s="11">
        <f t="shared" si="88"/>
        <v>0</v>
      </c>
      <c r="H209" s="3" t="s">
        <v>37</v>
      </c>
      <c r="L209" s="2">
        <f t="shared" si="89"/>
        <v>1</v>
      </c>
      <c r="M209" s="2" t="s">
        <v>21</v>
      </c>
      <c r="N209" s="14">
        <v>8</v>
      </c>
      <c r="O209" s="2">
        <v>74630</v>
      </c>
      <c r="P209" s="2">
        <v>74484</v>
      </c>
      <c r="Q209" s="2">
        <v>75039</v>
      </c>
      <c r="R209" s="9">
        <f t="shared" si="90"/>
        <v>15.4</v>
      </c>
      <c r="S209" s="9">
        <f t="shared" si="91"/>
        <v>40.1</v>
      </c>
      <c r="U209" s="9">
        <f t="shared" si="92"/>
        <v>-15.4</v>
      </c>
      <c r="V209" s="9">
        <f t="shared" si="93"/>
        <v>40.1</v>
      </c>
      <c r="W209" s="7">
        <f t="shared" si="94"/>
        <v>1</v>
      </c>
      <c r="X209" s="7">
        <f t="shared" si="95"/>
        <v>1</v>
      </c>
      <c r="Y209" s="9">
        <f t="shared" si="96"/>
        <v>0</v>
      </c>
      <c r="Z209" s="9"/>
      <c r="AA209" s="9">
        <f t="shared" si="97"/>
        <v>0</v>
      </c>
      <c r="AB209" s="9">
        <f t="shared" si="98"/>
        <v>20</v>
      </c>
      <c r="AC209" s="13">
        <f t="shared" si="99"/>
        <v>540</v>
      </c>
      <c r="AD209" s="13">
        <f t="shared" si="100"/>
        <v>0</v>
      </c>
      <c r="AE209" s="13">
        <f t="shared" si="101"/>
        <v>0</v>
      </c>
      <c r="AF209" s="13">
        <f t="shared" si="102"/>
        <v>0</v>
      </c>
      <c r="AG209" s="13">
        <f t="shared" si="103"/>
        <v>20</v>
      </c>
      <c r="AH209" s="13">
        <f t="shared" si="104"/>
        <v>860</v>
      </c>
      <c r="AI209" s="14">
        <f t="shared" si="105"/>
        <v>1</v>
      </c>
      <c r="AK209" s="12">
        <f t="shared" si="106"/>
        <v>263.39999999999998</v>
      </c>
      <c r="AL209" s="12">
        <f t="shared" si="107"/>
        <v>13</v>
      </c>
      <c r="AM209" s="12">
        <f t="shared" si="108"/>
        <v>260</v>
      </c>
      <c r="AN209" s="12">
        <f t="shared" si="109"/>
        <v>9560</v>
      </c>
      <c r="AO209" s="12">
        <f>MAX(AN$4:AN209)</f>
        <v>9560</v>
      </c>
      <c r="AP209" s="8">
        <f t="shared" si="110"/>
        <v>0</v>
      </c>
      <c r="AR209" s="12">
        <f t="shared" si="111"/>
        <v>411</v>
      </c>
      <c r="AS209" s="12">
        <f t="shared" si="112"/>
        <v>20</v>
      </c>
      <c r="AT209" s="12">
        <f t="shared" si="113"/>
        <v>400</v>
      </c>
      <c r="AU209" s="12">
        <f t="shared" si="114"/>
        <v>14100</v>
      </c>
      <c r="AV209" s="12">
        <f>MAX(AU$4:AU209)</f>
        <v>14100</v>
      </c>
      <c r="AW209" s="8">
        <f t="shared" si="115"/>
        <v>0</v>
      </c>
      <c r="AZ209" s="9"/>
      <c r="BC209" s="13"/>
      <c r="BD209" s="14"/>
      <c r="BF209" s="12"/>
      <c r="BG209" s="12"/>
      <c r="BH209" s="12"/>
      <c r="BI209" s="12"/>
      <c r="BJ209" s="12"/>
      <c r="BK209" s="8"/>
    </row>
    <row r="210" spans="1:63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 t="shared" si="87"/>
        <v>230</v>
      </c>
      <c r="G210" s="11">
        <f t="shared" si="88"/>
        <v>3</v>
      </c>
      <c r="H210" s="3" t="s">
        <v>38</v>
      </c>
      <c r="I210" s="2" t="s">
        <v>11</v>
      </c>
      <c r="J210" s="2">
        <v>35</v>
      </c>
      <c r="L210" s="2">
        <f t="shared" si="89"/>
        <v>1</v>
      </c>
      <c r="M210" s="2" t="s">
        <v>21</v>
      </c>
      <c r="N210" s="14">
        <v>7</v>
      </c>
      <c r="O210" s="2">
        <v>114030</v>
      </c>
      <c r="P210" s="2">
        <v>113966</v>
      </c>
      <c r="Q210" s="2">
        <v>114310</v>
      </c>
      <c r="R210" s="9">
        <f t="shared" si="90"/>
        <v>7.1</v>
      </c>
      <c r="S210" s="9">
        <f t="shared" si="91"/>
        <v>27.3</v>
      </c>
      <c r="U210" s="9">
        <f t="shared" si="92"/>
        <v>-7.1</v>
      </c>
      <c r="V210" s="9">
        <f t="shared" si="93"/>
        <v>27.3</v>
      </c>
      <c r="W210" s="7">
        <f t="shared" si="94"/>
        <v>1</v>
      </c>
      <c r="X210" s="7">
        <f t="shared" si="95"/>
        <v>0</v>
      </c>
      <c r="Y210" s="9">
        <f t="shared" si="96"/>
        <v>0</v>
      </c>
      <c r="Z210" s="9"/>
      <c r="AA210" s="9">
        <f t="shared" si="97"/>
        <v>0</v>
      </c>
      <c r="AB210" s="9">
        <f t="shared" si="98"/>
        <v>20</v>
      </c>
      <c r="AC210" s="13">
        <f t="shared" si="99"/>
        <v>560</v>
      </c>
      <c r="AD210" s="13">
        <f t="shared" si="100"/>
        <v>20</v>
      </c>
      <c r="AE210" s="13">
        <f t="shared" si="101"/>
        <v>0</v>
      </c>
      <c r="AF210" s="13">
        <f t="shared" si="102"/>
        <v>0</v>
      </c>
      <c r="AG210" s="13">
        <f t="shared" si="103"/>
        <v>0</v>
      </c>
      <c r="AH210" s="13">
        <f t="shared" si="104"/>
        <v>860</v>
      </c>
      <c r="AI210" s="14">
        <f t="shared" si="105"/>
        <v>0</v>
      </c>
      <c r="AK210" s="12">
        <f t="shared" si="106"/>
        <v>286.8</v>
      </c>
      <c r="AL210" s="12">
        <f t="shared" si="107"/>
        <v>14</v>
      </c>
      <c r="AM210" s="12">
        <f t="shared" si="108"/>
        <v>280</v>
      </c>
      <c r="AN210" s="12">
        <f t="shared" si="109"/>
        <v>9840</v>
      </c>
      <c r="AO210" s="12">
        <f>MAX(AN$4:AN210)</f>
        <v>9840</v>
      </c>
      <c r="AP210" s="8">
        <f t="shared" si="110"/>
        <v>0</v>
      </c>
      <c r="AR210" s="12">
        <f t="shared" si="111"/>
        <v>423</v>
      </c>
      <c r="AS210" s="12">
        <f t="shared" si="112"/>
        <v>21</v>
      </c>
      <c r="AT210" s="12">
        <f t="shared" si="113"/>
        <v>0</v>
      </c>
      <c r="AU210" s="12">
        <f t="shared" si="114"/>
        <v>14100</v>
      </c>
      <c r="AV210" s="12">
        <f>MAX(AU$4:AU210)</f>
        <v>14100</v>
      </c>
      <c r="AW210" s="8">
        <f t="shared" si="115"/>
        <v>0</v>
      </c>
      <c r="AZ210" s="9"/>
      <c r="BC210" s="13"/>
      <c r="BD210" s="14"/>
      <c r="BF210" s="12"/>
      <c r="BG210" s="12"/>
      <c r="BH210" s="12"/>
      <c r="BI210" s="12"/>
      <c r="BJ210" s="12"/>
      <c r="BK210" s="8"/>
    </row>
    <row r="211" spans="1:63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 t="shared" si="87"/>
        <v>855</v>
      </c>
      <c r="G211" s="11">
        <f t="shared" si="88"/>
        <v>3</v>
      </c>
      <c r="H211" s="3" t="s">
        <v>17</v>
      </c>
      <c r="L211" s="2">
        <f t="shared" si="89"/>
        <v>1</v>
      </c>
      <c r="M211" s="2" t="s">
        <v>21</v>
      </c>
      <c r="N211" s="14">
        <v>7</v>
      </c>
      <c r="O211" s="2">
        <v>105860</v>
      </c>
      <c r="P211" s="2">
        <v>105789</v>
      </c>
      <c r="Q211" s="2">
        <v>107187</v>
      </c>
      <c r="R211" s="9">
        <f t="shared" si="90"/>
        <v>7.8</v>
      </c>
      <c r="S211" s="9">
        <f t="shared" si="91"/>
        <v>132</v>
      </c>
      <c r="U211" s="9">
        <f t="shared" si="92"/>
        <v>-7.8</v>
      </c>
      <c r="V211" s="9">
        <f t="shared" si="93"/>
        <v>132</v>
      </c>
      <c r="W211" s="7">
        <f t="shared" si="94"/>
        <v>1</v>
      </c>
      <c r="X211" s="7">
        <f t="shared" si="95"/>
        <v>1</v>
      </c>
      <c r="Y211" s="9">
        <f t="shared" si="96"/>
        <v>0</v>
      </c>
      <c r="Z211" s="9"/>
      <c r="AA211" s="9">
        <f t="shared" si="97"/>
        <v>0</v>
      </c>
      <c r="AB211" s="9">
        <f t="shared" si="98"/>
        <v>20</v>
      </c>
      <c r="AC211" s="13">
        <f t="shared" si="99"/>
        <v>580</v>
      </c>
      <c r="AD211" s="13">
        <f t="shared" si="100"/>
        <v>0</v>
      </c>
      <c r="AE211" s="13">
        <f t="shared" si="101"/>
        <v>0</v>
      </c>
      <c r="AF211" s="13">
        <f t="shared" si="102"/>
        <v>0</v>
      </c>
      <c r="AG211" s="13">
        <f t="shared" si="103"/>
        <v>20</v>
      </c>
      <c r="AH211" s="13">
        <f t="shared" si="104"/>
        <v>880</v>
      </c>
      <c r="AI211" s="14">
        <f t="shared" si="105"/>
        <v>1</v>
      </c>
      <c r="AK211" s="12">
        <f t="shared" si="106"/>
        <v>286.8</v>
      </c>
      <c r="AL211" s="12">
        <f t="shared" si="107"/>
        <v>14</v>
      </c>
      <c r="AM211" s="12">
        <f t="shared" si="108"/>
        <v>280</v>
      </c>
      <c r="AN211" s="12">
        <f t="shared" si="109"/>
        <v>10120</v>
      </c>
      <c r="AO211" s="12">
        <f>MAX(AN$4:AN211)</f>
        <v>10120</v>
      </c>
      <c r="AP211" s="8">
        <f t="shared" si="110"/>
        <v>0</v>
      </c>
      <c r="AR211" s="12">
        <f t="shared" si="111"/>
        <v>423</v>
      </c>
      <c r="AS211" s="12">
        <f t="shared" si="112"/>
        <v>21</v>
      </c>
      <c r="AT211" s="12">
        <f t="shared" si="113"/>
        <v>420</v>
      </c>
      <c r="AU211" s="12">
        <f t="shared" si="114"/>
        <v>14520</v>
      </c>
      <c r="AV211" s="12">
        <f>MAX(AU$4:AU211)</f>
        <v>14520</v>
      </c>
      <c r="AW211" s="8">
        <f t="shared" si="115"/>
        <v>0</v>
      </c>
      <c r="AZ211" s="9"/>
      <c r="BC211" s="13"/>
      <c r="BD211" s="14"/>
      <c r="BF211" s="12"/>
      <c r="BG211" s="12"/>
      <c r="BH211" s="12"/>
      <c r="BI211" s="12"/>
      <c r="BJ211" s="12"/>
      <c r="BK211" s="8"/>
    </row>
    <row r="212" spans="1:63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 t="shared" si="87"/>
        <v>2000</v>
      </c>
      <c r="G212" s="11">
        <f t="shared" si="88"/>
        <v>3</v>
      </c>
      <c r="H212" s="3" t="s">
        <v>43</v>
      </c>
      <c r="I212" s="2" t="s">
        <v>11</v>
      </c>
      <c r="J212" s="2">
        <v>26</v>
      </c>
      <c r="L212" s="2">
        <f t="shared" si="89"/>
        <v>1</v>
      </c>
      <c r="M212" s="2" t="s">
        <v>20</v>
      </c>
      <c r="N212" s="14">
        <v>10</v>
      </c>
      <c r="O212" s="2">
        <v>131780</v>
      </c>
      <c r="P212" s="2">
        <v>131873</v>
      </c>
      <c r="Q212" s="2">
        <v>130177</v>
      </c>
      <c r="R212" s="9">
        <f t="shared" si="90"/>
        <v>10.3</v>
      </c>
      <c r="S212" s="9">
        <f t="shared" si="91"/>
        <v>159.30000000000001</v>
      </c>
      <c r="U212" s="9">
        <f t="shared" si="92"/>
        <v>-10.3</v>
      </c>
      <c r="V212" s="9">
        <f t="shared" si="93"/>
        <v>159.30000000000001</v>
      </c>
      <c r="W212" s="7">
        <f t="shared" si="94"/>
        <v>1</v>
      </c>
      <c r="X212" s="7">
        <f t="shared" si="95"/>
        <v>0</v>
      </c>
      <c r="Y212" s="9">
        <f t="shared" si="96"/>
        <v>0</v>
      </c>
      <c r="Z212" s="9"/>
      <c r="AA212" s="9">
        <f t="shared" si="97"/>
        <v>0</v>
      </c>
      <c r="AB212" s="9">
        <f t="shared" si="98"/>
        <v>20</v>
      </c>
      <c r="AC212" s="13">
        <f t="shared" si="99"/>
        <v>600</v>
      </c>
      <c r="AD212" s="13">
        <f t="shared" si="100"/>
        <v>20</v>
      </c>
      <c r="AE212" s="13">
        <f t="shared" si="101"/>
        <v>0</v>
      </c>
      <c r="AF212" s="13">
        <f t="shared" si="102"/>
        <v>0</v>
      </c>
      <c r="AG212" s="13">
        <f t="shared" si="103"/>
        <v>0</v>
      </c>
      <c r="AH212" s="13">
        <f t="shared" si="104"/>
        <v>880</v>
      </c>
      <c r="AI212" s="14">
        <f t="shared" si="105"/>
        <v>0</v>
      </c>
      <c r="AK212" s="12">
        <f t="shared" si="106"/>
        <v>286.8</v>
      </c>
      <c r="AL212" s="12">
        <f t="shared" si="107"/>
        <v>14</v>
      </c>
      <c r="AM212" s="12">
        <f t="shared" si="108"/>
        <v>280</v>
      </c>
      <c r="AN212" s="12">
        <f t="shared" si="109"/>
        <v>10400</v>
      </c>
      <c r="AO212" s="12">
        <f>MAX(AN$4:AN212)</f>
        <v>10400</v>
      </c>
      <c r="AP212" s="8">
        <f t="shared" si="110"/>
        <v>0</v>
      </c>
      <c r="AR212" s="12">
        <f t="shared" si="111"/>
        <v>435.59999999999997</v>
      </c>
      <c r="AS212" s="12">
        <f t="shared" si="112"/>
        <v>21</v>
      </c>
      <c r="AT212" s="12">
        <f t="shared" si="113"/>
        <v>0</v>
      </c>
      <c r="AU212" s="12">
        <f t="shared" si="114"/>
        <v>14520</v>
      </c>
      <c r="AV212" s="12">
        <f>MAX(AU$4:AU212)</f>
        <v>14520</v>
      </c>
      <c r="AW212" s="8">
        <f t="shared" si="115"/>
        <v>0</v>
      </c>
      <c r="AZ212" s="9"/>
      <c r="BC212" s="13"/>
      <c r="BD212" s="14"/>
      <c r="BF212" s="12"/>
      <c r="BG212" s="12"/>
      <c r="BH212" s="12"/>
      <c r="BI212" s="12"/>
      <c r="BJ212" s="12"/>
      <c r="BK212" s="8"/>
    </row>
    <row r="213" spans="1:63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 t="shared" si="87"/>
        <v>600</v>
      </c>
      <c r="G213" s="11">
        <f t="shared" si="88"/>
        <v>0</v>
      </c>
      <c r="H213" s="3" t="s">
        <v>17</v>
      </c>
      <c r="L213" s="2">
        <f t="shared" si="89"/>
        <v>1</v>
      </c>
      <c r="M213" s="2" t="s">
        <v>20</v>
      </c>
      <c r="N213" s="14">
        <v>7</v>
      </c>
      <c r="O213" s="2">
        <v>106590</v>
      </c>
      <c r="P213" s="2">
        <v>106650</v>
      </c>
      <c r="Q213" s="2">
        <v>106395</v>
      </c>
      <c r="R213" s="9">
        <f t="shared" si="90"/>
        <v>6.7</v>
      </c>
      <c r="S213" s="9">
        <f t="shared" si="91"/>
        <v>18.8</v>
      </c>
      <c r="U213" s="9">
        <f t="shared" si="92"/>
        <v>-6.7</v>
      </c>
      <c r="V213" s="9">
        <f t="shared" si="93"/>
        <v>18.8</v>
      </c>
      <c r="W213" s="7">
        <f t="shared" si="94"/>
        <v>1</v>
      </c>
      <c r="X213" s="7">
        <f t="shared" si="95"/>
        <v>1</v>
      </c>
      <c r="Y213" s="9">
        <f t="shared" si="96"/>
        <v>0</v>
      </c>
      <c r="Z213" s="9"/>
      <c r="AA213" s="9">
        <f t="shared" si="97"/>
        <v>-20</v>
      </c>
      <c r="AB213" s="9">
        <f t="shared" si="98"/>
        <v>-20</v>
      </c>
      <c r="AC213" s="13">
        <f t="shared" si="99"/>
        <v>580</v>
      </c>
      <c r="AD213" s="13">
        <f t="shared" si="100"/>
        <v>0</v>
      </c>
      <c r="AE213" s="13">
        <f t="shared" si="101"/>
        <v>0</v>
      </c>
      <c r="AF213" s="13">
        <f t="shared" si="102"/>
        <v>0</v>
      </c>
      <c r="AG213" s="13">
        <f t="shared" si="103"/>
        <v>-20</v>
      </c>
      <c r="AH213" s="13">
        <f t="shared" si="104"/>
        <v>860</v>
      </c>
      <c r="AI213" s="14">
        <f t="shared" si="105"/>
        <v>0</v>
      </c>
      <c r="AK213" s="12">
        <f t="shared" si="106"/>
        <v>312</v>
      </c>
      <c r="AL213" s="12">
        <f t="shared" si="107"/>
        <v>15</v>
      </c>
      <c r="AM213" s="12">
        <f t="shared" si="108"/>
        <v>-300</v>
      </c>
      <c r="AN213" s="12">
        <f t="shared" si="109"/>
        <v>10100</v>
      </c>
      <c r="AO213" s="12">
        <f>MAX(AN$4:AN213)</f>
        <v>10400</v>
      </c>
      <c r="AP213" s="8">
        <f t="shared" si="110"/>
        <v>-2.8846153846153848E-2</v>
      </c>
      <c r="AR213" s="12">
        <f t="shared" si="111"/>
        <v>435.59999999999997</v>
      </c>
      <c r="AS213" s="12">
        <f t="shared" si="112"/>
        <v>21</v>
      </c>
      <c r="AT213" s="12">
        <f t="shared" si="113"/>
        <v>-420</v>
      </c>
      <c r="AU213" s="12">
        <f t="shared" si="114"/>
        <v>14100</v>
      </c>
      <c r="AV213" s="12">
        <f>MAX(AU$4:AU213)</f>
        <v>14520</v>
      </c>
      <c r="AW213" s="8">
        <f t="shared" si="115"/>
        <v>-2.8925619834710745E-2</v>
      </c>
      <c r="AZ213" s="9"/>
      <c r="BC213" s="13"/>
      <c r="BD213" s="14"/>
      <c r="BF213" s="12"/>
      <c r="BG213" s="12"/>
      <c r="BH213" s="12"/>
      <c r="BI213" s="12"/>
      <c r="BJ213" s="12"/>
      <c r="BK213" s="8"/>
    </row>
    <row r="214" spans="1:63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 t="shared" si="87"/>
        <v>755</v>
      </c>
      <c r="G214" s="11">
        <f t="shared" si="88"/>
        <v>4</v>
      </c>
      <c r="H214" s="3" t="s">
        <v>43</v>
      </c>
      <c r="I214" s="2" t="s">
        <v>11</v>
      </c>
      <c r="J214" s="2">
        <v>15</v>
      </c>
      <c r="L214" s="2">
        <f t="shared" si="89"/>
        <v>1</v>
      </c>
      <c r="M214" s="2" t="s">
        <v>21</v>
      </c>
      <c r="N214" s="14">
        <v>10</v>
      </c>
      <c r="O214" s="2">
        <v>130930</v>
      </c>
      <c r="P214" s="2">
        <v>130920</v>
      </c>
      <c r="Q214" s="2">
        <v>130940</v>
      </c>
      <c r="R214" s="9">
        <f t="shared" si="90"/>
        <v>2</v>
      </c>
      <c r="S214" s="9">
        <f t="shared" si="91"/>
        <v>0</v>
      </c>
      <c r="U214" s="9">
        <f t="shared" si="92"/>
        <v>-2</v>
      </c>
      <c r="V214" s="9">
        <f t="shared" si="93"/>
        <v>0</v>
      </c>
      <c r="W214" s="7">
        <f t="shared" si="94"/>
        <v>1</v>
      </c>
      <c r="X214" s="7">
        <f t="shared" si="95"/>
        <v>0</v>
      </c>
      <c r="Y214" s="9">
        <f t="shared" si="96"/>
        <v>0</v>
      </c>
      <c r="Z214" s="9"/>
      <c r="AA214" s="9">
        <f t="shared" si="97"/>
        <v>-20</v>
      </c>
      <c r="AB214" s="9">
        <f t="shared" si="98"/>
        <v>-20</v>
      </c>
      <c r="AC214" s="13">
        <f t="shared" si="99"/>
        <v>560</v>
      </c>
      <c r="AD214" s="13">
        <f t="shared" si="100"/>
        <v>-20</v>
      </c>
      <c r="AE214" s="13">
        <f t="shared" si="101"/>
        <v>0</v>
      </c>
      <c r="AF214" s="13">
        <f t="shared" si="102"/>
        <v>0</v>
      </c>
      <c r="AG214" s="13">
        <f t="shared" si="103"/>
        <v>0</v>
      </c>
      <c r="AH214" s="13">
        <f t="shared" si="104"/>
        <v>860</v>
      </c>
      <c r="AI214" s="14">
        <f t="shared" si="105"/>
        <v>0</v>
      </c>
      <c r="AK214" s="12">
        <f t="shared" si="106"/>
        <v>312</v>
      </c>
      <c r="AL214" s="12">
        <f t="shared" si="107"/>
        <v>15</v>
      </c>
      <c r="AM214" s="12">
        <f t="shared" si="108"/>
        <v>-300</v>
      </c>
      <c r="AN214" s="12">
        <f t="shared" si="109"/>
        <v>9800</v>
      </c>
      <c r="AO214" s="12">
        <f>MAX(AN$4:AN214)</f>
        <v>10400</v>
      </c>
      <c r="AP214" s="8">
        <f t="shared" si="110"/>
        <v>-5.7692307692307696E-2</v>
      </c>
      <c r="AR214" s="12">
        <f t="shared" si="111"/>
        <v>423</v>
      </c>
      <c r="AS214" s="12">
        <f t="shared" si="112"/>
        <v>21</v>
      </c>
      <c r="AT214" s="12">
        <f t="shared" si="113"/>
        <v>0</v>
      </c>
      <c r="AU214" s="12">
        <f t="shared" si="114"/>
        <v>14100</v>
      </c>
      <c r="AV214" s="12">
        <f>MAX(AU$4:AU214)</f>
        <v>14520</v>
      </c>
      <c r="AW214" s="8">
        <f t="shared" si="115"/>
        <v>-2.8925619834710745E-2</v>
      </c>
      <c r="AZ214" s="9"/>
      <c r="BC214" s="13"/>
      <c r="BD214" s="14"/>
      <c r="BF214" s="12"/>
      <c r="BG214" s="12"/>
      <c r="BH214" s="12"/>
      <c r="BI214" s="12"/>
      <c r="BJ214" s="12"/>
      <c r="BK214" s="8"/>
    </row>
    <row r="215" spans="1:63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 t="shared" si="87"/>
        <v>850</v>
      </c>
      <c r="G215" s="11">
        <f t="shared" si="88"/>
        <v>4</v>
      </c>
      <c r="H215" s="3" t="s">
        <v>43</v>
      </c>
      <c r="I215" s="2" t="s">
        <v>11</v>
      </c>
      <c r="J215" s="2">
        <v>11</v>
      </c>
      <c r="L215" s="2">
        <f t="shared" si="89"/>
        <v>1</v>
      </c>
      <c r="M215" s="2" t="s">
        <v>21</v>
      </c>
      <c r="N215" s="14">
        <v>10</v>
      </c>
      <c r="O215" s="2">
        <v>130630</v>
      </c>
      <c r="P215" s="2">
        <v>130621</v>
      </c>
      <c r="Q215" s="2">
        <v>130854</v>
      </c>
      <c r="R215" s="9">
        <f t="shared" si="90"/>
        <v>1.9</v>
      </c>
      <c r="S215" s="9">
        <f t="shared" si="91"/>
        <v>21.4</v>
      </c>
      <c r="U215" s="9">
        <f t="shared" si="92"/>
        <v>-1.9</v>
      </c>
      <c r="V215" s="9">
        <f t="shared" si="93"/>
        <v>21.4</v>
      </c>
      <c r="W215" s="7">
        <f t="shared" si="94"/>
        <v>1</v>
      </c>
      <c r="X215" s="7">
        <f t="shared" si="95"/>
        <v>0</v>
      </c>
      <c r="Y215" s="9">
        <f t="shared" si="96"/>
        <v>0</v>
      </c>
      <c r="Z215" s="9"/>
      <c r="AA215" s="9">
        <f t="shared" si="97"/>
        <v>0</v>
      </c>
      <c r="AB215" s="9">
        <f t="shared" si="98"/>
        <v>20</v>
      </c>
      <c r="AC215" s="13">
        <f t="shared" si="99"/>
        <v>580</v>
      </c>
      <c r="AD215" s="13">
        <f t="shared" si="100"/>
        <v>20</v>
      </c>
      <c r="AE215" s="13">
        <f t="shared" si="101"/>
        <v>0</v>
      </c>
      <c r="AF215" s="13">
        <f t="shared" si="102"/>
        <v>0</v>
      </c>
      <c r="AG215" s="13">
        <f t="shared" si="103"/>
        <v>0</v>
      </c>
      <c r="AH215" s="13">
        <f t="shared" si="104"/>
        <v>860</v>
      </c>
      <c r="AI215" s="14">
        <f t="shared" si="105"/>
        <v>0</v>
      </c>
      <c r="AK215" s="12">
        <f t="shared" si="106"/>
        <v>312</v>
      </c>
      <c r="AL215" s="12">
        <f t="shared" si="107"/>
        <v>15</v>
      </c>
      <c r="AM215" s="12">
        <f t="shared" si="108"/>
        <v>300</v>
      </c>
      <c r="AN215" s="12">
        <f t="shared" si="109"/>
        <v>10100</v>
      </c>
      <c r="AO215" s="12">
        <f>MAX(AN$4:AN215)</f>
        <v>10400</v>
      </c>
      <c r="AP215" s="8">
        <f t="shared" si="110"/>
        <v>-2.8846153846153848E-2</v>
      </c>
      <c r="AR215" s="12">
        <f t="shared" si="111"/>
        <v>423</v>
      </c>
      <c r="AS215" s="12">
        <f t="shared" si="112"/>
        <v>21</v>
      </c>
      <c r="AT215" s="12">
        <f t="shared" si="113"/>
        <v>0</v>
      </c>
      <c r="AU215" s="12">
        <f t="shared" si="114"/>
        <v>14100</v>
      </c>
      <c r="AV215" s="12">
        <f>MAX(AU$4:AU215)</f>
        <v>14520</v>
      </c>
      <c r="AW215" s="8">
        <f t="shared" si="115"/>
        <v>-2.8925619834710745E-2</v>
      </c>
      <c r="AZ215" s="9"/>
      <c r="BC215" s="13"/>
      <c r="BD215" s="14"/>
      <c r="BF215" s="12"/>
      <c r="BG215" s="12"/>
      <c r="BH215" s="12"/>
      <c r="BI215" s="12"/>
      <c r="BJ215" s="12"/>
      <c r="BK215" s="8"/>
    </row>
    <row r="216" spans="1:63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 t="shared" si="87"/>
        <v>1300</v>
      </c>
      <c r="G216" s="11">
        <f t="shared" si="88"/>
        <v>0</v>
      </c>
      <c r="H216" s="3" t="s">
        <v>17</v>
      </c>
      <c r="K216" s="2" t="s">
        <v>11</v>
      </c>
      <c r="L216" s="2">
        <f t="shared" si="89"/>
        <v>0</v>
      </c>
      <c r="M216" s="2" t="s">
        <v>21</v>
      </c>
      <c r="N216" s="14">
        <v>7</v>
      </c>
      <c r="O216" s="2">
        <v>106640</v>
      </c>
      <c r="P216" s="2">
        <v>106548</v>
      </c>
      <c r="Q216" s="2">
        <v>107022</v>
      </c>
      <c r="R216" s="9">
        <f t="shared" si="90"/>
        <v>9.9</v>
      </c>
      <c r="S216" s="9">
        <f t="shared" si="91"/>
        <v>37.5</v>
      </c>
      <c r="U216" s="9">
        <f t="shared" si="92"/>
        <v>-9.9</v>
      </c>
      <c r="V216" s="9">
        <f t="shared" si="93"/>
        <v>37.5</v>
      </c>
      <c r="W216" s="7">
        <f t="shared" si="94"/>
        <v>1</v>
      </c>
      <c r="X216" s="7">
        <f t="shared" si="95"/>
        <v>0</v>
      </c>
      <c r="Y216" s="9">
        <f t="shared" si="96"/>
        <v>0</v>
      </c>
      <c r="Z216" s="9"/>
      <c r="AA216" s="9">
        <f t="shared" si="97"/>
        <v>0</v>
      </c>
      <c r="AB216" s="9">
        <f t="shared" si="98"/>
        <v>20</v>
      </c>
      <c r="AC216" s="13">
        <f t="shared" si="99"/>
        <v>600</v>
      </c>
      <c r="AD216" s="13">
        <f t="shared" si="100"/>
        <v>0</v>
      </c>
      <c r="AE216" s="13">
        <f t="shared" si="101"/>
        <v>20</v>
      </c>
      <c r="AF216" s="13">
        <f t="shared" si="102"/>
        <v>20</v>
      </c>
      <c r="AG216" s="13">
        <f t="shared" si="103"/>
        <v>0</v>
      </c>
      <c r="AH216" s="13">
        <f t="shared" si="104"/>
        <v>860</v>
      </c>
      <c r="AI216" s="14">
        <f t="shared" si="105"/>
        <v>0</v>
      </c>
      <c r="AK216" s="12">
        <f t="shared" si="106"/>
        <v>303</v>
      </c>
      <c r="AL216" s="12">
        <f t="shared" si="107"/>
        <v>15</v>
      </c>
      <c r="AM216" s="12">
        <f t="shared" si="108"/>
        <v>300</v>
      </c>
      <c r="AN216" s="12">
        <f t="shared" si="109"/>
        <v>10400</v>
      </c>
      <c r="AO216" s="12">
        <f>MAX(AN$4:AN216)</f>
        <v>10400</v>
      </c>
      <c r="AP216" s="8">
        <f t="shared" si="110"/>
        <v>0</v>
      </c>
      <c r="AR216" s="12">
        <f t="shared" si="111"/>
        <v>423</v>
      </c>
      <c r="AS216" s="12">
        <f t="shared" si="112"/>
        <v>21</v>
      </c>
      <c r="AT216" s="12">
        <f t="shared" si="113"/>
        <v>0</v>
      </c>
      <c r="AU216" s="12">
        <f t="shared" si="114"/>
        <v>14100</v>
      </c>
      <c r="AV216" s="12">
        <f>MAX(AU$4:AU216)</f>
        <v>14520</v>
      </c>
      <c r="AW216" s="8">
        <f t="shared" si="115"/>
        <v>-2.8925619834710745E-2</v>
      </c>
      <c r="AZ216" s="9"/>
      <c r="BC216" s="13"/>
      <c r="BD216" s="14"/>
      <c r="BF216" s="12"/>
      <c r="BG216" s="12"/>
      <c r="BH216" s="12"/>
      <c r="BI216" s="12"/>
      <c r="BJ216" s="12"/>
      <c r="BK216" s="8"/>
    </row>
    <row r="217" spans="1:63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 t="shared" si="87"/>
        <v>1310</v>
      </c>
      <c r="G217" s="11">
        <f t="shared" si="88"/>
        <v>0</v>
      </c>
      <c r="H217" s="3" t="s">
        <v>43</v>
      </c>
      <c r="I217" s="2" t="s">
        <v>11</v>
      </c>
      <c r="J217" s="2">
        <v>16</v>
      </c>
      <c r="K217" s="2" t="s">
        <v>11</v>
      </c>
      <c r="L217" s="2">
        <f t="shared" si="89"/>
        <v>0</v>
      </c>
      <c r="M217" s="2" t="s">
        <v>20</v>
      </c>
      <c r="N217" s="14">
        <v>10</v>
      </c>
      <c r="O217" s="2">
        <v>131130</v>
      </c>
      <c r="P217" s="2">
        <v>131194</v>
      </c>
      <c r="Q217" s="2">
        <v>130545</v>
      </c>
      <c r="R217" s="9">
        <f t="shared" si="90"/>
        <v>7.4</v>
      </c>
      <c r="S217" s="9">
        <f t="shared" si="91"/>
        <v>57.5</v>
      </c>
      <c r="U217" s="9">
        <f t="shared" si="92"/>
        <v>-7.4</v>
      </c>
      <c r="V217" s="9">
        <f t="shared" si="93"/>
        <v>57.5</v>
      </c>
      <c r="W217" s="7">
        <f t="shared" si="94"/>
        <v>1</v>
      </c>
      <c r="X217" s="7">
        <f t="shared" si="95"/>
        <v>0</v>
      </c>
      <c r="Y217" s="9">
        <f t="shared" si="96"/>
        <v>0</v>
      </c>
      <c r="Z217" s="9"/>
      <c r="AA217" s="9">
        <f t="shared" si="97"/>
        <v>0</v>
      </c>
      <c r="AB217" s="9">
        <f t="shared" si="98"/>
        <v>20</v>
      </c>
      <c r="AC217" s="13">
        <f t="shared" si="99"/>
        <v>620</v>
      </c>
      <c r="AD217" s="13">
        <f t="shared" si="100"/>
        <v>20</v>
      </c>
      <c r="AE217" s="13">
        <f t="shared" si="101"/>
        <v>20</v>
      </c>
      <c r="AF217" s="13">
        <f t="shared" si="102"/>
        <v>20</v>
      </c>
      <c r="AG217" s="13">
        <f t="shared" si="103"/>
        <v>0</v>
      </c>
      <c r="AH217" s="13">
        <f t="shared" si="104"/>
        <v>860</v>
      </c>
      <c r="AI217" s="14">
        <f t="shared" si="105"/>
        <v>0</v>
      </c>
      <c r="AK217" s="12">
        <f t="shared" si="106"/>
        <v>303</v>
      </c>
      <c r="AL217" s="12">
        <f t="shared" si="107"/>
        <v>15</v>
      </c>
      <c r="AM217" s="12">
        <f t="shared" si="108"/>
        <v>300</v>
      </c>
      <c r="AN217" s="12">
        <f t="shared" si="109"/>
        <v>10700</v>
      </c>
      <c r="AO217" s="12">
        <f>MAX(AN$4:AN217)</f>
        <v>10700</v>
      </c>
      <c r="AP217" s="8">
        <f t="shared" si="110"/>
        <v>0</v>
      </c>
      <c r="AR217" s="12">
        <f t="shared" si="111"/>
        <v>423</v>
      </c>
      <c r="AS217" s="12">
        <f t="shared" si="112"/>
        <v>21</v>
      </c>
      <c r="AT217" s="12">
        <f t="shared" si="113"/>
        <v>0</v>
      </c>
      <c r="AU217" s="12">
        <f t="shared" si="114"/>
        <v>14100</v>
      </c>
      <c r="AV217" s="12">
        <f>MAX(AU$4:AU217)</f>
        <v>14520</v>
      </c>
      <c r="AW217" s="8">
        <f t="shared" si="115"/>
        <v>-2.8925619834710745E-2</v>
      </c>
      <c r="AZ217" s="9"/>
      <c r="BC217" s="13"/>
      <c r="BD217" s="14"/>
      <c r="BF217" s="12"/>
      <c r="BG217" s="12"/>
      <c r="BH217" s="12"/>
      <c r="BI217" s="12"/>
      <c r="BJ217" s="12"/>
      <c r="BK217" s="8"/>
    </row>
    <row r="218" spans="1:63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 t="shared" si="87"/>
        <v>1735</v>
      </c>
      <c r="G218" s="11">
        <f t="shared" si="88"/>
        <v>0</v>
      </c>
      <c r="H218" s="3" t="s">
        <v>43</v>
      </c>
      <c r="I218" s="2" t="s">
        <v>11</v>
      </c>
      <c r="J218" s="2">
        <v>11</v>
      </c>
      <c r="K218" s="2" t="s">
        <v>11</v>
      </c>
      <c r="L218" s="2">
        <f t="shared" si="89"/>
        <v>1</v>
      </c>
      <c r="M218" s="2" t="s">
        <v>20</v>
      </c>
      <c r="N218" s="14">
        <v>10</v>
      </c>
      <c r="O218" s="2">
        <v>132150</v>
      </c>
      <c r="P218" s="2">
        <v>132345</v>
      </c>
      <c r="Q218" s="2">
        <v>132069</v>
      </c>
      <c r="R218" s="9">
        <f t="shared" si="90"/>
        <v>20.5</v>
      </c>
      <c r="S218" s="9">
        <f t="shared" si="91"/>
        <v>7.1</v>
      </c>
      <c r="U218" s="9">
        <f t="shared" si="92"/>
        <v>-20.5</v>
      </c>
      <c r="V218" s="9">
        <f t="shared" si="93"/>
        <v>7.1</v>
      </c>
      <c r="W218" s="7">
        <f t="shared" si="94"/>
        <v>1</v>
      </c>
      <c r="X218" s="7">
        <f t="shared" si="95"/>
        <v>0</v>
      </c>
      <c r="Y218" s="9">
        <f t="shared" si="96"/>
        <v>-20</v>
      </c>
      <c r="Z218" s="9"/>
      <c r="AA218" s="9">
        <f t="shared" si="97"/>
        <v>-20</v>
      </c>
      <c r="AB218" s="9">
        <f t="shared" si="98"/>
        <v>-20</v>
      </c>
      <c r="AC218" s="13">
        <f t="shared" si="99"/>
        <v>600</v>
      </c>
      <c r="AD218" s="13">
        <f t="shared" si="100"/>
        <v>-20</v>
      </c>
      <c r="AE218" s="13">
        <f t="shared" si="101"/>
        <v>-20</v>
      </c>
      <c r="AF218" s="13">
        <f t="shared" si="102"/>
        <v>0</v>
      </c>
      <c r="AG218" s="13">
        <f t="shared" si="103"/>
        <v>0</v>
      </c>
      <c r="AH218" s="13">
        <f t="shared" si="104"/>
        <v>860</v>
      </c>
      <c r="AI218" s="14">
        <f t="shared" si="105"/>
        <v>0</v>
      </c>
      <c r="AK218" s="12">
        <f t="shared" si="106"/>
        <v>303</v>
      </c>
      <c r="AL218" s="12">
        <f t="shared" si="107"/>
        <v>15</v>
      </c>
      <c r="AM218" s="12">
        <f t="shared" si="108"/>
        <v>-300</v>
      </c>
      <c r="AN218" s="12">
        <f t="shared" si="109"/>
        <v>10400</v>
      </c>
      <c r="AO218" s="12">
        <f>MAX(AN$4:AN218)</f>
        <v>10700</v>
      </c>
      <c r="AP218" s="8">
        <f t="shared" si="110"/>
        <v>-2.8037383177570093E-2</v>
      </c>
      <c r="AR218" s="12">
        <f t="shared" si="111"/>
        <v>423</v>
      </c>
      <c r="AS218" s="12">
        <f t="shared" si="112"/>
        <v>21</v>
      </c>
      <c r="AT218" s="12">
        <f t="shared" si="113"/>
        <v>0</v>
      </c>
      <c r="AU218" s="12">
        <f t="shared" si="114"/>
        <v>14100</v>
      </c>
      <c r="AV218" s="12">
        <f>MAX(AU$4:AU218)</f>
        <v>14520</v>
      </c>
      <c r="AW218" s="8">
        <f t="shared" si="115"/>
        <v>-2.8925619834710745E-2</v>
      </c>
      <c r="AZ218" s="9"/>
      <c r="BC218" s="13"/>
      <c r="BD218" s="14"/>
      <c r="BF218" s="12"/>
      <c r="BG218" s="12"/>
      <c r="BH218" s="12"/>
      <c r="BI218" s="12"/>
      <c r="BJ218" s="12"/>
      <c r="BK218" s="8"/>
    </row>
    <row r="219" spans="1:63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 t="shared" si="87"/>
        <v>2005</v>
      </c>
      <c r="G219" s="11">
        <f t="shared" si="88"/>
        <v>0</v>
      </c>
      <c r="H219" s="3" t="s">
        <v>17</v>
      </c>
      <c r="K219" s="2" t="s">
        <v>11</v>
      </c>
      <c r="L219" s="2">
        <f t="shared" si="89"/>
        <v>1</v>
      </c>
      <c r="M219" s="2" t="s">
        <v>21</v>
      </c>
      <c r="N219" s="14">
        <v>7</v>
      </c>
      <c r="O219" s="2">
        <v>106450</v>
      </c>
      <c r="P219" s="2">
        <v>106215</v>
      </c>
      <c r="Q219" s="2">
        <v>106760</v>
      </c>
      <c r="R219" s="9">
        <f t="shared" si="90"/>
        <v>24.2</v>
      </c>
      <c r="S219" s="9">
        <f t="shared" si="91"/>
        <v>30.3</v>
      </c>
      <c r="U219" s="9">
        <f t="shared" si="92"/>
        <v>-24.2</v>
      </c>
      <c r="V219" s="9">
        <f t="shared" si="93"/>
        <v>30.3</v>
      </c>
      <c r="W219" s="7">
        <f t="shared" si="94"/>
        <v>1</v>
      </c>
      <c r="X219" s="7">
        <f t="shared" si="95"/>
        <v>0</v>
      </c>
      <c r="Y219" s="9">
        <f t="shared" si="96"/>
        <v>-20</v>
      </c>
      <c r="Z219" s="9"/>
      <c r="AA219" s="9">
        <f t="shared" si="97"/>
        <v>-20</v>
      </c>
      <c r="AB219" s="9">
        <f t="shared" si="98"/>
        <v>-20</v>
      </c>
      <c r="AC219" s="13">
        <f t="shared" si="99"/>
        <v>580</v>
      </c>
      <c r="AD219" s="13">
        <f t="shared" si="100"/>
        <v>0</v>
      </c>
      <c r="AE219" s="13">
        <f t="shared" si="101"/>
        <v>-20</v>
      </c>
      <c r="AF219" s="13">
        <f t="shared" si="102"/>
        <v>0</v>
      </c>
      <c r="AG219" s="13">
        <f t="shared" si="103"/>
        <v>0</v>
      </c>
      <c r="AH219" s="13">
        <f t="shared" si="104"/>
        <v>860</v>
      </c>
      <c r="AI219" s="14">
        <f t="shared" si="105"/>
        <v>0</v>
      </c>
      <c r="AK219" s="12">
        <f t="shared" si="106"/>
        <v>303</v>
      </c>
      <c r="AL219" s="12">
        <f t="shared" si="107"/>
        <v>15</v>
      </c>
      <c r="AM219" s="12">
        <f t="shared" si="108"/>
        <v>-300</v>
      </c>
      <c r="AN219" s="12">
        <f t="shared" si="109"/>
        <v>10100</v>
      </c>
      <c r="AO219" s="12">
        <f>MAX(AN$4:AN219)</f>
        <v>10700</v>
      </c>
      <c r="AP219" s="8">
        <f t="shared" si="110"/>
        <v>-5.6074766355140186E-2</v>
      </c>
      <c r="AR219" s="12">
        <f t="shared" si="111"/>
        <v>423</v>
      </c>
      <c r="AS219" s="12">
        <f t="shared" si="112"/>
        <v>21</v>
      </c>
      <c r="AT219" s="12">
        <f t="shared" si="113"/>
        <v>0</v>
      </c>
      <c r="AU219" s="12">
        <f t="shared" si="114"/>
        <v>14100</v>
      </c>
      <c r="AV219" s="12">
        <f>MAX(AU$4:AU219)</f>
        <v>14520</v>
      </c>
      <c r="AW219" s="8">
        <f t="shared" si="115"/>
        <v>-2.8925619834710745E-2</v>
      </c>
      <c r="AZ219" s="9"/>
      <c r="BC219" s="13"/>
      <c r="BD219" s="14"/>
      <c r="BF219" s="12"/>
      <c r="BG219" s="12"/>
      <c r="BH219" s="12"/>
      <c r="BI219" s="12"/>
      <c r="BJ219" s="12"/>
      <c r="BK219" s="8"/>
    </row>
    <row r="220" spans="1:63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 t="shared" si="87"/>
        <v>2005</v>
      </c>
      <c r="G220" s="11">
        <f t="shared" si="88"/>
        <v>0</v>
      </c>
      <c r="H220" s="3" t="s">
        <v>38</v>
      </c>
      <c r="K220" s="2" t="s">
        <v>11</v>
      </c>
      <c r="L220" s="2">
        <f t="shared" si="89"/>
        <v>1</v>
      </c>
      <c r="M220" s="2" t="s">
        <v>20</v>
      </c>
      <c r="N220" s="14">
        <v>7</v>
      </c>
      <c r="O220" s="2">
        <v>114060</v>
      </c>
      <c r="P220" s="2">
        <v>114114</v>
      </c>
      <c r="Q220" s="2">
        <v>113920</v>
      </c>
      <c r="R220" s="9">
        <f t="shared" si="90"/>
        <v>6.1</v>
      </c>
      <c r="S220" s="9">
        <f t="shared" si="91"/>
        <v>13.3</v>
      </c>
      <c r="U220" s="9">
        <f t="shared" si="92"/>
        <v>-6.1</v>
      </c>
      <c r="V220" s="9">
        <f t="shared" si="93"/>
        <v>13.3</v>
      </c>
      <c r="W220" s="7">
        <f t="shared" si="94"/>
        <v>1</v>
      </c>
      <c r="X220" s="7">
        <f t="shared" si="95"/>
        <v>0</v>
      </c>
      <c r="Y220" s="9">
        <f t="shared" si="96"/>
        <v>0</v>
      </c>
      <c r="Z220" s="9"/>
      <c r="AA220" s="9">
        <f t="shared" si="97"/>
        <v>-20</v>
      </c>
      <c r="AB220" s="9">
        <f t="shared" si="98"/>
        <v>-20</v>
      </c>
      <c r="AC220" s="13">
        <f t="shared" si="99"/>
        <v>560</v>
      </c>
      <c r="AD220" s="13">
        <f t="shared" si="100"/>
        <v>0</v>
      </c>
      <c r="AE220" s="13">
        <f t="shared" si="101"/>
        <v>-20</v>
      </c>
      <c r="AF220" s="13">
        <f t="shared" si="102"/>
        <v>0</v>
      </c>
      <c r="AG220" s="13">
        <f t="shared" si="103"/>
        <v>0</v>
      </c>
      <c r="AH220" s="13">
        <f t="shared" si="104"/>
        <v>860</v>
      </c>
      <c r="AI220" s="14">
        <f t="shared" si="105"/>
        <v>0</v>
      </c>
      <c r="AK220" s="12">
        <f t="shared" si="106"/>
        <v>303</v>
      </c>
      <c r="AL220" s="12">
        <f t="shared" si="107"/>
        <v>15</v>
      </c>
      <c r="AM220" s="12">
        <f t="shared" si="108"/>
        <v>-300</v>
      </c>
      <c r="AN220" s="12">
        <f t="shared" si="109"/>
        <v>9800</v>
      </c>
      <c r="AO220" s="12">
        <f>MAX(AN$4:AN220)</f>
        <v>10700</v>
      </c>
      <c r="AP220" s="8">
        <f t="shared" si="110"/>
        <v>-8.4112149532710276E-2</v>
      </c>
      <c r="AR220" s="12">
        <f t="shared" si="111"/>
        <v>423</v>
      </c>
      <c r="AS220" s="12">
        <f t="shared" si="112"/>
        <v>21</v>
      </c>
      <c r="AT220" s="12">
        <f t="shared" si="113"/>
        <v>0</v>
      </c>
      <c r="AU220" s="12">
        <f t="shared" si="114"/>
        <v>14100</v>
      </c>
      <c r="AV220" s="12">
        <f>MAX(AU$4:AU220)</f>
        <v>14520</v>
      </c>
      <c r="AW220" s="8">
        <f t="shared" si="115"/>
        <v>-2.8925619834710745E-2</v>
      </c>
      <c r="AZ220" s="9"/>
      <c r="BC220" s="13"/>
      <c r="BD220" s="14"/>
      <c r="BF220" s="12"/>
      <c r="BG220" s="12"/>
      <c r="BH220" s="12"/>
      <c r="BI220" s="12"/>
      <c r="BJ220" s="12"/>
      <c r="BK220" s="8"/>
    </row>
    <row r="221" spans="1:63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 t="shared" si="87"/>
        <v>45</v>
      </c>
      <c r="G221" s="11">
        <f t="shared" si="88"/>
        <v>1</v>
      </c>
      <c r="H221" s="3" t="s">
        <v>37</v>
      </c>
      <c r="I221" s="2" t="s">
        <v>11</v>
      </c>
      <c r="J221" s="2">
        <v>13</v>
      </c>
      <c r="K221" s="2" t="s">
        <v>11</v>
      </c>
      <c r="L221" s="2">
        <f t="shared" si="89"/>
        <v>1</v>
      </c>
      <c r="M221" s="2" t="s">
        <v>21</v>
      </c>
      <c r="N221" s="14">
        <v>8</v>
      </c>
      <c r="O221" s="2">
        <v>74990</v>
      </c>
      <c r="P221" s="2">
        <v>74928</v>
      </c>
      <c r="Q221" s="2">
        <v>75735</v>
      </c>
      <c r="R221" s="9">
        <f t="shared" si="90"/>
        <v>7</v>
      </c>
      <c r="S221" s="9">
        <f t="shared" si="91"/>
        <v>73.7</v>
      </c>
      <c r="U221" s="9">
        <f t="shared" si="92"/>
        <v>-7</v>
      </c>
      <c r="V221" s="9">
        <f t="shared" si="93"/>
        <v>73.7</v>
      </c>
      <c r="W221" s="7">
        <f t="shared" si="94"/>
        <v>1</v>
      </c>
      <c r="X221" s="7">
        <f t="shared" si="95"/>
        <v>0</v>
      </c>
      <c r="Y221" s="9">
        <f t="shared" si="96"/>
        <v>0</v>
      </c>
      <c r="Z221" s="9"/>
      <c r="AA221" s="9">
        <f t="shared" si="97"/>
        <v>0</v>
      </c>
      <c r="AB221" s="9">
        <f t="shared" si="98"/>
        <v>20</v>
      </c>
      <c r="AC221" s="13">
        <f t="shared" si="99"/>
        <v>580</v>
      </c>
      <c r="AD221" s="13">
        <f t="shared" si="100"/>
        <v>20</v>
      </c>
      <c r="AE221" s="13">
        <f t="shared" si="101"/>
        <v>20</v>
      </c>
      <c r="AF221" s="13">
        <f t="shared" si="102"/>
        <v>0</v>
      </c>
      <c r="AG221" s="13">
        <f t="shared" si="103"/>
        <v>0</v>
      </c>
      <c r="AH221" s="13">
        <f t="shared" si="104"/>
        <v>860</v>
      </c>
      <c r="AI221" s="14">
        <f t="shared" si="105"/>
        <v>0</v>
      </c>
      <c r="AK221" s="12">
        <f t="shared" si="106"/>
        <v>294</v>
      </c>
      <c r="AL221" s="12">
        <f t="shared" si="107"/>
        <v>14</v>
      </c>
      <c r="AM221" s="12">
        <f t="shared" si="108"/>
        <v>280</v>
      </c>
      <c r="AN221" s="12">
        <f t="shared" si="109"/>
        <v>10080</v>
      </c>
      <c r="AO221" s="12">
        <f>MAX(AN$4:AN221)</f>
        <v>10700</v>
      </c>
      <c r="AP221" s="8">
        <f t="shared" si="110"/>
        <v>-5.7943925233644861E-2</v>
      </c>
      <c r="AR221" s="12">
        <f t="shared" si="111"/>
        <v>423</v>
      </c>
      <c r="AS221" s="12">
        <f t="shared" si="112"/>
        <v>21</v>
      </c>
      <c r="AT221" s="12">
        <f t="shared" si="113"/>
        <v>0</v>
      </c>
      <c r="AU221" s="12">
        <f t="shared" si="114"/>
        <v>14100</v>
      </c>
      <c r="AV221" s="12">
        <f>MAX(AU$4:AU221)</f>
        <v>14520</v>
      </c>
      <c r="AW221" s="8">
        <f t="shared" si="115"/>
        <v>-2.8925619834710745E-2</v>
      </c>
      <c r="AZ221" s="9"/>
      <c r="BC221" s="13"/>
      <c r="BD221" s="14"/>
      <c r="BF221" s="12"/>
      <c r="BG221" s="12"/>
      <c r="BH221" s="12"/>
      <c r="BI221" s="12"/>
      <c r="BJ221" s="12"/>
      <c r="BK221" s="8"/>
    </row>
    <row r="222" spans="1:63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 t="shared" si="87"/>
        <v>1330</v>
      </c>
      <c r="G222" s="11">
        <f t="shared" si="88"/>
        <v>1</v>
      </c>
      <c r="H222" s="3" t="s">
        <v>38</v>
      </c>
      <c r="I222" s="2" t="s">
        <v>11</v>
      </c>
      <c r="J222" s="2">
        <v>56</v>
      </c>
      <c r="K222" s="2" t="s">
        <v>11</v>
      </c>
      <c r="L222" s="2">
        <f t="shared" si="89"/>
        <v>0</v>
      </c>
      <c r="M222" s="2" t="s">
        <v>20</v>
      </c>
      <c r="N222" s="14">
        <v>7</v>
      </c>
      <c r="O222" s="2">
        <v>115000</v>
      </c>
      <c r="P222" s="2">
        <v>115076</v>
      </c>
      <c r="Q222" s="2">
        <v>114672</v>
      </c>
      <c r="R222" s="9">
        <f t="shared" si="90"/>
        <v>8.3000000000000007</v>
      </c>
      <c r="S222" s="9">
        <f t="shared" si="91"/>
        <v>32.1</v>
      </c>
      <c r="U222" s="9">
        <f t="shared" si="92"/>
        <v>-8.3000000000000007</v>
      </c>
      <c r="V222" s="9">
        <f t="shared" si="93"/>
        <v>32.1</v>
      </c>
      <c r="W222" s="7">
        <f t="shared" si="94"/>
        <v>1</v>
      </c>
      <c r="X222" s="7">
        <f t="shared" si="95"/>
        <v>0</v>
      </c>
      <c r="Y222" s="9">
        <f t="shared" si="96"/>
        <v>0</v>
      </c>
      <c r="Z222" s="9"/>
      <c r="AA222" s="9">
        <f t="shared" si="97"/>
        <v>0</v>
      </c>
      <c r="AB222" s="9">
        <f t="shared" si="98"/>
        <v>20</v>
      </c>
      <c r="AC222" s="13">
        <f t="shared" si="99"/>
        <v>600</v>
      </c>
      <c r="AD222" s="13">
        <f t="shared" si="100"/>
        <v>20</v>
      </c>
      <c r="AE222" s="13">
        <f t="shared" si="101"/>
        <v>20</v>
      </c>
      <c r="AF222" s="13">
        <f t="shared" si="102"/>
        <v>20</v>
      </c>
      <c r="AG222" s="13">
        <f t="shared" si="103"/>
        <v>0</v>
      </c>
      <c r="AH222" s="13">
        <f t="shared" si="104"/>
        <v>860</v>
      </c>
      <c r="AI222" s="14">
        <f t="shared" si="105"/>
        <v>0</v>
      </c>
      <c r="AK222" s="12">
        <f t="shared" si="106"/>
        <v>294</v>
      </c>
      <c r="AL222" s="12">
        <f t="shared" si="107"/>
        <v>14</v>
      </c>
      <c r="AM222" s="12">
        <f t="shared" si="108"/>
        <v>280</v>
      </c>
      <c r="AN222" s="12">
        <f t="shared" si="109"/>
        <v>10360</v>
      </c>
      <c r="AO222" s="12">
        <f>MAX(AN$4:AN222)</f>
        <v>10700</v>
      </c>
      <c r="AP222" s="8">
        <f t="shared" si="110"/>
        <v>-3.1775700934579439E-2</v>
      </c>
      <c r="AR222" s="12">
        <f t="shared" si="111"/>
        <v>423</v>
      </c>
      <c r="AS222" s="12">
        <f t="shared" si="112"/>
        <v>21</v>
      </c>
      <c r="AT222" s="12">
        <f t="shared" si="113"/>
        <v>0</v>
      </c>
      <c r="AU222" s="12">
        <f t="shared" si="114"/>
        <v>14100</v>
      </c>
      <c r="AV222" s="12">
        <f>MAX(AU$4:AU222)</f>
        <v>14520</v>
      </c>
      <c r="AW222" s="8">
        <f t="shared" si="115"/>
        <v>-2.8925619834710745E-2</v>
      </c>
      <c r="AZ222" s="9"/>
      <c r="BC222" s="13"/>
      <c r="BD222" s="14"/>
      <c r="BF222" s="12"/>
      <c r="BG222" s="12"/>
      <c r="BH222" s="12"/>
      <c r="BI222" s="12"/>
      <c r="BJ222" s="12"/>
      <c r="BK222" s="8"/>
    </row>
    <row r="223" spans="1:63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 t="shared" si="87"/>
        <v>850</v>
      </c>
      <c r="G223" s="11">
        <f t="shared" si="88"/>
        <v>0</v>
      </c>
      <c r="H223" s="3" t="s">
        <v>37</v>
      </c>
      <c r="I223" s="2" t="s">
        <v>11</v>
      </c>
      <c r="J223" s="2">
        <f>COUNT(J185:J222)</f>
        <v>16</v>
      </c>
      <c r="L223" s="2">
        <f t="shared" si="89"/>
        <v>1</v>
      </c>
      <c r="M223" s="2" t="s">
        <v>21</v>
      </c>
      <c r="N223" s="14">
        <v>8</v>
      </c>
      <c r="O223" s="2">
        <v>75430</v>
      </c>
      <c r="P223" s="2">
        <v>75165</v>
      </c>
      <c r="Q223" s="2">
        <v>75843</v>
      </c>
      <c r="R223" s="6">
        <f t="shared" si="90"/>
        <v>27.3</v>
      </c>
      <c r="S223" s="6">
        <f t="shared" si="91"/>
        <v>40.5</v>
      </c>
      <c r="U223" s="9">
        <f t="shared" si="92"/>
        <v>-27.3</v>
      </c>
      <c r="V223" s="9">
        <f t="shared" si="93"/>
        <v>40.5</v>
      </c>
      <c r="W223" s="7">
        <f t="shared" si="94"/>
        <v>1</v>
      </c>
      <c r="X223" s="7">
        <f t="shared" si="95"/>
        <v>0</v>
      </c>
      <c r="Y223" s="9">
        <f t="shared" si="96"/>
        <v>-20</v>
      </c>
      <c r="Z223" s="9"/>
      <c r="AA223" s="9">
        <f t="shared" si="97"/>
        <v>-20</v>
      </c>
      <c r="AB223" s="9">
        <f t="shared" si="98"/>
        <v>-20</v>
      </c>
      <c r="AC223" s="13">
        <f t="shared" si="99"/>
        <v>580</v>
      </c>
      <c r="AD223" s="13">
        <f t="shared" si="100"/>
        <v>-20</v>
      </c>
      <c r="AE223" s="13">
        <f t="shared" si="101"/>
        <v>0</v>
      </c>
      <c r="AF223" s="13">
        <f t="shared" si="102"/>
        <v>0</v>
      </c>
      <c r="AG223" s="13">
        <f t="shared" si="103"/>
        <v>0</v>
      </c>
      <c r="AH223" s="13">
        <f t="shared" si="104"/>
        <v>860</v>
      </c>
      <c r="AI223" s="14">
        <f t="shared" si="105"/>
        <v>0</v>
      </c>
      <c r="AK223" s="12">
        <f t="shared" si="106"/>
        <v>310.8</v>
      </c>
      <c r="AL223" s="12">
        <f t="shared" si="107"/>
        <v>15</v>
      </c>
      <c r="AM223" s="12">
        <f t="shared" si="108"/>
        <v>-300</v>
      </c>
      <c r="AN223" s="12">
        <f t="shared" si="109"/>
        <v>10060</v>
      </c>
      <c r="AO223" s="12">
        <f>MAX(AN$4:AN223)</f>
        <v>10700</v>
      </c>
      <c r="AP223" s="8">
        <f t="shared" si="110"/>
        <v>-5.9813084112149535E-2</v>
      </c>
      <c r="AR223" s="12">
        <f t="shared" si="111"/>
        <v>423</v>
      </c>
      <c r="AS223" s="12">
        <f t="shared" si="112"/>
        <v>21</v>
      </c>
      <c r="AT223" s="12">
        <f t="shared" si="113"/>
        <v>0</v>
      </c>
      <c r="AU223" s="12">
        <f t="shared" si="114"/>
        <v>14100</v>
      </c>
      <c r="AV223" s="12">
        <f>MAX(AU$4:AU223)</f>
        <v>14520</v>
      </c>
      <c r="AW223" s="8">
        <f t="shared" si="115"/>
        <v>-2.8925619834710745E-2</v>
      </c>
      <c r="AZ223" s="9"/>
      <c r="BC223" s="13"/>
      <c r="BD223" s="14"/>
      <c r="BF223" s="12"/>
      <c r="BG223" s="12"/>
      <c r="BH223" s="12"/>
      <c r="BI223" s="12"/>
      <c r="BJ223" s="12"/>
      <c r="BK223" s="8"/>
    </row>
    <row r="224" spans="1:63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 t="shared" si="87"/>
        <v>915</v>
      </c>
      <c r="G224" s="11">
        <f t="shared" si="88"/>
        <v>0</v>
      </c>
      <c r="H224" s="3" t="s">
        <v>17</v>
      </c>
      <c r="L224" s="2">
        <f t="shared" si="89"/>
        <v>1</v>
      </c>
      <c r="M224" s="2" t="s">
        <v>21</v>
      </c>
      <c r="N224" s="14">
        <v>7</v>
      </c>
      <c r="O224" s="2">
        <v>106590</v>
      </c>
      <c r="P224" s="2">
        <v>106245</v>
      </c>
      <c r="Q224" s="2">
        <v>107542</v>
      </c>
      <c r="R224" s="5">
        <f t="shared" si="90"/>
        <v>35.200000000000003</v>
      </c>
      <c r="S224" s="5">
        <f t="shared" si="91"/>
        <v>94.5</v>
      </c>
      <c r="U224" s="9">
        <f t="shared" si="92"/>
        <v>-35.200000000000003</v>
      </c>
      <c r="V224" s="9">
        <f t="shared" si="93"/>
        <v>94.5</v>
      </c>
      <c r="W224" s="7">
        <f t="shared" si="94"/>
        <v>1</v>
      </c>
      <c r="X224" s="7">
        <f t="shared" si="95"/>
        <v>1</v>
      </c>
      <c r="Y224" s="9">
        <f t="shared" si="96"/>
        <v>-20</v>
      </c>
      <c r="Z224" s="9"/>
      <c r="AA224" s="9">
        <f t="shared" si="97"/>
        <v>-20</v>
      </c>
      <c r="AB224" s="9">
        <f t="shared" si="98"/>
        <v>-20</v>
      </c>
      <c r="AC224" s="13">
        <f t="shared" si="99"/>
        <v>560</v>
      </c>
      <c r="AD224" s="13">
        <f t="shared" si="100"/>
        <v>0</v>
      </c>
      <c r="AE224" s="13">
        <f t="shared" si="101"/>
        <v>0</v>
      </c>
      <c r="AF224" s="13">
        <f t="shared" si="102"/>
        <v>0</v>
      </c>
      <c r="AG224" s="13">
        <f t="shared" si="103"/>
        <v>-20</v>
      </c>
      <c r="AH224" s="13">
        <f t="shared" si="104"/>
        <v>840</v>
      </c>
      <c r="AI224" s="14">
        <f t="shared" si="105"/>
        <v>0</v>
      </c>
      <c r="AK224" s="12">
        <f t="shared" si="106"/>
        <v>310.8</v>
      </c>
      <c r="AL224" s="12">
        <f t="shared" si="107"/>
        <v>15</v>
      </c>
      <c r="AM224" s="12">
        <f t="shared" si="108"/>
        <v>-300</v>
      </c>
      <c r="AN224" s="12">
        <f t="shared" si="109"/>
        <v>9760</v>
      </c>
      <c r="AO224" s="12">
        <f>MAX(AN$4:AN224)</f>
        <v>10700</v>
      </c>
      <c r="AP224" s="8">
        <f t="shared" si="110"/>
        <v>-8.7850467289719625E-2</v>
      </c>
      <c r="AR224" s="12">
        <f t="shared" si="111"/>
        <v>423</v>
      </c>
      <c r="AS224" s="12">
        <f t="shared" si="112"/>
        <v>21</v>
      </c>
      <c r="AT224" s="12">
        <f t="shared" si="113"/>
        <v>-420</v>
      </c>
      <c r="AU224" s="12">
        <f t="shared" si="114"/>
        <v>13680</v>
      </c>
      <c r="AV224" s="12">
        <f>MAX(AU$4:AU224)</f>
        <v>14520</v>
      </c>
      <c r="AW224" s="8">
        <f t="shared" si="115"/>
        <v>-5.7851239669421489E-2</v>
      </c>
      <c r="AZ224" s="9"/>
      <c r="BC224" s="13"/>
      <c r="BD224" s="14"/>
      <c r="BF224" s="12"/>
      <c r="BG224" s="12"/>
      <c r="BH224" s="12"/>
      <c r="BI224" s="12"/>
      <c r="BJ224" s="12"/>
      <c r="BK224" s="8"/>
    </row>
    <row r="225" spans="1:63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 t="shared" si="87"/>
        <v>1025</v>
      </c>
      <c r="G225" s="11">
        <f t="shared" si="88"/>
        <v>0</v>
      </c>
      <c r="H225" s="3" t="s">
        <v>38</v>
      </c>
      <c r="L225" s="2">
        <f t="shared" si="89"/>
        <v>1</v>
      </c>
      <c r="M225" s="2" t="s">
        <v>20</v>
      </c>
      <c r="N225" s="14">
        <v>7</v>
      </c>
      <c r="O225" s="2">
        <v>115290</v>
      </c>
      <c r="P225" s="2">
        <v>115379</v>
      </c>
      <c r="Q225" s="2">
        <v>114790</v>
      </c>
      <c r="R225" s="5">
        <f t="shared" si="90"/>
        <v>9.6</v>
      </c>
      <c r="S225" s="5">
        <f t="shared" si="91"/>
        <v>49.3</v>
      </c>
      <c r="U225" s="9">
        <f t="shared" si="92"/>
        <v>-9.6</v>
      </c>
      <c r="V225" s="9">
        <f t="shared" si="93"/>
        <v>49.3</v>
      </c>
      <c r="W225" s="7">
        <f t="shared" si="94"/>
        <v>1</v>
      </c>
      <c r="X225" s="7">
        <f t="shared" si="95"/>
        <v>1</v>
      </c>
      <c r="Y225" s="9">
        <f t="shared" si="96"/>
        <v>0</v>
      </c>
      <c r="Z225" s="9"/>
      <c r="AA225" s="9">
        <f t="shared" si="97"/>
        <v>0</v>
      </c>
      <c r="AB225" s="9">
        <f t="shared" si="98"/>
        <v>20</v>
      </c>
      <c r="AC225" s="13">
        <f t="shared" si="99"/>
        <v>580</v>
      </c>
      <c r="AD225" s="13">
        <f t="shared" si="100"/>
        <v>0</v>
      </c>
      <c r="AE225" s="13">
        <f t="shared" si="101"/>
        <v>0</v>
      </c>
      <c r="AF225" s="13">
        <f t="shared" si="102"/>
        <v>0</v>
      </c>
      <c r="AG225" s="13">
        <f t="shared" si="103"/>
        <v>20</v>
      </c>
      <c r="AH225" s="13">
        <f t="shared" si="104"/>
        <v>860</v>
      </c>
      <c r="AI225" s="14">
        <f t="shared" si="105"/>
        <v>1</v>
      </c>
      <c r="AK225" s="12">
        <f t="shared" si="106"/>
        <v>310.8</v>
      </c>
      <c r="AL225" s="12">
        <f t="shared" si="107"/>
        <v>15</v>
      </c>
      <c r="AM225" s="12">
        <f t="shared" si="108"/>
        <v>300</v>
      </c>
      <c r="AN225" s="12">
        <f t="shared" si="109"/>
        <v>10060</v>
      </c>
      <c r="AO225" s="12">
        <f>MAX(AN$4:AN225)</f>
        <v>10700</v>
      </c>
      <c r="AP225" s="8">
        <f t="shared" si="110"/>
        <v>-5.9813084112149535E-2</v>
      </c>
      <c r="AR225" s="12">
        <f t="shared" si="111"/>
        <v>423</v>
      </c>
      <c r="AS225" s="12">
        <f t="shared" si="112"/>
        <v>21</v>
      </c>
      <c r="AT225" s="12">
        <f t="shared" si="113"/>
        <v>420</v>
      </c>
      <c r="AU225" s="12">
        <f t="shared" si="114"/>
        <v>14100</v>
      </c>
      <c r="AV225" s="12">
        <f>MAX(AU$4:AU225)</f>
        <v>14520</v>
      </c>
      <c r="AW225" s="8">
        <f t="shared" si="115"/>
        <v>-2.8925619834710745E-2</v>
      </c>
      <c r="AZ225" s="9"/>
      <c r="BC225" s="13"/>
      <c r="BD225" s="14"/>
      <c r="BF225" s="12"/>
      <c r="BG225" s="12"/>
      <c r="BH225" s="12"/>
      <c r="BI225" s="12"/>
      <c r="BJ225" s="12"/>
      <c r="BK225" s="8"/>
    </row>
    <row r="226" spans="1:63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 t="shared" si="87"/>
        <v>1040</v>
      </c>
      <c r="G226" s="11">
        <f t="shared" si="88"/>
        <v>0</v>
      </c>
      <c r="H226" s="3" t="s">
        <v>17</v>
      </c>
      <c r="L226" s="2">
        <f t="shared" si="89"/>
        <v>1</v>
      </c>
      <c r="M226" s="2" t="s">
        <v>21</v>
      </c>
      <c r="N226" s="14">
        <v>7</v>
      </c>
      <c r="O226" s="2">
        <v>106300</v>
      </c>
      <c r="P226" s="2">
        <v>106245</v>
      </c>
      <c r="Q226" s="2">
        <v>107542</v>
      </c>
      <c r="R226" s="5">
        <f t="shared" si="90"/>
        <v>6.2</v>
      </c>
      <c r="S226" s="5">
        <f t="shared" si="91"/>
        <v>123.5</v>
      </c>
      <c r="U226" s="9">
        <f t="shared" si="92"/>
        <v>-6.2</v>
      </c>
      <c r="V226" s="9">
        <f t="shared" si="93"/>
        <v>123.5</v>
      </c>
      <c r="W226" s="7">
        <f t="shared" si="94"/>
        <v>1</v>
      </c>
      <c r="X226" s="7">
        <f t="shared" si="95"/>
        <v>1</v>
      </c>
      <c r="Y226" s="9">
        <f t="shared" si="96"/>
        <v>0</v>
      </c>
      <c r="Z226" s="9"/>
      <c r="AA226" s="9">
        <f t="shared" si="97"/>
        <v>0</v>
      </c>
      <c r="AB226" s="9">
        <f t="shared" si="98"/>
        <v>20</v>
      </c>
      <c r="AC226" s="13">
        <f t="shared" si="99"/>
        <v>600</v>
      </c>
      <c r="AD226" s="13">
        <f t="shared" si="100"/>
        <v>0</v>
      </c>
      <c r="AE226" s="13">
        <f t="shared" si="101"/>
        <v>0</v>
      </c>
      <c r="AF226" s="13">
        <f t="shared" si="102"/>
        <v>0</v>
      </c>
      <c r="AG226" s="13">
        <f t="shared" si="103"/>
        <v>20</v>
      </c>
      <c r="AH226" s="13">
        <f t="shared" si="104"/>
        <v>880</v>
      </c>
      <c r="AI226" s="14">
        <f t="shared" si="105"/>
        <v>1</v>
      </c>
      <c r="AK226" s="12">
        <f t="shared" si="106"/>
        <v>310.8</v>
      </c>
      <c r="AL226" s="12">
        <f t="shared" si="107"/>
        <v>15</v>
      </c>
      <c r="AM226" s="12">
        <f t="shared" si="108"/>
        <v>300</v>
      </c>
      <c r="AN226" s="12">
        <f t="shared" si="109"/>
        <v>10360</v>
      </c>
      <c r="AO226" s="12">
        <f>MAX(AN$4:AN226)</f>
        <v>10700</v>
      </c>
      <c r="AP226" s="8">
        <f t="shared" si="110"/>
        <v>-3.1775700934579439E-2</v>
      </c>
      <c r="AR226" s="12">
        <f t="shared" si="111"/>
        <v>423</v>
      </c>
      <c r="AS226" s="12">
        <f t="shared" si="112"/>
        <v>21</v>
      </c>
      <c r="AT226" s="12">
        <f t="shared" si="113"/>
        <v>420</v>
      </c>
      <c r="AU226" s="12">
        <f t="shared" si="114"/>
        <v>14520</v>
      </c>
      <c r="AV226" s="12">
        <f>MAX(AU$4:AU226)</f>
        <v>14520</v>
      </c>
      <c r="AW226" s="8">
        <f t="shared" si="115"/>
        <v>0</v>
      </c>
      <c r="AZ226" s="9"/>
      <c r="BC226" s="13"/>
      <c r="BD226" s="14"/>
      <c r="BF226" s="12"/>
      <c r="BG226" s="12"/>
      <c r="BH226" s="12"/>
      <c r="BI226" s="12"/>
      <c r="BJ226" s="12"/>
      <c r="BK226" s="8"/>
    </row>
    <row r="227" spans="1:63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 t="shared" si="87"/>
        <v>1105</v>
      </c>
      <c r="G227" s="11">
        <f t="shared" si="88"/>
        <v>0</v>
      </c>
      <c r="H227" s="3" t="s">
        <v>17</v>
      </c>
      <c r="L227" s="2">
        <f t="shared" si="89"/>
        <v>1</v>
      </c>
      <c r="M227" s="2" t="s">
        <v>21</v>
      </c>
      <c r="N227" s="14">
        <v>7</v>
      </c>
      <c r="O227" s="2">
        <v>107110</v>
      </c>
      <c r="P227" s="2">
        <v>107087</v>
      </c>
      <c r="Q227" s="2">
        <v>107371</v>
      </c>
      <c r="R227" s="5">
        <f t="shared" si="90"/>
        <v>3</v>
      </c>
      <c r="S227" s="5">
        <f t="shared" si="91"/>
        <v>25.4</v>
      </c>
      <c r="U227" s="9">
        <f t="shared" si="92"/>
        <v>-3</v>
      </c>
      <c r="V227" s="9">
        <f t="shared" si="93"/>
        <v>25.4</v>
      </c>
      <c r="W227" s="7">
        <f t="shared" si="94"/>
        <v>1</v>
      </c>
      <c r="X227" s="7">
        <f t="shared" si="95"/>
        <v>1</v>
      </c>
      <c r="Y227" s="9">
        <f t="shared" si="96"/>
        <v>0</v>
      </c>
      <c r="Z227" s="9"/>
      <c r="AA227" s="9">
        <f t="shared" si="97"/>
        <v>0</v>
      </c>
      <c r="AB227" s="9">
        <f t="shared" si="98"/>
        <v>20</v>
      </c>
      <c r="AC227" s="13">
        <f t="shared" si="99"/>
        <v>620</v>
      </c>
      <c r="AD227" s="13">
        <f t="shared" si="100"/>
        <v>0</v>
      </c>
      <c r="AE227" s="13">
        <f t="shared" si="101"/>
        <v>0</v>
      </c>
      <c r="AF227" s="13">
        <f t="shared" si="102"/>
        <v>0</v>
      </c>
      <c r="AG227" s="13">
        <f t="shared" si="103"/>
        <v>20</v>
      </c>
      <c r="AH227" s="13">
        <f t="shared" si="104"/>
        <v>900</v>
      </c>
      <c r="AI227" s="14">
        <f t="shared" si="105"/>
        <v>1</v>
      </c>
      <c r="AK227" s="12">
        <f t="shared" si="106"/>
        <v>310.8</v>
      </c>
      <c r="AL227" s="12">
        <f t="shared" si="107"/>
        <v>15</v>
      </c>
      <c r="AM227" s="12">
        <f t="shared" si="108"/>
        <v>300</v>
      </c>
      <c r="AN227" s="12">
        <f t="shared" si="109"/>
        <v>10660</v>
      </c>
      <c r="AO227" s="12">
        <f>MAX(AN$4:AN227)</f>
        <v>10700</v>
      </c>
      <c r="AP227" s="8">
        <f t="shared" si="110"/>
        <v>-3.7383177570093459E-3</v>
      </c>
      <c r="AR227" s="12">
        <f t="shared" si="111"/>
        <v>423</v>
      </c>
      <c r="AS227" s="12">
        <f t="shared" si="112"/>
        <v>21</v>
      </c>
      <c r="AT227" s="12">
        <f t="shared" si="113"/>
        <v>420</v>
      </c>
      <c r="AU227" s="12">
        <f t="shared" si="114"/>
        <v>14940</v>
      </c>
      <c r="AV227" s="12">
        <f>MAX(AU$4:AU227)</f>
        <v>14940</v>
      </c>
      <c r="AW227" s="8">
        <f t="shared" si="115"/>
        <v>0</v>
      </c>
      <c r="AZ227" s="9"/>
      <c r="BC227" s="13"/>
      <c r="BD227" s="14"/>
      <c r="BF227" s="12"/>
      <c r="BG227" s="12"/>
      <c r="BH227" s="12"/>
      <c r="BI227" s="12"/>
      <c r="BJ227" s="12"/>
      <c r="BK227" s="8"/>
    </row>
    <row r="228" spans="1:63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 t="shared" si="87"/>
        <v>2140</v>
      </c>
      <c r="G228" s="11">
        <f t="shared" si="88"/>
        <v>0</v>
      </c>
      <c r="H228" s="3" t="s">
        <v>43</v>
      </c>
      <c r="L228" s="2">
        <f t="shared" si="89"/>
        <v>1</v>
      </c>
      <c r="M228" s="2" t="s">
        <v>21</v>
      </c>
      <c r="N228" s="14">
        <v>10</v>
      </c>
      <c r="O228" s="2">
        <v>132190</v>
      </c>
      <c r="P228" s="2">
        <v>132200</v>
      </c>
      <c r="Q228" s="2">
        <v>132433</v>
      </c>
      <c r="R228" s="9">
        <f t="shared" si="90"/>
        <v>0</v>
      </c>
      <c r="S228" s="9">
        <f t="shared" si="91"/>
        <v>23.3</v>
      </c>
      <c r="U228" s="9">
        <f t="shared" si="92"/>
        <v>0</v>
      </c>
      <c r="V228" s="9">
        <f t="shared" si="93"/>
        <v>23.3</v>
      </c>
      <c r="W228" s="7">
        <f t="shared" si="94"/>
        <v>0</v>
      </c>
      <c r="X228" s="7">
        <f t="shared" si="95"/>
        <v>0</v>
      </c>
      <c r="Y228" s="9">
        <f t="shared" si="96"/>
        <v>0</v>
      </c>
      <c r="Z228" s="9"/>
      <c r="AA228" s="9">
        <f t="shared" si="97"/>
        <v>0</v>
      </c>
      <c r="AB228" s="9">
        <f t="shared" si="98"/>
        <v>0</v>
      </c>
      <c r="AC228" s="13">
        <f t="shared" si="99"/>
        <v>620</v>
      </c>
      <c r="AD228" s="13">
        <f t="shared" si="100"/>
        <v>0</v>
      </c>
      <c r="AE228" s="13">
        <f t="shared" si="101"/>
        <v>0</v>
      </c>
      <c r="AF228" s="13">
        <f t="shared" si="102"/>
        <v>0</v>
      </c>
      <c r="AG228" s="13">
        <f t="shared" si="103"/>
        <v>0</v>
      </c>
      <c r="AH228" s="13">
        <f t="shared" si="104"/>
        <v>900</v>
      </c>
      <c r="AI228" s="14">
        <f t="shared" si="105"/>
        <v>0</v>
      </c>
      <c r="AK228" s="12">
        <f t="shared" si="106"/>
        <v>310.8</v>
      </c>
      <c r="AL228" s="12">
        <f t="shared" si="107"/>
        <v>15</v>
      </c>
      <c r="AM228" s="12">
        <f t="shared" si="108"/>
        <v>0</v>
      </c>
      <c r="AN228" s="12">
        <f t="shared" si="109"/>
        <v>10660</v>
      </c>
      <c r="AO228" s="12">
        <f>MAX(AN$4:AN228)</f>
        <v>10700</v>
      </c>
      <c r="AP228" s="8">
        <f t="shared" si="110"/>
        <v>-3.7383177570093459E-3</v>
      </c>
      <c r="AR228" s="12">
        <f t="shared" si="111"/>
        <v>423</v>
      </c>
      <c r="AS228" s="12">
        <f t="shared" si="112"/>
        <v>21</v>
      </c>
      <c r="AT228" s="12">
        <f t="shared" si="113"/>
        <v>0</v>
      </c>
      <c r="AU228" s="12">
        <f t="shared" si="114"/>
        <v>14940</v>
      </c>
      <c r="AV228" s="12">
        <f>MAX(AU$4:AU228)</f>
        <v>14940</v>
      </c>
      <c r="AW228" s="8">
        <f t="shared" si="115"/>
        <v>0</v>
      </c>
      <c r="AZ228" s="9"/>
      <c r="BC228" s="13"/>
      <c r="BD228" s="14"/>
      <c r="BF228" s="12"/>
      <c r="BG228" s="12"/>
      <c r="BH228" s="12"/>
      <c r="BI228" s="12"/>
      <c r="BJ228" s="12"/>
      <c r="BK228" s="8"/>
    </row>
    <row r="229" spans="1:63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 t="shared" si="87"/>
        <v>1500</v>
      </c>
      <c r="G229" s="11">
        <f t="shared" si="88"/>
        <v>0</v>
      </c>
      <c r="H229" s="3" t="s">
        <v>43</v>
      </c>
      <c r="L229" s="2">
        <f t="shared" si="89"/>
        <v>1</v>
      </c>
      <c r="M229" s="2" t="s">
        <v>21</v>
      </c>
      <c r="N229" s="14">
        <v>10</v>
      </c>
      <c r="O229" s="2">
        <v>131780</v>
      </c>
      <c r="P229" s="2">
        <v>131419</v>
      </c>
      <c r="Q229" s="2">
        <v>131817</v>
      </c>
      <c r="R229" s="9">
        <f t="shared" si="90"/>
        <v>37.1</v>
      </c>
      <c r="S229" s="9">
        <f t="shared" si="91"/>
        <v>2.7</v>
      </c>
      <c r="U229" s="9">
        <f t="shared" si="92"/>
        <v>-37.1</v>
      </c>
      <c r="V229" s="9">
        <f t="shared" si="93"/>
        <v>2.7</v>
      </c>
      <c r="W229" s="7">
        <f t="shared" si="94"/>
        <v>1</v>
      </c>
      <c r="X229" s="7">
        <f t="shared" si="95"/>
        <v>1</v>
      </c>
      <c r="Y229" s="9">
        <f t="shared" si="96"/>
        <v>-20</v>
      </c>
      <c r="Z229" s="9"/>
      <c r="AA229" s="9">
        <f t="shared" si="97"/>
        <v>-20</v>
      </c>
      <c r="AB229" s="9">
        <f t="shared" si="98"/>
        <v>-20</v>
      </c>
      <c r="AC229" s="13">
        <f t="shared" si="99"/>
        <v>600</v>
      </c>
      <c r="AD229" s="13">
        <f t="shared" si="100"/>
        <v>0</v>
      </c>
      <c r="AE229" s="13">
        <f t="shared" si="101"/>
        <v>0</v>
      </c>
      <c r="AF229" s="13">
        <f t="shared" si="102"/>
        <v>0</v>
      </c>
      <c r="AG229" s="13">
        <f t="shared" si="103"/>
        <v>-20</v>
      </c>
      <c r="AH229" s="13">
        <f t="shared" si="104"/>
        <v>880</v>
      </c>
      <c r="AI229" s="14">
        <f t="shared" si="105"/>
        <v>0</v>
      </c>
      <c r="AK229" s="12">
        <f t="shared" si="106"/>
        <v>319.8</v>
      </c>
      <c r="AL229" s="12">
        <f t="shared" si="107"/>
        <v>15</v>
      </c>
      <c r="AM229" s="12">
        <f t="shared" si="108"/>
        <v>-300</v>
      </c>
      <c r="AN229" s="12">
        <f t="shared" si="109"/>
        <v>10360</v>
      </c>
      <c r="AO229" s="12">
        <f>MAX(AN$4:AN229)</f>
        <v>10700</v>
      </c>
      <c r="AP229" s="8">
        <f t="shared" si="110"/>
        <v>-3.1775700934579439E-2</v>
      </c>
      <c r="AR229" s="12">
        <f t="shared" si="111"/>
        <v>423</v>
      </c>
      <c r="AS229" s="12">
        <f t="shared" si="112"/>
        <v>21</v>
      </c>
      <c r="AT229" s="12">
        <f t="shared" si="113"/>
        <v>-420</v>
      </c>
      <c r="AU229" s="12">
        <f t="shared" si="114"/>
        <v>14520</v>
      </c>
      <c r="AV229" s="12">
        <f>MAX(AU$4:AU229)</f>
        <v>14940</v>
      </c>
      <c r="AW229" s="8">
        <f t="shared" si="115"/>
        <v>-2.8112449799196786E-2</v>
      </c>
      <c r="AZ229" s="9"/>
      <c r="BC229" s="13"/>
      <c r="BD229" s="14"/>
      <c r="BF229" s="12"/>
      <c r="BG229" s="12"/>
      <c r="BH229" s="12"/>
      <c r="BI229" s="12"/>
      <c r="BJ229" s="12"/>
      <c r="BK229" s="8"/>
    </row>
    <row r="230" spans="1:63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 t="shared" si="87"/>
        <v>1700</v>
      </c>
      <c r="G230" s="11">
        <f t="shared" si="88"/>
        <v>0</v>
      </c>
      <c r="H230" s="3" t="s">
        <v>38</v>
      </c>
      <c r="I230" s="2" t="s">
        <v>11</v>
      </c>
      <c r="J230" s="2">
        <v>10</v>
      </c>
      <c r="L230" s="2">
        <f t="shared" si="89"/>
        <v>1</v>
      </c>
      <c r="M230" s="2" t="s">
        <v>20</v>
      </c>
      <c r="N230" s="14">
        <v>7</v>
      </c>
      <c r="O230" s="2">
        <v>113580</v>
      </c>
      <c r="P230" s="2">
        <v>113654</v>
      </c>
      <c r="Q230" s="2">
        <v>113482</v>
      </c>
      <c r="R230" s="9">
        <f t="shared" si="90"/>
        <v>8.1</v>
      </c>
      <c r="S230" s="9">
        <f t="shared" si="91"/>
        <v>9.1</v>
      </c>
      <c r="U230" s="9">
        <f t="shared" si="92"/>
        <v>-8.1</v>
      </c>
      <c r="V230" s="9">
        <f t="shared" si="93"/>
        <v>9.1</v>
      </c>
      <c r="W230" s="7">
        <f t="shared" si="94"/>
        <v>1</v>
      </c>
      <c r="X230" s="7">
        <f t="shared" si="95"/>
        <v>0</v>
      </c>
      <c r="Y230" s="9">
        <f t="shared" si="96"/>
        <v>0</v>
      </c>
      <c r="Z230" s="9"/>
      <c r="AA230" s="9">
        <f t="shared" si="97"/>
        <v>-20</v>
      </c>
      <c r="AB230" s="9">
        <f t="shared" si="98"/>
        <v>-20</v>
      </c>
      <c r="AC230" s="13">
        <f t="shared" si="99"/>
        <v>580</v>
      </c>
      <c r="AD230" s="13">
        <f t="shared" si="100"/>
        <v>-20</v>
      </c>
      <c r="AE230" s="13">
        <f t="shared" si="101"/>
        <v>0</v>
      </c>
      <c r="AF230" s="13">
        <f t="shared" si="102"/>
        <v>0</v>
      </c>
      <c r="AG230" s="13">
        <f t="shared" si="103"/>
        <v>0</v>
      </c>
      <c r="AH230" s="13">
        <f t="shared" si="104"/>
        <v>880</v>
      </c>
      <c r="AI230" s="14">
        <f t="shared" si="105"/>
        <v>0</v>
      </c>
      <c r="AK230" s="12">
        <f t="shared" si="106"/>
        <v>319.8</v>
      </c>
      <c r="AL230" s="12">
        <f t="shared" si="107"/>
        <v>15</v>
      </c>
      <c r="AM230" s="12">
        <f t="shared" si="108"/>
        <v>-300</v>
      </c>
      <c r="AN230" s="12">
        <f t="shared" si="109"/>
        <v>10060</v>
      </c>
      <c r="AO230" s="12">
        <f>MAX(AN$4:AN230)</f>
        <v>10700</v>
      </c>
      <c r="AP230" s="8">
        <f t="shared" si="110"/>
        <v>-5.9813084112149535E-2</v>
      </c>
      <c r="AR230" s="12">
        <f t="shared" si="111"/>
        <v>435.59999999999997</v>
      </c>
      <c r="AS230" s="12">
        <f t="shared" si="112"/>
        <v>21</v>
      </c>
      <c r="AT230" s="12">
        <f t="shared" si="113"/>
        <v>0</v>
      </c>
      <c r="AU230" s="12">
        <f t="shared" si="114"/>
        <v>14520</v>
      </c>
      <c r="AV230" s="12">
        <f>MAX(AU$4:AU230)</f>
        <v>14940</v>
      </c>
      <c r="AW230" s="8">
        <f t="shared" si="115"/>
        <v>-2.8112449799196786E-2</v>
      </c>
      <c r="AZ230" s="9"/>
      <c r="BC230" s="13"/>
      <c r="BD230" s="14"/>
      <c r="BF230" s="12"/>
      <c r="BG230" s="12"/>
      <c r="BH230" s="12"/>
      <c r="BI230" s="12"/>
      <c r="BJ230" s="12"/>
      <c r="BK230" s="8"/>
    </row>
    <row r="231" spans="1:63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 t="shared" si="87"/>
        <v>2300</v>
      </c>
      <c r="G231" s="11">
        <f t="shared" si="88"/>
        <v>0</v>
      </c>
      <c r="H231" s="3" t="s">
        <v>38</v>
      </c>
      <c r="I231" s="2" t="s">
        <v>11</v>
      </c>
      <c r="J231" s="2">
        <v>11</v>
      </c>
      <c r="L231" s="2">
        <f t="shared" si="89"/>
        <v>1</v>
      </c>
      <c r="M231" s="2" t="s">
        <v>20</v>
      </c>
      <c r="N231" s="14">
        <v>7</v>
      </c>
      <c r="O231" s="2">
        <v>113900</v>
      </c>
      <c r="P231" s="2">
        <v>113983</v>
      </c>
      <c r="Q231" s="2">
        <v>113378</v>
      </c>
      <c r="R231" s="9">
        <f t="shared" si="90"/>
        <v>9</v>
      </c>
      <c r="S231" s="9">
        <f t="shared" si="91"/>
        <v>51.5</v>
      </c>
      <c r="U231" s="9">
        <f t="shared" si="92"/>
        <v>-9</v>
      </c>
      <c r="V231" s="9">
        <f t="shared" si="93"/>
        <v>51.5</v>
      </c>
      <c r="W231" s="7">
        <f t="shared" si="94"/>
        <v>1</v>
      </c>
      <c r="X231" s="7">
        <f t="shared" si="95"/>
        <v>0</v>
      </c>
      <c r="Y231" s="9">
        <f t="shared" si="96"/>
        <v>0</v>
      </c>
      <c r="Z231" s="9"/>
      <c r="AA231" s="9">
        <f t="shared" si="97"/>
        <v>0</v>
      </c>
      <c r="AB231" s="9">
        <f t="shared" si="98"/>
        <v>20</v>
      </c>
      <c r="AC231" s="13">
        <f t="shared" si="99"/>
        <v>600</v>
      </c>
      <c r="AD231" s="13">
        <f t="shared" si="100"/>
        <v>20</v>
      </c>
      <c r="AE231" s="13">
        <f t="shared" si="101"/>
        <v>0</v>
      </c>
      <c r="AF231" s="13">
        <f t="shared" si="102"/>
        <v>0</v>
      </c>
      <c r="AG231" s="13">
        <f t="shared" si="103"/>
        <v>0</v>
      </c>
      <c r="AH231" s="13">
        <f t="shared" si="104"/>
        <v>880</v>
      </c>
      <c r="AI231" s="14">
        <f t="shared" si="105"/>
        <v>0</v>
      </c>
      <c r="AK231" s="12">
        <f t="shared" si="106"/>
        <v>319.8</v>
      </c>
      <c r="AL231" s="12">
        <f t="shared" si="107"/>
        <v>15</v>
      </c>
      <c r="AM231" s="12">
        <f t="shared" si="108"/>
        <v>300</v>
      </c>
      <c r="AN231" s="12">
        <f t="shared" si="109"/>
        <v>10360</v>
      </c>
      <c r="AO231" s="12">
        <f>MAX(AN$4:AN231)</f>
        <v>10700</v>
      </c>
      <c r="AP231" s="8">
        <f t="shared" si="110"/>
        <v>-3.1775700934579439E-2</v>
      </c>
      <c r="AR231" s="12">
        <f t="shared" si="111"/>
        <v>435.59999999999997</v>
      </c>
      <c r="AS231" s="12">
        <f t="shared" si="112"/>
        <v>21</v>
      </c>
      <c r="AT231" s="12">
        <f t="shared" si="113"/>
        <v>0</v>
      </c>
      <c r="AU231" s="12">
        <f t="shared" si="114"/>
        <v>14520</v>
      </c>
      <c r="AV231" s="12">
        <f>MAX(AU$4:AU231)</f>
        <v>14940</v>
      </c>
      <c r="AW231" s="8">
        <f t="shared" si="115"/>
        <v>-2.8112449799196786E-2</v>
      </c>
      <c r="AZ231" s="9"/>
      <c r="BC231" s="13"/>
      <c r="BD231" s="14"/>
      <c r="BF231" s="12"/>
      <c r="BG231" s="12"/>
      <c r="BH231" s="12"/>
      <c r="BI231" s="12"/>
      <c r="BJ231" s="12"/>
      <c r="BK231" s="8"/>
    </row>
    <row r="232" spans="1:63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 t="shared" si="87"/>
        <v>100</v>
      </c>
      <c r="G232" s="11">
        <f t="shared" si="88"/>
        <v>1</v>
      </c>
      <c r="H232" s="3" t="s">
        <v>37</v>
      </c>
      <c r="K232" s="2" t="s">
        <v>11</v>
      </c>
      <c r="L232" s="2">
        <f t="shared" si="89"/>
        <v>1</v>
      </c>
      <c r="M232" s="2" t="s">
        <v>21</v>
      </c>
      <c r="N232" s="14">
        <v>8</v>
      </c>
      <c r="O232" s="2">
        <v>75390</v>
      </c>
      <c r="P232" s="2">
        <v>75144</v>
      </c>
      <c r="Q232" s="2">
        <v>75748</v>
      </c>
      <c r="R232" s="9">
        <f t="shared" si="90"/>
        <v>25.4</v>
      </c>
      <c r="S232" s="9">
        <f t="shared" si="91"/>
        <v>35</v>
      </c>
      <c r="U232" s="9">
        <f t="shared" si="92"/>
        <v>-25.4</v>
      </c>
      <c r="V232" s="9">
        <f t="shared" si="93"/>
        <v>35</v>
      </c>
      <c r="W232" s="7">
        <f t="shared" si="94"/>
        <v>1</v>
      </c>
      <c r="X232" s="7">
        <f t="shared" si="95"/>
        <v>0</v>
      </c>
      <c r="Y232" s="9">
        <f t="shared" si="96"/>
        <v>-20</v>
      </c>
      <c r="Z232" s="9"/>
      <c r="AA232" s="9">
        <f t="shared" si="97"/>
        <v>-20</v>
      </c>
      <c r="AB232" s="9">
        <f t="shared" si="98"/>
        <v>-20</v>
      </c>
      <c r="AC232" s="13">
        <f t="shared" si="99"/>
        <v>580</v>
      </c>
      <c r="AD232" s="13">
        <f t="shared" si="100"/>
        <v>0</v>
      </c>
      <c r="AE232" s="13">
        <f t="shared" si="101"/>
        <v>-20</v>
      </c>
      <c r="AF232" s="13">
        <f t="shared" si="102"/>
        <v>0</v>
      </c>
      <c r="AG232" s="13">
        <f t="shared" si="103"/>
        <v>0</v>
      </c>
      <c r="AH232" s="13">
        <f t="shared" si="104"/>
        <v>880</v>
      </c>
      <c r="AI232" s="14">
        <f t="shared" si="105"/>
        <v>0</v>
      </c>
      <c r="AK232" s="12">
        <f t="shared" si="106"/>
        <v>310.8</v>
      </c>
      <c r="AL232" s="12">
        <f t="shared" si="107"/>
        <v>15</v>
      </c>
      <c r="AM232" s="12">
        <f t="shared" si="108"/>
        <v>-300</v>
      </c>
      <c r="AN232" s="12">
        <f t="shared" si="109"/>
        <v>10060</v>
      </c>
      <c r="AO232" s="12">
        <f>MAX(AN$4:AN232)</f>
        <v>10700</v>
      </c>
      <c r="AP232" s="8">
        <f t="shared" si="110"/>
        <v>-5.9813084112149535E-2</v>
      </c>
      <c r="AR232" s="12">
        <f t="shared" si="111"/>
        <v>435.59999999999997</v>
      </c>
      <c r="AS232" s="12">
        <f t="shared" si="112"/>
        <v>21</v>
      </c>
      <c r="AT232" s="12">
        <f t="shared" si="113"/>
        <v>0</v>
      </c>
      <c r="AU232" s="12">
        <f t="shared" si="114"/>
        <v>14520</v>
      </c>
      <c r="AV232" s="12">
        <f>MAX(AU$4:AU232)</f>
        <v>14940</v>
      </c>
      <c r="AW232" s="8">
        <f t="shared" si="115"/>
        <v>-2.8112449799196786E-2</v>
      </c>
      <c r="AZ232" s="9"/>
      <c r="BC232" s="13"/>
      <c r="BD232" s="14"/>
      <c r="BF232" s="12"/>
      <c r="BG232" s="12"/>
      <c r="BH232" s="12"/>
      <c r="BI232" s="12"/>
      <c r="BJ232" s="12"/>
      <c r="BK232" s="8"/>
    </row>
    <row r="233" spans="1:63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 t="shared" si="87"/>
        <v>950</v>
      </c>
      <c r="G233" s="11">
        <f t="shared" si="88"/>
        <v>0</v>
      </c>
      <c r="H233" s="3" t="s">
        <v>17</v>
      </c>
      <c r="L233" s="2">
        <f t="shared" si="89"/>
        <v>1</v>
      </c>
      <c r="M233" s="2" t="s">
        <v>20</v>
      </c>
      <c r="N233" s="14">
        <v>7</v>
      </c>
      <c r="O233" s="2">
        <v>107540</v>
      </c>
      <c r="P233" s="2">
        <v>107692</v>
      </c>
      <c r="Q233" s="2">
        <v>107194</v>
      </c>
      <c r="R233" s="9">
        <f t="shared" si="90"/>
        <v>15.9</v>
      </c>
      <c r="S233" s="9">
        <f t="shared" si="91"/>
        <v>33.9</v>
      </c>
      <c r="U233" s="9">
        <f t="shared" si="92"/>
        <v>-15.9</v>
      </c>
      <c r="V233" s="9">
        <f t="shared" si="93"/>
        <v>33.9</v>
      </c>
      <c r="W233" s="7">
        <f t="shared" si="94"/>
        <v>1</v>
      </c>
      <c r="X233" s="7">
        <f t="shared" si="95"/>
        <v>1</v>
      </c>
      <c r="Y233" s="9">
        <f t="shared" si="96"/>
        <v>0</v>
      </c>
      <c r="Z233" s="9"/>
      <c r="AA233" s="9">
        <f t="shared" si="97"/>
        <v>0</v>
      </c>
      <c r="AB233" s="9">
        <f t="shared" si="98"/>
        <v>20</v>
      </c>
      <c r="AC233" s="13">
        <f t="shared" si="99"/>
        <v>600</v>
      </c>
      <c r="AD233" s="13">
        <f t="shared" si="100"/>
        <v>0</v>
      </c>
      <c r="AE233" s="13">
        <f t="shared" si="101"/>
        <v>0</v>
      </c>
      <c r="AF233" s="13">
        <f t="shared" si="102"/>
        <v>0</v>
      </c>
      <c r="AG233" s="13">
        <f t="shared" si="103"/>
        <v>20</v>
      </c>
      <c r="AH233" s="13">
        <f t="shared" si="104"/>
        <v>900</v>
      </c>
      <c r="AI233" s="14">
        <f t="shared" si="105"/>
        <v>1</v>
      </c>
      <c r="AK233" s="12">
        <f t="shared" si="106"/>
        <v>310.8</v>
      </c>
      <c r="AL233" s="12">
        <f t="shared" si="107"/>
        <v>15</v>
      </c>
      <c r="AM233" s="12">
        <f t="shared" si="108"/>
        <v>300</v>
      </c>
      <c r="AN233" s="12">
        <f t="shared" si="109"/>
        <v>10360</v>
      </c>
      <c r="AO233" s="12">
        <f>MAX(AN$4:AN233)</f>
        <v>10700</v>
      </c>
      <c r="AP233" s="8">
        <f t="shared" si="110"/>
        <v>-3.1775700934579439E-2</v>
      </c>
      <c r="AR233" s="12">
        <f t="shared" si="111"/>
        <v>435.59999999999997</v>
      </c>
      <c r="AS233" s="12">
        <f t="shared" si="112"/>
        <v>21</v>
      </c>
      <c r="AT233" s="12">
        <f t="shared" si="113"/>
        <v>420</v>
      </c>
      <c r="AU233" s="12">
        <f t="shared" si="114"/>
        <v>14940</v>
      </c>
      <c r="AV233" s="12">
        <f>MAX(AU$4:AU233)</f>
        <v>14940</v>
      </c>
      <c r="AW233" s="8">
        <f t="shared" si="115"/>
        <v>0</v>
      </c>
      <c r="AZ233" s="9"/>
      <c r="BC233" s="13"/>
      <c r="BD233" s="14"/>
      <c r="BF233" s="12"/>
      <c r="BG233" s="12"/>
      <c r="BH233" s="12"/>
      <c r="BI233" s="12"/>
      <c r="BJ233" s="12"/>
      <c r="BK233" s="8"/>
    </row>
    <row r="234" spans="1:63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 t="shared" si="87"/>
        <v>1215</v>
      </c>
      <c r="G234" s="11">
        <f t="shared" si="88"/>
        <v>0</v>
      </c>
      <c r="H234" s="3" t="s">
        <v>37</v>
      </c>
      <c r="L234" s="2">
        <f t="shared" si="89"/>
        <v>1</v>
      </c>
      <c r="M234" s="2" t="s">
        <v>20</v>
      </c>
      <c r="N234" s="14">
        <v>8</v>
      </c>
      <c r="O234" s="2">
        <v>75590</v>
      </c>
      <c r="P234" s="2">
        <v>75748</v>
      </c>
      <c r="Q234" s="2">
        <v>75244</v>
      </c>
      <c r="R234" s="9">
        <f t="shared" si="90"/>
        <v>16.600000000000001</v>
      </c>
      <c r="S234" s="9">
        <f t="shared" si="91"/>
        <v>33.799999999999997</v>
      </c>
      <c r="U234" s="9">
        <f t="shared" si="92"/>
        <v>-16.600000000000001</v>
      </c>
      <c r="V234" s="9">
        <f t="shared" si="93"/>
        <v>33.799999999999997</v>
      </c>
      <c r="W234" s="7">
        <f t="shared" si="94"/>
        <v>1</v>
      </c>
      <c r="X234" s="7">
        <f t="shared" si="95"/>
        <v>1</v>
      </c>
      <c r="Y234" s="9">
        <f t="shared" si="96"/>
        <v>0</v>
      </c>
      <c r="Z234" s="9"/>
      <c r="AA234" s="9">
        <f t="shared" si="97"/>
        <v>0</v>
      </c>
      <c r="AB234" s="9">
        <f t="shared" si="98"/>
        <v>20</v>
      </c>
      <c r="AC234" s="13">
        <f t="shared" si="99"/>
        <v>620</v>
      </c>
      <c r="AD234" s="13">
        <f t="shared" si="100"/>
        <v>0</v>
      </c>
      <c r="AE234" s="13">
        <f t="shared" si="101"/>
        <v>0</v>
      </c>
      <c r="AF234" s="13">
        <f t="shared" si="102"/>
        <v>0</v>
      </c>
      <c r="AG234" s="13">
        <f t="shared" si="103"/>
        <v>20</v>
      </c>
      <c r="AH234" s="13">
        <f t="shared" si="104"/>
        <v>920</v>
      </c>
      <c r="AI234" s="14">
        <f t="shared" si="105"/>
        <v>1</v>
      </c>
      <c r="AK234" s="12">
        <f t="shared" si="106"/>
        <v>310.8</v>
      </c>
      <c r="AL234" s="12">
        <f t="shared" si="107"/>
        <v>15</v>
      </c>
      <c r="AM234" s="12">
        <f t="shared" si="108"/>
        <v>300</v>
      </c>
      <c r="AN234" s="12">
        <f t="shared" si="109"/>
        <v>10660</v>
      </c>
      <c r="AO234" s="12">
        <f>MAX(AN$4:AN234)</f>
        <v>10700</v>
      </c>
      <c r="AP234" s="8">
        <f t="shared" si="110"/>
        <v>-3.7383177570093459E-3</v>
      </c>
      <c r="AR234" s="12">
        <f t="shared" si="111"/>
        <v>435.59999999999997</v>
      </c>
      <c r="AS234" s="12">
        <f t="shared" si="112"/>
        <v>21</v>
      </c>
      <c r="AT234" s="12">
        <f t="shared" si="113"/>
        <v>420</v>
      </c>
      <c r="AU234" s="12">
        <f t="shared" si="114"/>
        <v>15360</v>
      </c>
      <c r="AV234" s="12">
        <f>MAX(AU$4:AU234)</f>
        <v>15360</v>
      </c>
      <c r="AW234" s="8">
        <f t="shared" si="115"/>
        <v>0</v>
      </c>
      <c r="AZ234" s="9"/>
      <c r="BC234" s="13"/>
      <c r="BD234" s="14"/>
      <c r="BF234" s="12"/>
      <c r="BG234" s="12"/>
      <c r="BH234" s="12"/>
      <c r="BI234" s="12"/>
      <c r="BJ234" s="12"/>
      <c r="BK234" s="8"/>
    </row>
    <row r="235" spans="1:63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 t="shared" si="87"/>
        <v>1215</v>
      </c>
      <c r="G235" s="11">
        <f t="shared" si="88"/>
        <v>0</v>
      </c>
      <c r="H235" s="3" t="s">
        <v>38</v>
      </c>
      <c r="L235" s="2">
        <f t="shared" si="89"/>
        <v>1</v>
      </c>
      <c r="M235" s="2" t="s">
        <v>21</v>
      </c>
      <c r="N235" s="14">
        <v>7</v>
      </c>
      <c r="O235" s="2">
        <v>113300</v>
      </c>
      <c r="P235" s="2">
        <v>113033</v>
      </c>
      <c r="Q235" s="2">
        <v>113933</v>
      </c>
      <c r="R235" s="9">
        <f t="shared" si="90"/>
        <v>27.4</v>
      </c>
      <c r="S235" s="9">
        <f t="shared" si="91"/>
        <v>62.6</v>
      </c>
      <c r="U235" s="9">
        <f t="shared" si="92"/>
        <v>-27.4</v>
      </c>
      <c r="V235" s="9">
        <f t="shared" si="93"/>
        <v>62.6</v>
      </c>
      <c r="W235" s="7">
        <f t="shared" si="94"/>
        <v>1</v>
      </c>
      <c r="X235" s="7">
        <f t="shared" si="95"/>
        <v>1</v>
      </c>
      <c r="Y235" s="9">
        <f t="shared" si="96"/>
        <v>-20</v>
      </c>
      <c r="Z235" s="9"/>
      <c r="AA235" s="9">
        <f t="shared" si="97"/>
        <v>-20</v>
      </c>
      <c r="AB235" s="9">
        <f t="shared" si="98"/>
        <v>-20</v>
      </c>
      <c r="AC235" s="13">
        <f t="shared" si="99"/>
        <v>600</v>
      </c>
      <c r="AD235" s="13">
        <f t="shared" si="100"/>
        <v>0</v>
      </c>
      <c r="AE235" s="13">
        <f t="shared" si="101"/>
        <v>0</v>
      </c>
      <c r="AF235" s="13">
        <f t="shared" si="102"/>
        <v>0</v>
      </c>
      <c r="AG235" s="13">
        <f t="shared" si="103"/>
        <v>-20</v>
      </c>
      <c r="AH235" s="13">
        <f t="shared" si="104"/>
        <v>900</v>
      </c>
      <c r="AI235" s="14">
        <f t="shared" si="105"/>
        <v>0</v>
      </c>
      <c r="AK235" s="12">
        <f t="shared" si="106"/>
        <v>310.8</v>
      </c>
      <c r="AL235" s="12">
        <f t="shared" si="107"/>
        <v>15</v>
      </c>
      <c r="AM235" s="12">
        <f t="shared" si="108"/>
        <v>-300</v>
      </c>
      <c r="AN235" s="12">
        <f t="shared" si="109"/>
        <v>10360</v>
      </c>
      <c r="AO235" s="12">
        <f>MAX(AN$4:AN235)</f>
        <v>10700</v>
      </c>
      <c r="AP235" s="8">
        <f t="shared" si="110"/>
        <v>-3.1775700934579439E-2</v>
      </c>
      <c r="AR235" s="12">
        <f t="shared" si="111"/>
        <v>435.59999999999997</v>
      </c>
      <c r="AS235" s="12">
        <f t="shared" si="112"/>
        <v>21</v>
      </c>
      <c r="AT235" s="12">
        <f t="shared" si="113"/>
        <v>-420</v>
      </c>
      <c r="AU235" s="12">
        <f t="shared" si="114"/>
        <v>14940</v>
      </c>
      <c r="AV235" s="12">
        <f>MAX(AU$4:AU235)</f>
        <v>15360</v>
      </c>
      <c r="AW235" s="8">
        <f t="shared" si="115"/>
        <v>-2.734375E-2</v>
      </c>
      <c r="AZ235" s="9"/>
      <c r="BC235" s="13"/>
      <c r="BD235" s="14"/>
      <c r="BF235" s="12"/>
      <c r="BG235" s="12"/>
      <c r="BH235" s="12"/>
      <c r="BI235" s="12"/>
      <c r="BJ235" s="12"/>
      <c r="BK235" s="8"/>
    </row>
    <row r="236" spans="1:63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 t="shared" si="87"/>
        <v>1545</v>
      </c>
      <c r="G236" s="11">
        <f t="shared" si="88"/>
        <v>0</v>
      </c>
      <c r="H236" s="3" t="s">
        <v>43</v>
      </c>
      <c r="I236" s="2" t="s">
        <v>11</v>
      </c>
      <c r="J236" s="2">
        <v>44</v>
      </c>
      <c r="L236" s="2">
        <f t="shared" si="89"/>
        <v>1</v>
      </c>
      <c r="M236" s="2" t="s">
        <v>21</v>
      </c>
      <c r="N236" s="14">
        <v>10</v>
      </c>
      <c r="O236" s="2">
        <v>130820</v>
      </c>
      <c r="P236" s="2">
        <v>130817</v>
      </c>
      <c r="Q236" s="2">
        <v>131070</v>
      </c>
      <c r="R236" s="9">
        <f t="shared" si="90"/>
        <v>1.3</v>
      </c>
      <c r="S236" s="9">
        <f t="shared" si="91"/>
        <v>24</v>
      </c>
      <c r="U236" s="9">
        <f t="shared" si="92"/>
        <v>-1.3</v>
      </c>
      <c r="V236" s="9">
        <f t="shared" si="93"/>
        <v>24</v>
      </c>
      <c r="W236" s="7">
        <f t="shared" si="94"/>
        <v>1</v>
      </c>
      <c r="X236" s="7">
        <f t="shared" si="95"/>
        <v>0</v>
      </c>
      <c r="Y236" s="9">
        <f t="shared" si="96"/>
        <v>0</v>
      </c>
      <c r="Z236" s="9"/>
      <c r="AA236" s="9">
        <f t="shared" si="97"/>
        <v>0</v>
      </c>
      <c r="AB236" s="9">
        <f t="shared" si="98"/>
        <v>20</v>
      </c>
      <c r="AC236" s="13">
        <f t="shared" si="99"/>
        <v>620</v>
      </c>
      <c r="AD236" s="13">
        <f t="shared" si="100"/>
        <v>20</v>
      </c>
      <c r="AE236" s="13">
        <f t="shared" si="101"/>
        <v>0</v>
      </c>
      <c r="AF236" s="13">
        <f t="shared" si="102"/>
        <v>0</v>
      </c>
      <c r="AG236" s="13">
        <f t="shared" si="103"/>
        <v>0</v>
      </c>
      <c r="AH236" s="13">
        <f t="shared" si="104"/>
        <v>900</v>
      </c>
      <c r="AI236" s="14">
        <f t="shared" si="105"/>
        <v>0</v>
      </c>
      <c r="AK236" s="12">
        <f t="shared" si="106"/>
        <v>310.8</v>
      </c>
      <c r="AL236" s="12">
        <f t="shared" si="107"/>
        <v>15</v>
      </c>
      <c r="AM236" s="12">
        <f t="shared" si="108"/>
        <v>300</v>
      </c>
      <c r="AN236" s="12">
        <f t="shared" si="109"/>
        <v>10660</v>
      </c>
      <c r="AO236" s="12">
        <f>MAX(AN$4:AN236)</f>
        <v>10700</v>
      </c>
      <c r="AP236" s="8">
        <f t="shared" si="110"/>
        <v>-3.7383177570093459E-3</v>
      </c>
      <c r="AR236" s="12">
        <f t="shared" si="111"/>
        <v>448.2</v>
      </c>
      <c r="AS236" s="12">
        <f t="shared" si="112"/>
        <v>22</v>
      </c>
      <c r="AT236" s="12">
        <f t="shared" si="113"/>
        <v>0</v>
      </c>
      <c r="AU236" s="12">
        <f t="shared" si="114"/>
        <v>14940</v>
      </c>
      <c r="AV236" s="12">
        <f>MAX(AU$4:AU236)</f>
        <v>15360</v>
      </c>
      <c r="AW236" s="8">
        <f t="shared" si="115"/>
        <v>-2.734375E-2</v>
      </c>
      <c r="AZ236" s="9"/>
      <c r="BC236" s="13"/>
      <c r="BD236" s="14"/>
      <c r="BF236" s="12"/>
      <c r="BG236" s="12"/>
      <c r="BH236" s="12"/>
      <c r="BI236" s="12"/>
      <c r="BJ236" s="12"/>
      <c r="BK236" s="8"/>
    </row>
    <row r="237" spans="1:63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 t="shared" si="87"/>
        <v>950</v>
      </c>
      <c r="G237" s="11">
        <f t="shared" si="88"/>
        <v>0</v>
      </c>
      <c r="H237" s="3" t="s">
        <v>37</v>
      </c>
      <c r="L237" s="2">
        <f t="shared" si="89"/>
        <v>1</v>
      </c>
      <c r="M237" s="2" t="s">
        <v>21</v>
      </c>
      <c r="N237" s="14">
        <v>8</v>
      </c>
      <c r="O237" s="2">
        <v>75380</v>
      </c>
      <c r="P237" s="2">
        <v>75210</v>
      </c>
      <c r="Q237" s="2">
        <v>75535</v>
      </c>
      <c r="R237" s="9">
        <f t="shared" si="90"/>
        <v>17.8</v>
      </c>
      <c r="S237" s="9">
        <f t="shared" si="91"/>
        <v>14.7</v>
      </c>
      <c r="U237" s="9">
        <f t="shared" si="92"/>
        <v>-17.8</v>
      </c>
      <c r="V237" s="9">
        <f t="shared" si="93"/>
        <v>14.7</v>
      </c>
      <c r="W237" s="7">
        <f t="shared" si="94"/>
        <v>1</v>
      </c>
      <c r="X237" s="7">
        <f t="shared" si="95"/>
        <v>1</v>
      </c>
      <c r="Y237" s="9">
        <f t="shared" si="96"/>
        <v>0</v>
      </c>
      <c r="Z237" s="9"/>
      <c r="AA237" s="9">
        <f t="shared" si="97"/>
        <v>-20</v>
      </c>
      <c r="AB237" s="9">
        <f t="shared" si="98"/>
        <v>-20</v>
      </c>
      <c r="AC237" s="13">
        <f t="shared" si="99"/>
        <v>600</v>
      </c>
      <c r="AD237" s="13">
        <f t="shared" si="100"/>
        <v>0</v>
      </c>
      <c r="AE237" s="13">
        <f t="shared" si="101"/>
        <v>0</v>
      </c>
      <c r="AF237" s="13">
        <f t="shared" si="102"/>
        <v>0</v>
      </c>
      <c r="AG237" s="13">
        <f t="shared" si="103"/>
        <v>-20</v>
      </c>
      <c r="AH237" s="13">
        <f t="shared" si="104"/>
        <v>880</v>
      </c>
      <c r="AI237" s="14">
        <f t="shared" si="105"/>
        <v>0</v>
      </c>
      <c r="AK237" s="12">
        <f t="shared" si="106"/>
        <v>319.8</v>
      </c>
      <c r="AL237" s="12">
        <f t="shared" si="107"/>
        <v>15</v>
      </c>
      <c r="AM237" s="12">
        <f t="shared" si="108"/>
        <v>-300</v>
      </c>
      <c r="AN237" s="12">
        <f t="shared" si="109"/>
        <v>10360</v>
      </c>
      <c r="AO237" s="12">
        <f>MAX(AN$4:AN237)</f>
        <v>10700</v>
      </c>
      <c r="AP237" s="8">
        <f t="shared" si="110"/>
        <v>-3.1775700934579439E-2</v>
      </c>
      <c r="AR237" s="12">
        <f t="shared" si="111"/>
        <v>448.2</v>
      </c>
      <c r="AS237" s="12">
        <f t="shared" si="112"/>
        <v>22</v>
      </c>
      <c r="AT237" s="12">
        <f t="shared" si="113"/>
        <v>-440</v>
      </c>
      <c r="AU237" s="12">
        <f t="shared" si="114"/>
        <v>14500</v>
      </c>
      <c r="AV237" s="12">
        <f>MAX(AU$4:AU237)</f>
        <v>15360</v>
      </c>
      <c r="AW237" s="8">
        <f t="shared" si="115"/>
        <v>-5.5989583333333336E-2</v>
      </c>
      <c r="AZ237" s="9"/>
      <c r="BC237" s="13"/>
      <c r="BD237" s="14"/>
      <c r="BF237" s="12"/>
      <c r="BG237" s="12"/>
      <c r="BH237" s="12"/>
      <c r="BI237" s="12"/>
      <c r="BJ237" s="12"/>
      <c r="BK237" s="8"/>
    </row>
    <row r="238" spans="1:63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 t="shared" si="87"/>
        <v>1255</v>
      </c>
      <c r="G238" s="11">
        <f t="shared" si="88"/>
        <v>0</v>
      </c>
      <c r="H238" s="3" t="s">
        <v>43</v>
      </c>
      <c r="I238" s="2" t="s">
        <v>11</v>
      </c>
      <c r="J238" s="2">
        <v>11</v>
      </c>
      <c r="L238" s="2">
        <f t="shared" si="89"/>
        <v>1</v>
      </c>
      <c r="M238" s="2" t="s">
        <v>20</v>
      </c>
      <c r="N238" s="14">
        <v>10</v>
      </c>
      <c r="O238" s="2">
        <v>131240</v>
      </c>
      <c r="P238" s="2">
        <v>131299</v>
      </c>
      <c r="Q238" s="2">
        <v>130802</v>
      </c>
      <c r="R238" s="9">
        <f t="shared" si="90"/>
        <v>6.9</v>
      </c>
      <c r="S238" s="9">
        <f t="shared" si="91"/>
        <v>42.8</v>
      </c>
      <c r="U238" s="9">
        <f t="shared" si="92"/>
        <v>-6.9</v>
      </c>
      <c r="V238" s="9">
        <f t="shared" si="93"/>
        <v>42.8</v>
      </c>
      <c r="W238" s="7">
        <f t="shared" si="94"/>
        <v>1</v>
      </c>
      <c r="X238" s="7">
        <f t="shared" si="95"/>
        <v>0</v>
      </c>
      <c r="Y238" s="9">
        <f t="shared" si="96"/>
        <v>0</v>
      </c>
      <c r="Z238" s="9"/>
      <c r="AA238" s="9">
        <f t="shared" si="97"/>
        <v>0</v>
      </c>
      <c r="AB238" s="9">
        <f t="shared" si="98"/>
        <v>20</v>
      </c>
      <c r="AC238" s="13">
        <f t="shared" si="99"/>
        <v>620</v>
      </c>
      <c r="AD238" s="13">
        <f t="shared" si="100"/>
        <v>20</v>
      </c>
      <c r="AE238" s="13">
        <f t="shared" si="101"/>
        <v>0</v>
      </c>
      <c r="AF238" s="13">
        <f t="shared" si="102"/>
        <v>0</v>
      </c>
      <c r="AG238" s="13">
        <f t="shared" si="103"/>
        <v>0</v>
      </c>
      <c r="AH238" s="13">
        <f t="shared" si="104"/>
        <v>880</v>
      </c>
      <c r="AI238" s="14">
        <f t="shared" si="105"/>
        <v>0</v>
      </c>
      <c r="AK238" s="12">
        <f t="shared" si="106"/>
        <v>319.8</v>
      </c>
      <c r="AL238" s="12">
        <f t="shared" si="107"/>
        <v>15</v>
      </c>
      <c r="AM238" s="12">
        <f t="shared" si="108"/>
        <v>300</v>
      </c>
      <c r="AN238" s="12">
        <f t="shared" si="109"/>
        <v>10660</v>
      </c>
      <c r="AO238" s="12">
        <f>MAX(AN$4:AN238)</f>
        <v>10700</v>
      </c>
      <c r="AP238" s="8">
        <f t="shared" si="110"/>
        <v>-3.7383177570093459E-3</v>
      </c>
      <c r="AR238" s="12">
        <f t="shared" si="111"/>
        <v>435</v>
      </c>
      <c r="AS238" s="12">
        <f t="shared" si="112"/>
        <v>21</v>
      </c>
      <c r="AT238" s="12">
        <f t="shared" si="113"/>
        <v>0</v>
      </c>
      <c r="AU238" s="12">
        <f t="shared" si="114"/>
        <v>14500</v>
      </c>
      <c r="AV238" s="12">
        <f>MAX(AU$4:AU238)</f>
        <v>15360</v>
      </c>
      <c r="AW238" s="8">
        <f t="shared" si="115"/>
        <v>-5.5989583333333336E-2</v>
      </c>
      <c r="AZ238" s="9"/>
      <c r="BC238" s="13"/>
      <c r="BD238" s="14"/>
      <c r="BF238" s="12"/>
      <c r="BG238" s="12"/>
      <c r="BH238" s="12"/>
      <c r="BI238" s="12"/>
      <c r="BJ238" s="12"/>
      <c r="BK238" s="8"/>
    </row>
    <row r="239" spans="1:63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 t="shared" si="87"/>
        <v>1310</v>
      </c>
      <c r="G239" s="11">
        <f t="shared" si="88"/>
        <v>0</v>
      </c>
      <c r="H239" s="3" t="s">
        <v>17</v>
      </c>
      <c r="K239" s="2" t="s">
        <v>11</v>
      </c>
      <c r="L239" s="2">
        <f t="shared" si="89"/>
        <v>0</v>
      </c>
      <c r="M239" s="2" t="s">
        <v>21</v>
      </c>
      <c r="N239" s="14">
        <v>7</v>
      </c>
      <c r="O239" s="2">
        <v>106970</v>
      </c>
      <c r="P239" s="2">
        <v>106882</v>
      </c>
      <c r="Q239" s="2">
        <v>107063</v>
      </c>
      <c r="R239" s="9">
        <f t="shared" si="90"/>
        <v>9.5</v>
      </c>
      <c r="S239" s="9">
        <f t="shared" si="91"/>
        <v>8.6</v>
      </c>
      <c r="U239" s="9">
        <f t="shared" si="92"/>
        <v>-9.5</v>
      </c>
      <c r="V239" s="9">
        <f t="shared" si="93"/>
        <v>8.6</v>
      </c>
      <c r="W239" s="7">
        <f t="shared" si="94"/>
        <v>1</v>
      </c>
      <c r="X239" s="7">
        <f t="shared" si="95"/>
        <v>0</v>
      </c>
      <c r="Y239" s="9">
        <f t="shared" si="96"/>
        <v>0</v>
      </c>
      <c r="Z239" s="9"/>
      <c r="AA239" s="9">
        <f t="shared" si="97"/>
        <v>-20</v>
      </c>
      <c r="AB239" s="9">
        <f t="shared" si="98"/>
        <v>-20</v>
      </c>
      <c r="AC239" s="13">
        <f t="shared" si="99"/>
        <v>600</v>
      </c>
      <c r="AD239" s="13">
        <f t="shared" si="100"/>
        <v>0</v>
      </c>
      <c r="AE239" s="13">
        <f t="shared" si="101"/>
        <v>-20</v>
      </c>
      <c r="AF239" s="13">
        <f t="shared" si="102"/>
        <v>-20</v>
      </c>
      <c r="AG239" s="13">
        <f t="shared" si="103"/>
        <v>0</v>
      </c>
      <c r="AH239" s="13">
        <f t="shared" si="104"/>
        <v>880</v>
      </c>
      <c r="AI239" s="14">
        <f t="shared" si="105"/>
        <v>0</v>
      </c>
      <c r="AK239" s="12">
        <f t="shared" si="106"/>
        <v>319.8</v>
      </c>
      <c r="AL239" s="12">
        <f t="shared" si="107"/>
        <v>15</v>
      </c>
      <c r="AM239" s="12">
        <f t="shared" si="108"/>
        <v>-300</v>
      </c>
      <c r="AN239" s="12">
        <f t="shared" si="109"/>
        <v>10360</v>
      </c>
      <c r="AO239" s="12">
        <f>MAX(AN$4:AN239)</f>
        <v>10700</v>
      </c>
      <c r="AP239" s="8">
        <f t="shared" si="110"/>
        <v>-3.1775700934579439E-2</v>
      </c>
      <c r="AR239" s="12">
        <f t="shared" si="111"/>
        <v>435</v>
      </c>
      <c r="AS239" s="12">
        <f t="shared" si="112"/>
        <v>21</v>
      </c>
      <c r="AT239" s="12">
        <f t="shared" si="113"/>
        <v>0</v>
      </c>
      <c r="AU239" s="12">
        <f t="shared" si="114"/>
        <v>14500</v>
      </c>
      <c r="AV239" s="12">
        <f>MAX(AU$4:AU239)</f>
        <v>15360</v>
      </c>
      <c r="AW239" s="8">
        <f t="shared" si="115"/>
        <v>-5.5989583333333336E-2</v>
      </c>
      <c r="AZ239" s="9"/>
      <c r="BC239" s="13"/>
      <c r="BD239" s="14"/>
      <c r="BF239" s="12"/>
      <c r="BG239" s="12"/>
      <c r="BH239" s="12"/>
      <c r="BI239" s="12"/>
      <c r="BJ239" s="12"/>
      <c r="BK239" s="8"/>
    </row>
    <row r="240" spans="1:63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 t="shared" si="87"/>
        <v>1430</v>
      </c>
      <c r="G240" s="2">
        <f t="shared" si="88"/>
        <v>0</v>
      </c>
      <c r="H240" s="3" t="s">
        <v>17</v>
      </c>
      <c r="L240" s="2">
        <f t="shared" si="89"/>
        <v>1</v>
      </c>
      <c r="M240" s="2" t="s">
        <v>21</v>
      </c>
      <c r="N240" s="14">
        <v>7</v>
      </c>
      <c r="O240" s="2">
        <v>106750</v>
      </c>
      <c r="P240" s="2">
        <v>106571</v>
      </c>
      <c r="Q240" s="2">
        <v>107036</v>
      </c>
      <c r="R240" s="9">
        <f t="shared" si="90"/>
        <v>18.600000000000001</v>
      </c>
      <c r="S240" s="9">
        <f t="shared" si="91"/>
        <v>27.9</v>
      </c>
      <c r="U240" s="9">
        <f t="shared" si="92"/>
        <v>-18.600000000000001</v>
      </c>
      <c r="V240" s="9">
        <f t="shared" si="93"/>
        <v>27.9</v>
      </c>
      <c r="W240" s="7">
        <f t="shared" si="94"/>
        <v>1</v>
      </c>
      <c r="X240" s="7">
        <f t="shared" si="95"/>
        <v>1</v>
      </c>
      <c r="Y240" s="9">
        <f t="shared" si="96"/>
        <v>0</v>
      </c>
      <c r="Z240" s="9"/>
      <c r="AA240" s="9">
        <f t="shared" si="97"/>
        <v>0</v>
      </c>
      <c r="AB240" s="9">
        <f t="shared" si="98"/>
        <v>20</v>
      </c>
      <c r="AC240" s="13">
        <f t="shared" si="99"/>
        <v>620</v>
      </c>
      <c r="AD240" s="13">
        <f t="shared" si="100"/>
        <v>0</v>
      </c>
      <c r="AE240" s="13">
        <f t="shared" si="101"/>
        <v>0</v>
      </c>
      <c r="AF240" s="13">
        <f t="shared" si="102"/>
        <v>0</v>
      </c>
      <c r="AG240" s="13">
        <f t="shared" si="103"/>
        <v>20</v>
      </c>
      <c r="AH240" s="13">
        <f t="shared" si="104"/>
        <v>900</v>
      </c>
      <c r="AI240" s="14">
        <f t="shared" si="105"/>
        <v>1</v>
      </c>
      <c r="AK240" s="12">
        <f t="shared" si="106"/>
        <v>319.8</v>
      </c>
      <c r="AL240" s="12">
        <f t="shared" si="107"/>
        <v>15</v>
      </c>
      <c r="AM240" s="12">
        <f t="shared" si="108"/>
        <v>300</v>
      </c>
      <c r="AN240" s="12">
        <f t="shared" si="109"/>
        <v>10660</v>
      </c>
      <c r="AO240" s="12">
        <f>MAX(AN$4:AN240)</f>
        <v>10700</v>
      </c>
      <c r="AP240" s="8">
        <f t="shared" si="110"/>
        <v>-3.7383177570093459E-3</v>
      </c>
      <c r="AR240" s="12">
        <f t="shared" si="111"/>
        <v>435</v>
      </c>
      <c r="AS240" s="12">
        <f t="shared" si="112"/>
        <v>21</v>
      </c>
      <c r="AT240" s="12">
        <f t="shared" si="113"/>
        <v>420</v>
      </c>
      <c r="AU240" s="12">
        <f t="shared" si="114"/>
        <v>14920</v>
      </c>
      <c r="AV240" s="12">
        <f>MAX(AU$4:AU240)</f>
        <v>15360</v>
      </c>
      <c r="AW240" s="8">
        <f t="shared" si="115"/>
        <v>-2.8645833333333332E-2</v>
      </c>
      <c r="AZ240" s="9"/>
      <c r="BC240" s="13"/>
      <c r="BD240" s="14"/>
      <c r="BF240" s="12"/>
      <c r="BG240" s="12"/>
      <c r="BH240" s="12"/>
      <c r="BI240" s="12"/>
      <c r="BJ240" s="12"/>
      <c r="BK240" s="8"/>
    </row>
    <row r="241" spans="1:63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 t="shared" si="87"/>
        <v>100</v>
      </c>
      <c r="G241" s="11">
        <f t="shared" si="88"/>
        <v>1</v>
      </c>
      <c r="H241" s="3" t="s">
        <v>38</v>
      </c>
      <c r="L241" s="2">
        <f t="shared" si="89"/>
        <v>1</v>
      </c>
      <c r="M241" s="2" t="s">
        <v>20</v>
      </c>
      <c r="N241" s="14">
        <v>7</v>
      </c>
      <c r="O241" s="2">
        <v>114930</v>
      </c>
      <c r="P241" s="2">
        <v>115030</v>
      </c>
      <c r="Q241" s="2">
        <v>114798</v>
      </c>
      <c r="R241" s="9">
        <f t="shared" si="90"/>
        <v>10.7</v>
      </c>
      <c r="S241" s="9">
        <f t="shared" si="91"/>
        <v>12.5</v>
      </c>
      <c r="U241" s="9">
        <f t="shared" si="92"/>
        <v>-10.7</v>
      </c>
      <c r="V241" s="9">
        <f t="shared" si="93"/>
        <v>12.5</v>
      </c>
      <c r="W241" s="7">
        <f t="shared" si="94"/>
        <v>1</v>
      </c>
      <c r="X241" s="7">
        <f t="shared" si="95"/>
        <v>1</v>
      </c>
      <c r="Y241" s="9">
        <f t="shared" si="96"/>
        <v>0</v>
      </c>
      <c r="Z241" s="9"/>
      <c r="AA241" s="10">
        <f t="shared" si="97"/>
        <v>-20</v>
      </c>
      <c r="AB241" s="10">
        <f t="shared" si="98"/>
        <v>-20</v>
      </c>
      <c r="AC241" s="13">
        <f t="shared" si="99"/>
        <v>600</v>
      </c>
      <c r="AD241" s="13">
        <f t="shared" si="100"/>
        <v>0</v>
      </c>
      <c r="AE241" s="13">
        <f t="shared" si="101"/>
        <v>0</v>
      </c>
      <c r="AF241" s="13">
        <f t="shared" si="102"/>
        <v>0</v>
      </c>
      <c r="AG241" s="13">
        <f t="shared" si="103"/>
        <v>-20</v>
      </c>
      <c r="AH241" s="13">
        <f t="shared" si="104"/>
        <v>880</v>
      </c>
      <c r="AI241" s="14">
        <f t="shared" si="105"/>
        <v>0</v>
      </c>
      <c r="AK241" s="12">
        <f t="shared" si="106"/>
        <v>319.8</v>
      </c>
      <c r="AL241" s="12">
        <f t="shared" si="107"/>
        <v>15</v>
      </c>
      <c r="AM241" s="12">
        <f t="shared" si="108"/>
        <v>-300</v>
      </c>
      <c r="AN241" s="12">
        <f t="shared" si="109"/>
        <v>10360</v>
      </c>
      <c r="AO241" s="12">
        <f>MAX(AN$4:AN241)</f>
        <v>10700</v>
      </c>
      <c r="AP241" s="8">
        <f t="shared" si="110"/>
        <v>-3.1775700934579439E-2</v>
      </c>
      <c r="AR241" s="12">
        <f t="shared" si="111"/>
        <v>435</v>
      </c>
      <c r="AS241" s="12">
        <f t="shared" si="112"/>
        <v>21</v>
      </c>
      <c r="AT241" s="12">
        <f t="shared" si="113"/>
        <v>-420</v>
      </c>
      <c r="AU241" s="12">
        <f t="shared" si="114"/>
        <v>14500</v>
      </c>
      <c r="AV241" s="12">
        <f>MAX(AU$4:AU241)</f>
        <v>15360</v>
      </c>
      <c r="AW241" s="8">
        <f t="shared" si="115"/>
        <v>-5.5989583333333336E-2</v>
      </c>
      <c r="AZ241" s="10"/>
      <c r="BA241" s="10"/>
      <c r="BB241" s="10"/>
      <c r="BC241" s="13"/>
      <c r="BD241" s="14"/>
      <c r="BF241" s="12"/>
      <c r="BG241" s="12"/>
      <c r="BH241" s="12"/>
      <c r="BI241" s="12"/>
      <c r="BJ241" s="12"/>
      <c r="BK241" s="8"/>
    </row>
    <row r="242" spans="1:63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 t="shared" si="87"/>
        <v>1410</v>
      </c>
      <c r="G242" s="11">
        <f t="shared" si="88"/>
        <v>0</v>
      </c>
      <c r="H242" s="3" t="s">
        <v>37</v>
      </c>
      <c r="L242" s="2">
        <f t="shared" si="89"/>
        <v>1</v>
      </c>
      <c r="M242" s="2" t="s">
        <v>20</v>
      </c>
      <c r="N242" s="14">
        <v>8</v>
      </c>
      <c r="O242" s="2">
        <v>75720</v>
      </c>
      <c r="P242" s="2">
        <v>75721</v>
      </c>
      <c r="Q242" s="2">
        <v>75397</v>
      </c>
      <c r="R242" s="9">
        <f t="shared" si="90"/>
        <v>0.9</v>
      </c>
      <c r="S242" s="9">
        <f t="shared" si="91"/>
        <v>31.5</v>
      </c>
      <c r="U242" s="9">
        <f t="shared" si="92"/>
        <v>-0.9</v>
      </c>
      <c r="V242" s="9">
        <f t="shared" si="93"/>
        <v>31.5</v>
      </c>
      <c r="W242" s="7">
        <f t="shared" si="94"/>
        <v>1</v>
      </c>
      <c r="X242" s="7">
        <f t="shared" si="95"/>
        <v>1</v>
      </c>
      <c r="Y242" s="9">
        <f t="shared" si="96"/>
        <v>0</v>
      </c>
      <c r="Z242" s="9"/>
      <c r="AA242" s="10">
        <f t="shared" si="97"/>
        <v>0</v>
      </c>
      <c r="AB242" s="10">
        <f t="shared" si="98"/>
        <v>20</v>
      </c>
      <c r="AC242" s="13">
        <f t="shared" si="99"/>
        <v>620</v>
      </c>
      <c r="AD242" s="13">
        <f t="shared" si="100"/>
        <v>0</v>
      </c>
      <c r="AE242" s="13">
        <f t="shared" si="101"/>
        <v>0</v>
      </c>
      <c r="AF242" s="13">
        <f t="shared" si="102"/>
        <v>0</v>
      </c>
      <c r="AG242" s="13">
        <f t="shared" si="103"/>
        <v>20</v>
      </c>
      <c r="AH242" s="13">
        <f t="shared" si="104"/>
        <v>900</v>
      </c>
      <c r="AI242" s="14">
        <f t="shared" si="105"/>
        <v>1</v>
      </c>
      <c r="AK242" s="12">
        <f t="shared" si="106"/>
        <v>319.8</v>
      </c>
      <c r="AL242" s="12">
        <f t="shared" si="107"/>
        <v>15</v>
      </c>
      <c r="AM242" s="12">
        <f t="shared" si="108"/>
        <v>300</v>
      </c>
      <c r="AN242" s="12">
        <f t="shared" si="109"/>
        <v>10660</v>
      </c>
      <c r="AO242" s="12">
        <f>MAX(AN$4:AN242)</f>
        <v>10700</v>
      </c>
      <c r="AP242" s="8">
        <f t="shared" si="110"/>
        <v>-3.7383177570093459E-3</v>
      </c>
      <c r="AR242" s="12">
        <f t="shared" si="111"/>
        <v>435</v>
      </c>
      <c r="AS242" s="12">
        <f t="shared" si="112"/>
        <v>21</v>
      </c>
      <c r="AT242" s="12">
        <f t="shared" si="113"/>
        <v>420</v>
      </c>
      <c r="AU242" s="12">
        <f t="shared" si="114"/>
        <v>14920</v>
      </c>
      <c r="AV242" s="12">
        <f>MAX(AU$4:AU242)</f>
        <v>15360</v>
      </c>
      <c r="AW242" s="8">
        <f t="shared" si="115"/>
        <v>-2.8645833333333332E-2</v>
      </c>
      <c r="AZ242" s="10"/>
      <c r="BA242" s="10"/>
      <c r="BB242" s="10"/>
      <c r="BC242" s="13"/>
      <c r="BD242" s="14"/>
      <c r="BF242" s="12"/>
      <c r="BG242" s="12"/>
      <c r="BH242" s="12"/>
      <c r="BI242" s="12"/>
      <c r="BJ242" s="12"/>
      <c r="BK242" s="8"/>
    </row>
    <row r="243" spans="1:63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 t="shared" si="87"/>
        <v>800</v>
      </c>
      <c r="G243" s="11">
        <f t="shared" si="88"/>
        <v>0</v>
      </c>
      <c r="H243" s="3" t="s">
        <v>17</v>
      </c>
      <c r="L243" s="2">
        <f t="shared" si="89"/>
        <v>1</v>
      </c>
      <c r="M243" s="2" t="s">
        <v>21</v>
      </c>
      <c r="N243" s="14">
        <v>7</v>
      </c>
      <c r="O243" s="2">
        <v>106960</v>
      </c>
      <c r="P243" s="2">
        <v>106921</v>
      </c>
      <c r="Q243" s="2">
        <v>107000</v>
      </c>
      <c r="R243" s="9">
        <f t="shared" si="90"/>
        <v>4.5999999999999996</v>
      </c>
      <c r="S243" s="9">
        <f t="shared" si="91"/>
        <v>3.3</v>
      </c>
      <c r="U243" s="9">
        <f t="shared" si="92"/>
        <v>-4.5999999999999996</v>
      </c>
      <c r="V243" s="9">
        <f t="shared" si="93"/>
        <v>3.3</v>
      </c>
      <c r="W243" s="7">
        <f t="shared" si="94"/>
        <v>1</v>
      </c>
      <c r="X243" s="7">
        <f t="shared" si="95"/>
        <v>1</v>
      </c>
      <c r="Y243" s="9">
        <f t="shared" si="96"/>
        <v>0</v>
      </c>
      <c r="Z243" s="9"/>
      <c r="AA243" s="10">
        <f t="shared" si="97"/>
        <v>-20</v>
      </c>
      <c r="AB243" s="10">
        <f t="shared" si="98"/>
        <v>-20</v>
      </c>
      <c r="AC243" s="13">
        <f t="shared" si="99"/>
        <v>600</v>
      </c>
      <c r="AD243" s="13">
        <f t="shared" si="100"/>
        <v>0</v>
      </c>
      <c r="AE243" s="13">
        <f t="shared" si="101"/>
        <v>0</v>
      </c>
      <c r="AF243" s="13">
        <f t="shared" si="102"/>
        <v>0</v>
      </c>
      <c r="AG243" s="13">
        <f t="shared" si="103"/>
        <v>-20</v>
      </c>
      <c r="AH243" s="13">
        <f t="shared" si="104"/>
        <v>880</v>
      </c>
      <c r="AI243" s="14">
        <f t="shared" si="105"/>
        <v>0</v>
      </c>
      <c r="AK243" s="12">
        <f t="shared" si="106"/>
        <v>319.8</v>
      </c>
      <c r="AL243" s="12">
        <f t="shared" si="107"/>
        <v>15</v>
      </c>
      <c r="AM243" s="12">
        <f t="shared" si="108"/>
        <v>-300</v>
      </c>
      <c r="AN243" s="12">
        <f t="shared" si="109"/>
        <v>10360</v>
      </c>
      <c r="AO243" s="12">
        <f>MAX(AN$4:AN243)</f>
        <v>10700</v>
      </c>
      <c r="AP243" s="8">
        <f t="shared" si="110"/>
        <v>-3.1775700934579439E-2</v>
      </c>
      <c r="AR243" s="12">
        <f t="shared" si="111"/>
        <v>435</v>
      </c>
      <c r="AS243" s="12">
        <f t="shared" si="112"/>
        <v>21</v>
      </c>
      <c r="AT243" s="12">
        <f t="shared" si="113"/>
        <v>-420</v>
      </c>
      <c r="AU243" s="12">
        <f t="shared" si="114"/>
        <v>14500</v>
      </c>
      <c r="AV243" s="12">
        <f>MAX(AU$4:AU243)</f>
        <v>15360</v>
      </c>
      <c r="AW243" s="8">
        <f t="shared" si="115"/>
        <v>-5.5989583333333336E-2</v>
      </c>
      <c r="AY243" s="14"/>
      <c r="AZ243" s="10"/>
      <c r="BA243" s="10"/>
      <c r="BB243" s="10"/>
      <c r="BC243" s="13"/>
      <c r="BD243" s="14"/>
      <c r="BF243" s="12"/>
      <c r="BG243" s="12"/>
      <c r="BH243" s="12"/>
      <c r="BI243" s="12"/>
      <c r="BJ243" s="12"/>
      <c r="BK243" s="8"/>
    </row>
    <row r="244" spans="1:63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 t="shared" si="87"/>
        <v>1205</v>
      </c>
      <c r="G244" s="11">
        <f t="shared" si="88"/>
        <v>0</v>
      </c>
      <c r="H244" s="3" t="s">
        <v>17</v>
      </c>
      <c r="L244" s="2">
        <f t="shared" si="89"/>
        <v>1</v>
      </c>
      <c r="M244" s="2" t="s">
        <v>21</v>
      </c>
      <c r="N244" s="14">
        <v>7</v>
      </c>
      <c r="O244" s="2">
        <v>106470</v>
      </c>
      <c r="P244" s="2">
        <v>106198</v>
      </c>
      <c r="Q244" s="2">
        <v>109820</v>
      </c>
      <c r="R244" s="13">
        <f t="shared" si="90"/>
        <v>27.9</v>
      </c>
      <c r="S244" s="13">
        <f t="shared" si="91"/>
        <v>334.3</v>
      </c>
      <c r="U244" s="13">
        <f t="shared" si="92"/>
        <v>-27.9</v>
      </c>
      <c r="V244" s="13">
        <f t="shared" si="93"/>
        <v>334.3</v>
      </c>
      <c r="W244" s="7">
        <f t="shared" si="94"/>
        <v>1</v>
      </c>
      <c r="X244" s="7">
        <f t="shared" si="95"/>
        <v>1</v>
      </c>
      <c r="Y244" s="13">
        <f t="shared" si="96"/>
        <v>-20</v>
      </c>
      <c r="Z244" s="9"/>
      <c r="AA244" s="10">
        <f t="shared" si="97"/>
        <v>-20</v>
      </c>
      <c r="AB244" s="10">
        <f t="shared" si="98"/>
        <v>-20</v>
      </c>
      <c r="AC244" s="13">
        <f t="shared" si="99"/>
        <v>580</v>
      </c>
      <c r="AD244" s="13">
        <f t="shared" si="100"/>
        <v>0</v>
      </c>
      <c r="AE244" s="13">
        <f t="shared" si="101"/>
        <v>0</v>
      </c>
      <c r="AF244" s="13">
        <f t="shared" si="102"/>
        <v>0</v>
      </c>
      <c r="AG244" s="13">
        <f t="shared" si="103"/>
        <v>-20</v>
      </c>
      <c r="AH244" s="13">
        <f t="shared" si="104"/>
        <v>860</v>
      </c>
      <c r="AI244" s="14">
        <f t="shared" si="105"/>
        <v>0</v>
      </c>
      <c r="AK244" s="12">
        <f t="shared" si="106"/>
        <v>319.8</v>
      </c>
      <c r="AL244" s="12">
        <f t="shared" si="107"/>
        <v>15</v>
      </c>
      <c r="AM244" s="12">
        <f t="shared" si="108"/>
        <v>-300</v>
      </c>
      <c r="AN244" s="12">
        <f t="shared" si="109"/>
        <v>10060</v>
      </c>
      <c r="AO244" s="12">
        <f>MAX(AN$4:AN244)</f>
        <v>10700</v>
      </c>
      <c r="AP244" s="8">
        <f t="shared" si="110"/>
        <v>-5.9813084112149535E-2</v>
      </c>
      <c r="AR244" s="12">
        <f t="shared" si="111"/>
        <v>435</v>
      </c>
      <c r="AS244" s="12">
        <f t="shared" si="112"/>
        <v>21</v>
      </c>
      <c r="AT244" s="12">
        <f t="shared" si="113"/>
        <v>-420</v>
      </c>
      <c r="AU244" s="12">
        <f t="shared" si="114"/>
        <v>14080</v>
      </c>
      <c r="AV244" s="12">
        <f>MAX(AU$4:AU244)</f>
        <v>15360</v>
      </c>
      <c r="AW244" s="8">
        <f t="shared" si="115"/>
        <v>-8.3333333333333329E-2</v>
      </c>
      <c r="AY244" s="14"/>
      <c r="AZ244" s="10"/>
      <c r="BA244" s="10"/>
      <c r="BB244" s="10"/>
      <c r="BC244" s="13"/>
      <c r="BD244" s="14"/>
      <c r="BF244" s="12"/>
      <c r="BG244" s="12"/>
      <c r="BH244" s="12"/>
      <c r="BI244" s="12"/>
      <c r="BJ244" s="12"/>
      <c r="BK244" s="8"/>
    </row>
    <row r="245" spans="1:63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 t="shared" si="87"/>
        <v>1525</v>
      </c>
      <c r="G245" s="11">
        <f t="shared" si="88"/>
        <v>0</v>
      </c>
      <c r="H245" s="3" t="s">
        <v>43</v>
      </c>
      <c r="I245" s="2" t="s">
        <v>11</v>
      </c>
      <c r="J245" s="2">
        <v>27</v>
      </c>
      <c r="L245" s="2">
        <f t="shared" si="89"/>
        <v>1</v>
      </c>
      <c r="M245" s="2" t="s">
        <v>21</v>
      </c>
      <c r="N245" s="14">
        <v>10</v>
      </c>
      <c r="O245" s="2">
        <v>131140</v>
      </c>
      <c r="P245" s="2">
        <v>131091</v>
      </c>
      <c r="Q245" s="2">
        <v>131147</v>
      </c>
      <c r="R245" s="13">
        <f t="shared" si="90"/>
        <v>5.9</v>
      </c>
      <c r="S245" s="13">
        <f t="shared" si="91"/>
        <v>-0.3</v>
      </c>
      <c r="U245" s="13">
        <f t="shared" si="92"/>
        <v>-5.9</v>
      </c>
      <c r="V245" s="13">
        <f t="shared" si="93"/>
        <v>-0.3</v>
      </c>
      <c r="W245" s="7">
        <f t="shared" si="94"/>
        <v>1</v>
      </c>
      <c r="X245" s="7">
        <f t="shared" si="95"/>
        <v>0</v>
      </c>
      <c r="Y245" s="13">
        <f t="shared" si="96"/>
        <v>0</v>
      </c>
      <c r="Z245" s="9"/>
      <c r="AA245" s="10">
        <f t="shared" si="97"/>
        <v>-20</v>
      </c>
      <c r="AB245" s="10">
        <f t="shared" si="98"/>
        <v>-20</v>
      </c>
      <c r="AC245" s="13">
        <f t="shared" si="99"/>
        <v>560</v>
      </c>
      <c r="AD245" s="13">
        <f t="shared" si="100"/>
        <v>-20</v>
      </c>
      <c r="AE245" s="13">
        <f t="shared" si="101"/>
        <v>0</v>
      </c>
      <c r="AF245" s="13">
        <f t="shared" si="102"/>
        <v>0</v>
      </c>
      <c r="AG245" s="13">
        <f t="shared" si="103"/>
        <v>0</v>
      </c>
      <c r="AH245" s="13">
        <f t="shared" si="104"/>
        <v>860</v>
      </c>
      <c r="AI245" s="14">
        <f t="shared" si="105"/>
        <v>0</v>
      </c>
      <c r="AK245" s="12">
        <f t="shared" si="106"/>
        <v>319.8</v>
      </c>
      <c r="AL245" s="12">
        <f t="shared" si="107"/>
        <v>15</v>
      </c>
      <c r="AM245" s="12">
        <f t="shared" si="108"/>
        <v>-300</v>
      </c>
      <c r="AN245" s="12">
        <f t="shared" si="109"/>
        <v>9760</v>
      </c>
      <c r="AO245" s="12">
        <f>MAX(AN$4:AN245)</f>
        <v>10700</v>
      </c>
      <c r="AP245" s="8">
        <f t="shared" si="110"/>
        <v>-8.7850467289719625E-2</v>
      </c>
      <c r="AR245" s="12">
        <f t="shared" si="111"/>
        <v>422.4</v>
      </c>
      <c r="AS245" s="12">
        <f t="shared" si="112"/>
        <v>21</v>
      </c>
      <c r="AT245" s="12">
        <f t="shared" si="113"/>
        <v>0</v>
      </c>
      <c r="AU245" s="12">
        <f t="shared" si="114"/>
        <v>14080</v>
      </c>
      <c r="AV245" s="12">
        <f>MAX(AU$4:AU245)</f>
        <v>15360</v>
      </c>
      <c r="AW245" s="8">
        <f t="shared" si="115"/>
        <v>-8.3333333333333329E-2</v>
      </c>
      <c r="AY245" s="14"/>
      <c r="AZ245" s="10"/>
      <c r="BA245" s="10"/>
      <c r="BB245" s="10"/>
      <c r="BC245" s="13"/>
      <c r="BD245" s="14"/>
      <c r="BF245" s="12"/>
      <c r="BG245" s="12"/>
      <c r="BH245" s="12"/>
      <c r="BI245" s="12"/>
      <c r="BJ245" s="12"/>
      <c r="BK245" s="8"/>
    </row>
    <row r="246" spans="1:63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 t="shared" si="87"/>
        <v>1545</v>
      </c>
      <c r="G246" s="11">
        <f t="shared" si="88"/>
        <v>0</v>
      </c>
      <c r="H246" s="3" t="s">
        <v>38</v>
      </c>
      <c r="L246" s="2">
        <f t="shared" si="89"/>
        <v>1</v>
      </c>
      <c r="M246" s="2" t="s">
        <v>21</v>
      </c>
      <c r="N246" s="14">
        <v>7</v>
      </c>
      <c r="O246" s="2">
        <v>113740</v>
      </c>
      <c r="P246" s="2">
        <v>113724</v>
      </c>
      <c r="Q246" s="2">
        <v>113923</v>
      </c>
      <c r="R246" s="13">
        <f t="shared" si="90"/>
        <v>2.2999999999999998</v>
      </c>
      <c r="S246" s="13">
        <f t="shared" si="91"/>
        <v>17.600000000000001</v>
      </c>
      <c r="U246" s="13">
        <f t="shared" si="92"/>
        <v>-2.2999999999999998</v>
      </c>
      <c r="V246" s="13">
        <f t="shared" si="93"/>
        <v>17.600000000000001</v>
      </c>
      <c r="W246" s="7">
        <f t="shared" si="94"/>
        <v>1</v>
      </c>
      <c r="X246" s="7">
        <f t="shared" si="95"/>
        <v>1</v>
      </c>
      <c r="Y246" s="13">
        <f t="shared" si="96"/>
        <v>0</v>
      </c>
      <c r="Z246" s="9"/>
      <c r="AA246" s="10">
        <f t="shared" si="97"/>
        <v>-20</v>
      </c>
      <c r="AB246" s="10">
        <f t="shared" si="98"/>
        <v>-20</v>
      </c>
      <c r="AC246" s="13">
        <f t="shared" si="99"/>
        <v>540</v>
      </c>
      <c r="AD246" s="13">
        <f t="shared" si="100"/>
        <v>0</v>
      </c>
      <c r="AE246" s="13">
        <f t="shared" si="101"/>
        <v>0</v>
      </c>
      <c r="AF246" s="13">
        <f t="shared" si="102"/>
        <v>0</v>
      </c>
      <c r="AG246" s="13">
        <f t="shared" si="103"/>
        <v>-20</v>
      </c>
      <c r="AH246" s="13">
        <f t="shared" si="104"/>
        <v>840</v>
      </c>
      <c r="AI246" s="14">
        <f t="shared" si="105"/>
        <v>0</v>
      </c>
      <c r="AK246" s="12">
        <f t="shared" si="106"/>
        <v>319.8</v>
      </c>
      <c r="AL246" s="12">
        <f t="shared" si="107"/>
        <v>15</v>
      </c>
      <c r="AM246" s="12">
        <f t="shared" si="108"/>
        <v>-300</v>
      </c>
      <c r="AN246" s="12">
        <f t="shared" si="109"/>
        <v>9460</v>
      </c>
      <c r="AO246" s="12">
        <f>MAX(AN$4:AN246)</f>
        <v>10700</v>
      </c>
      <c r="AP246" s="8">
        <f t="shared" si="110"/>
        <v>-0.11588785046728972</v>
      </c>
      <c r="AR246" s="12">
        <f t="shared" si="111"/>
        <v>422.4</v>
      </c>
      <c r="AS246" s="12">
        <f t="shared" si="112"/>
        <v>21</v>
      </c>
      <c r="AT246" s="12">
        <f t="shared" si="113"/>
        <v>-420</v>
      </c>
      <c r="AU246" s="12">
        <f t="shared" si="114"/>
        <v>13660</v>
      </c>
      <c r="AV246" s="12">
        <f>MAX(AU$4:AU246)</f>
        <v>15360</v>
      </c>
      <c r="AW246" s="8">
        <f t="shared" si="115"/>
        <v>-0.11067708333333333</v>
      </c>
      <c r="AZ246" s="10"/>
      <c r="BA246" s="10"/>
      <c r="BB246" s="10"/>
      <c r="BC246" s="13"/>
      <c r="BD246" s="14"/>
      <c r="BF246" s="12"/>
      <c r="BG246" s="12"/>
      <c r="BH246" s="12"/>
      <c r="BI246" s="12"/>
      <c r="BJ246" s="12"/>
      <c r="BK246" s="8"/>
    </row>
    <row r="247" spans="1:63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 t="shared" si="87"/>
        <v>300</v>
      </c>
      <c r="G247" s="11">
        <f t="shared" si="88"/>
        <v>1</v>
      </c>
      <c r="H247" s="3" t="s">
        <v>38</v>
      </c>
      <c r="K247" s="2" t="s">
        <v>11</v>
      </c>
      <c r="L247" s="2">
        <f t="shared" si="89"/>
        <v>1</v>
      </c>
      <c r="M247" s="2" t="s">
        <v>21</v>
      </c>
      <c r="N247" s="14">
        <v>7</v>
      </c>
      <c r="O247" s="2">
        <v>113360</v>
      </c>
      <c r="P247" s="2">
        <v>113245</v>
      </c>
      <c r="Q247" s="2">
        <v>113723</v>
      </c>
      <c r="R247" s="13">
        <f t="shared" si="90"/>
        <v>12.2</v>
      </c>
      <c r="S247" s="13">
        <f t="shared" si="91"/>
        <v>35.6</v>
      </c>
      <c r="U247" s="13">
        <f t="shared" si="92"/>
        <v>-12.2</v>
      </c>
      <c r="V247" s="13">
        <f t="shared" si="93"/>
        <v>35.6</v>
      </c>
      <c r="W247" s="7">
        <f t="shared" si="94"/>
        <v>1</v>
      </c>
      <c r="X247" s="7">
        <f t="shared" si="95"/>
        <v>0</v>
      </c>
      <c r="Y247" s="13">
        <f t="shared" si="96"/>
        <v>0</v>
      </c>
      <c r="Z247" s="9"/>
      <c r="AA247" s="10">
        <f t="shared" si="97"/>
        <v>0</v>
      </c>
      <c r="AB247" s="10">
        <f t="shared" si="98"/>
        <v>20</v>
      </c>
      <c r="AC247" s="13">
        <f t="shared" si="99"/>
        <v>560</v>
      </c>
      <c r="AD247" s="13">
        <f t="shared" si="100"/>
        <v>0</v>
      </c>
      <c r="AE247" s="13">
        <f t="shared" si="101"/>
        <v>20</v>
      </c>
      <c r="AF247" s="13">
        <f t="shared" si="102"/>
        <v>0</v>
      </c>
      <c r="AG247" s="13">
        <f t="shared" si="103"/>
        <v>0</v>
      </c>
      <c r="AH247" s="13">
        <f t="shared" si="104"/>
        <v>840</v>
      </c>
      <c r="AI247" s="14">
        <f t="shared" si="105"/>
        <v>0</v>
      </c>
      <c r="AK247" s="12">
        <f t="shared" si="106"/>
        <v>283.8</v>
      </c>
      <c r="AL247" s="12">
        <f t="shared" si="107"/>
        <v>14</v>
      </c>
      <c r="AM247" s="12">
        <f t="shared" si="108"/>
        <v>280</v>
      </c>
      <c r="AN247" s="12">
        <f t="shared" si="109"/>
        <v>9740</v>
      </c>
      <c r="AO247" s="12">
        <f>MAX(AN$4:AN247)</f>
        <v>10700</v>
      </c>
      <c r="AP247" s="8">
        <f t="shared" si="110"/>
        <v>-8.9719626168224292E-2</v>
      </c>
      <c r="AR247" s="12">
        <f t="shared" si="111"/>
        <v>422.4</v>
      </c>
      <c r="AS247" s="12">
        <f t="shared" si="112"/>
        <v>21</v>
      </c>
      <c r="AT247" s="12">
        <f t="shared" si="113"/>
        <v>0</v>
      </c>
      <c r="AU247" s="12">
        <f t="shared" si="114"/>
        <v>13660</v>
      </c>
      <c r="AV247" s="12">
        <f>MAX(AU$4:AU247)</f>
        <v>15360</v>
      </c>
      <c r="AW247" s="8">
        <f t="shared" si="115"/>
        <v>-0.11067708333333333</v>
      </c>
      <c r="AY247" s="14"/>
      <c r="AZ247" s="10"/>
      <c r="BA247" s="10"/>
      <c r="BB247" s="10"/>
      <c r="BC247" s="13"/>
      <c r="BD247" s="14"/>
      <c r="BF247" s="12"/>
      <c r="BG247" s="12"/>
      <c r="BH247" s="12"/>
      <c r="BI247" s="12"/>
      <c r="BJ247" s="12"/>
      <c r="BK247" s="8"/>
    </row>
    <row r="248" spans="1:63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 t="shared" si="87"/>
        <v>835</v>
      </c>
      <c r="G248" s="11">
        <f t="shared" si="88"/>
        <v>0</v>
      </c>
      <c r="H248" s="3" t="s">
        <v>43</v>
      </c>
      <c r="L248" s="2">
        <f t="shared" si="89"/>
        <v>1</v>
      </c>
      <c r="M248" s="2" t="s">
        <v>20</v>
      </c>
      <c r="N248" s="14">
        <v>10</v>
      </c>
      <c r="O248" s="2">
        <v>131130</v>
      </c>
      <c r="P248" s="2">
        <v>131229</v>
      </c>
      <c r="Q248" s="2">
        <v>129677</v>
      </c>
      <c r="R248" s="13">
        <f t="shared" si="90"/>
        <v>10.9</v>
      </c>
      <c r="S248" s="13">
        <f t="shared" si="91"/>
        <v>144.30000000000001</v>
      </c>
      <c r="U248" s="13">
        <f t="shared" si="92"/>
        <v>-10.9</v>
      </c>
      <c r="V248" s="13">
        <f t="shared" si="93"/>
        <v>144.30000000000001</v>
      </c>
      <c r="W248" s="7">
        <f t="shared" si="94"/>
        <v>1</v>
      </c>
      <c r="X248" s="7">
        <f t="shared" si="95"/>
        <v>1</v>
      </c>
      <c r="Y248" s="13">
        <f t="shared" si="96"/>
        <v>0</v>
      </c>
      <c r="Z248" s="9"/>
      <c r="AA248" s="10">
        <f t="shared" si="97"/>
        <v>0</v>
      </c>
      <c r="AB248" s="10">
        <f t="shared" si="98"/>
        <v>20</v>
      </c>
      <c r="AC248" s="13">
        <f t="shared" si="99"/>
        <v>580</v>
      </c>
      <c r="AD248" s="13">
        <f t="shared" si="100"/>
        <v>0</v>
      </c>
      <c r="AE248" s="13">
        <f t="shared" si="101"/>
        <v>0</v>
      </c>
      <c r="AF248" s="13">
        <f t="shared" si="102"/>
        <v>0</v>
      </c>
      <c r="AG248" s="13">
        <f t="shared" si="103"/>
        <v>20</v>
      </c>
      <c r="AH248" s="13">
        <f t="shared" si="104"/>
        <v>860</v>
      </c>
      <c r="AI248" s="14">
        <f t="shared" si="105"/>
        <v>1</v>
      </c>
      <c r="AK248" s="12">
        <f t="shared" si="106"/>
        <v>283.8</v>
      </c>
      <c r="AL248" s="12">
        <f t="shared" si="107"/>
        <v>14</v>
      </c>
      <c r="AM248" s="12">
        <f t="shared" si="108"/>
        <v>280</v>
      </c>
      <c r="AN248" s="12">
        <f t="shared" si="109"/>
        <v>10020</v>
      </c>
      <c r="AO248" s="12">
        <f>MAX(AN$4:AN248)</f>
        <v>10700</v>
      </c>
      <c r="AP248" s="8">
        <f t="shared" si="110"/>
        <v>-6.3551401869158877E-2</v>
      </c>
      <c r="AR248" s="12">
        <f t="shared" si="111"/>
        <v>422.4</v>
      </c>
      <c r="AS248" s="12">
        <f t="shared" si="112"/>
        <v>21</v>
      </c>
      <c r="AT248" s="12">
        <f t="shared" si="113"/>
        <v>420</v>
      </c>
      <c r="AU248" s="12">
        <f t="shared" si="114"/>
        <v>14080</v>
      </c>
      <c r="AV248" s="12">
        <f>MAX(AU$4:AU248)</f>
        <v>15360</v>
      </c>
      <c r="AW248" s="8">
        <f t="shared" si="115"/>
        <v>-8.3333333333333329E-2</v>
      </c>
      <c r="AZ248" s="10"/>
      <c r="BA248" s="10"/>
      <c r="BB248" s="10"/>
      <c r="BC248" s="13"/>
      <c r="BD248" s="14"/>
      <c r="BF248" s="12"/>
      <c r="BG248" s="12"/>
      <c r="BH248" s="12"/>
      <c r="BI248" s="12"/>
      <c r="BJ248" s="12"/>
      <c r="BK248" s="8"/>
    </row>
    <row r="249" spans="1:63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 t="shared" si="87"/>
        <v>1435</v>
      </c>
      <c r="G249" s="11">
        <f t="shared" si="88"/>
        <v>1</v>
      </c>
      <c r="H249" s="3" t="s">
        <v>37</v>
      </c>
      <c r="L249" s="2">
        <f t="shared" si="89"/>
        <v>1</v>
      </c>
      <c r="M249" s="2" t="s">
        <v>20</v>
      </c>
      <c r="N249" s="14">
        <v>8</v>
      </c>
      <c r="O249" s="2">
        <v>75900</v>
      </c>
      <c r="P249" s="2">
        <v>76050</v>
      </c>
      <c r="Q249" s="2">
        <v>75614</v>
      </c>
      <c r="R249" s="13">
        <f t="shared" si="90"/>
        <v>15.8</v>
      </c>
      <c r="S249" s="13">
        <f t="shared" si="91"/>
        <v>27.8</v>
      </c>
      <c r="U249" s="13">
        <f t="shared" si="92"/>
        <v>-15.8</v>
      </c>
      <c r="V249" s="13">
        <f t="shared" si="93"/>
        <v>27.8</v>
      </c>
      <c r="W249" s="7">
        <f t="shared" si="94"/>
        <v>1</v>
      </c>
      <c r="X249" s="7">
        <f t="shared" si="95"/>
        <v>1</v>
      </c>
      <c r="Y249" s="13">
        <f t="shared" si="96"/>
        <v>0</v>
      </c>
      <c r="Z249" s="9"/>
      <c r="AA249" s="10">
        <f t="shared" si="97"/>
        <v>0</v>
      </c>
      <c r="AB249" s="10">
        <f t="shared" si="98"/>
        <v>20</v>
      </c>
      <c r="AC249" s="13">
        <f t="shared" si="99"/>
        <v>600</v>
      </c>
      <c r="AD249" s="13">
        <f t="shared" si="100"/>
        <v>0</v>
      </c>
      <c r="AE249" s="13">
        <f t="shared" si="101"/>
        <v>0</v>
      </c>
      <c r="AF249" s="13">
        <f t="shared" si="102"/>
        <v>0</v>
      </c>
      <c r="AG249" s="13">
        <f t="shared" si="103"/>
        <v>20</v>
      </c>
      <c r="AH249" s="13">
        <f t="shared" si="104"/>
        <v>880</v>
      </c>
      <c r="AI249" s="14">
        <f t="shared" si="105"/>
        <v>1</v>
      </c>
      <c r="AK249" s="12">
        <f t="shared" si="106"/>
        <v>283.8</v>
      </c>
      <c r="AL249" s="12">
        <f t="shared" si="107"/>
        <v>14</v>
      </c>
      <c r="AM249" s="12">
        <f t="shared" si="108"/>
        <v>280</v>
      </c>
      <c r="AN249" s="12">
        <f t="shared" si="109"/>
        <v>10300</v>
      </c>
      <c r="AO249" s="12">
        <f>MAX(AN$4:AN249)</f>
        <v>10700</v>
      </c>
      <c r="AP249" s="8">
        <f t="shared" si="110"/>
        <v>-3.7383177570093455E-2</v>
      </c>
      <c r="AR249" s="12">
        <f t="shared" si="111"/>
        <v>422.4</v>
      </c>
      <c r="AS249" s="12">
        <f t="shared" si="112"/>
        <v>21</v>
      </c>
      <c r="AT249" s="12">
        <f t="shared" si="113"/>
        <v>420</v>
      </c>
      <c r="AU249" s="12">
        <f t="shared" si="114"/>
        <v>14500</v>
      </c>
      <c r="AV249" s="12">
        <f>MAX(AU$4:AU249)</f>
        <v>15360</v>
      </c>
      <c r="AW249" s="8">
        <f t="shared" si="115"/>
        <v>-5.5989583333333336E-2</v>
      </c>
      <c r="AZ249" s="10"/>
      <c r="BA249" s="10"/>
      <c r="BB249" s="10"/>
      <c r="BC249" s="13"/>
      <c r="BD249" s="14"/>
      <c r="BF249" s="12"/>
      <c r="BG249" s="12"/>
      <c r="BH249" s="12"/>
      <c r="BI249" s="12"/>
      <c r="BJ249" s="12"/>
      <c r="BK249" s="8"/>
    </row>
    <row r="250" spans="1:63" x14ac:dyDescent="0.3">
      <c r="R250" s="13"/>
      <c r="S250" s="13"/>
      <c r="U250" s="13"/>
      <c r="V250" s="13"/>
      <c r="Y250" s="13"/>
      <c r="Z250" s="9"/>
      <c r="AA250" s="10"/>
      <c r="AB250" s="10"/>
      <c r="AC250" s="13"/>
      <c r="AD250" s="13"/>
      <c r="AE250" s="13"/>
      <c r="AF250" s="13"/>
      <c r="AG250" s="13"/>
      <c r="AH250" s="13"/>
      <c r="AI250" s="14"/>
      <c r="AK250" s="12"/>
      <c r="AL250" s="12"/>
      <c r="AM250" s="12"/>
      <c r="AN250" s="12"/>
      <c r="AO250" s="12"/>
      <c r="AP250" s="8"/>
      <c r="AR250" s="12"/>
      <c r="AS250" s="12"/>
      <c r="AT250" s="12"/>
      <c r="AU250" s="12"/>
      <c r="AV250" s="12"/>
      <c r="AW250" s="8"/>
      <c r="AZ250" s="10"/>
      <c r="BA250" s="10"/>
      <c r="BB250" s="10"/>
      <c r="BC250" s="13"/>
      <c r="BD250" s="14"/>
      <c r="BF250" s="12"/>
      <c r="BG250" s="12"/>
      <c r="BH250" s="12"/>
      <c r="BI250" s="12"/>
      <c r="BJ250" s="12"/>
      <c r="BK250" s="8"/>
    </row>
    <row r="251" spans="1:63" x14ac:dyDescent="0.3">
      <c r="R251" s="13"/>
      <c r="S251" s="13"/>
      <c r="U251" s="13"/>
      <c r="V251" s="13"/>
      <c r="Y251" s="13"/>
      <c r="Z251" s="9"/>
      <c r="AA251" s="10"/>
      <c r="AB251" s="10"/>
      <c r="AC251" s="13"/>
      <c r="AD251" s="13"/>
      <c r="AE251" s="13"/>
      <c r="AF251" s="13"/>
      <c r="AG251" s="13"/>
      <c r="AH251" s="13"/>
      <c r="AI251" s="14"/>
      <c r="AK251" s="12"/>
      <c r="AL251" s="12"/>
      <c r="AM251" s="12"/>
      <c r="AN251" s="12"/>
      <c r="AO251" s="12"/>
      <c r="AP251" s="8"/>
      <c r="AR251" s="12"/>
      <c r="AS251" s="12"/>
      <c r="AT251" s="12"/>
      <c r="AU251" s="12"/>
      <c r="AV251" s="12"/>
      <c r="AW251" s="8"/>
      <c r="AZ251" s="10"/>
      <c r="BA251" s="10"/>
      <c r="BB251" s="10"/>
      <c r="BC251" s="13"/>
      <c r="BD251" s="14"/>
      <c r="BF251" s="12"/>
      <c r="BG251" s="12"/>
      <c r="BH251" s="12"/>
      <c r="BI251" s="12"/>
      <c r="BJ251" s="12"/>
      <c r="BK251" s="8"/>
    </row>
    <row r="252" spans="1:63" x14ac:dyDescent="0.3">
      <c r="R252" s="13"/>
      <c r="S252" s="13"/>
      <c r="U252" s="13"/>
      <c r="V252" s="13"/>
      <c r="Y252" s="13"/>
      <c r="Z252" s="9"/>
      <c r="AA252" s="10"/>
      <c r="AB252" s="10"/>
      <c r="AC252" s="13"/>
      <c r="AD252" s="13"/>
      <c r="AE252" s="13"/>
      <c r="AF252" s="13"/>
      <c r="AG252" s="13"/>
      <c r="AH252" s="13"/>
      <c r="AI252" s="14"/>
      <c r="AK252" s="12"/>
      <c r="AL252" s="12"/>
      <c r="AM252" s="12"/>
      <c r="AN252" s="12"/>
      <c r="AO252" s="12"/>
      <c r="AP252" s="8"/>
      <c r="AR252" s="12"/>
      <c r="AS252" s="12"/>
      <c r="AT252" s="12"/>
      <c r="AU252" s="12"/>
      <c r="AV252" s="12"/>
      <c r="AW252" s="8"/>
      <c r="AZ252" s="10"/>
      <c r="BA252" s="10"/>
      <c r="BB252" s="10"/>
      <c r="BC252" s="13"/>
      <c r="BD252" s="14"/>
      <c r="BF252" s="12"/>
      <c r="BG252" s="12"/>
      <c r="BH252" s="12"/>
      <c r="BI252" s="12"/>
      <c r="BJ252" s="12"/>
      <c r="BK252" s="8"/>
    </row>
    <row r="253" spans="1:63" x14ac:dyDescent="0.3">
      <c r="R253" s="13"/>
      <c r="S253" s="13"/>
      <c r="U253" s="13"/>
      <c r="V253" s="13"/>
      <c r="Y253" s="13"/>
      <c r="Z253" s="9"/>
      <c r="AA253" s="10"/>
      <c r="AB253" s="10"/>
      <c r="AC253" s="13"/>
      <c r="AD253" s="13"/>
      <c r="AE253" s="13"/>
      <c r="AF253" s="13"/>
      <c r="AG253" s="13"/>
      <c r="AH253" s="13"/>
      <c r="AI253" s="14"/>
      <c r="AK253" s="12"/>
      <c r="AL253" s="12"/>
      <c r="AM253" s="12"/>
      <c r="AN253" s="12"/>
      <c r="AO253" s="12"/>
      <c r="AP253" s="8"/>
      <c r="AR253" s="12"/>
      <c r="AS253" s="12"/>
      <c r="AT253" s="12"/>
      <c r="AU253" s="12"/>
      <c r="AV253" s="12"/>
      <c r="AW253" s="8"/>
      <c r="AZ253" s="10"/>
      <c r="BA253" s="10"/>
      <c r="BB253" s="10"/>
      <c r="BC253" s="13"/>
      <c r="BD253" s="14"/>
      <c r="BF253" s="12"/>
      <c r="BG253" s="12"/>
      <c r="BH253" s="12"/>
      <c r="BI253" s="12"/>
      <c r="BJ253" s="12"/>
      <c r="BK253" s="8"/>
    </row>
    <row r="254" spans="1:63" x14ac:dyDescent="0.3">
      <c r="R254" s="13"/>
      <c r="S254" s="13"/>
      <c r="U254" s="13"/>
      <c r="V254" s="13"/>
      <c r="Y254" s="13"/>
      <c r="Z254" s="9"/>
      <c r="AA254" s="10"/>
      <c r="AB254" s="10"/>
      <c r="AC254" s="13"/>
      <c r="AD254" s="13"/>
      <c r="AE254" s="13"/>
      <c r="AF254" s="13"/>
      <c r="AG254" s="13"/>
      <c r="AH254" s="13"/>
      <c r="AI254" s="14"/>
      <c r="AK254" s="12"/>
      <c r="AL254" s="12"/>
      <c r="AM254" s="12"/>
      <c r="AN254" s="12"/>
      <c r="AO254" s="12"/>
      <c r="AP254" s="8"/>
      <c r="AR254" s="12"/>
      <c r="AS254" s="12"/>
      <c r="AT254" s="12"/>
      <c r="AU254" s="12"/>
      <c r="AV254" s="12"/>
      <c r="AW254" s="8"/>
      <c r="AZ254" s="10"/>
      <c r="BA254" s="10"/>
      <c r="BB254" s="10"/>
      <c r="BC254" s="13"/>
      <c r="BD254" s="14"/>
      <c r="BF254" s="12"/>
      <c r="BG254" s="12"/>
      <c r="BH254" s="12"/>
      <c r="BI254" s="12"/>
      <c r="BJ254" s="12"/>
      <c r="BK254" s="8"/>
    </row>
    <row r="255" spans="1:63" x14ac:dyDescent="0.3">
      <c r="R255" s="13"/>
      <c r="S255" s="13"/>
      <c r="U255" s="13"/>
      <c r="V255" s="13"/>
      <c r="Y255" s="13"/>
      <c r="Z255" s="9"/>
      <c r="AA255" s="10"/>
      <c r="AB255" s="10"/>
      <c r="AC255" s="13"/>
      <c r="AD255" s="13"/>
      <c r="AE255" s="13"/>
      <c r="AF255" s="13"/>
      <c r="AG255" s="13"/>
      <c r="AH255" s="13"/>
      <c r="AI255" s="14"/>
      <c r="AK255" s="12"/>
      <c r="AL255" s="12"/>
      <c r="AM255" s="12"/>
      <c r="AN255" s="12"/>
      <c r="AO255" s="12"/>
      <c r="AP255" s="8"/>
      <c r="AR255" s="12"/>
      <c r="AS255" s="12"/>
      <c r="AT255" s="12"/>
      <c r="AU255" s="12"/>
      <c r="AV255" s="12"/>
      <c r="AW255" s="8"/>
      <c r="AZ255" s="10"/>
      <c r="BA255" s="10"/>
      <c r="BB255" s="10"/>
      <c r="BC255" s="13"/>
      <c r="BD255" s="14"/>
      <c r="BF255" s="12"/>
      <c r="BG255" s="12"/>
      <c r="BH255" s="12"/>
      <c r="BI255" s="12"/>
      <c r="BJ255" s="12"/>
      <c r="BK255" s="8"/>
    </row>
    <row r="256" spans="1:63" x14ac:dyDescent="0.3">
      <c r="R256" s="13"/>
      <c r="S256" s="13"/>
      <c r="U256" s="13"/>
      <c r="V256" s="13"/>
      <c r="Y256" s="13"/>
      <c r="Z256" s="9"/>
      <c r="AA256" s="10"/>
      <c r="AB256" s="10"/>
      <c r="AC256" s="13"/>
      <c r="AD256" s="13"/>
      <c r="AE256" s="13"/>
      <c r="AF256" s="13"/>
      <c r="AG256" s="13"/>
      <c r="AH256" s="13"/>
      <c r="AI256" s="14"/>
      <c r="AK256" s="12"/>
      <c r="AL256" s="12"/>
      <c r="AM256" s="12"/>
      <c r="AN256" s="12"/>
      <c r="AO256" s="12"/>
      <c r="AP256" s="8"/>
      <c r="AR256" s="12"/>
      <c r="AS256" s="12"/>
      <c r="AT256" s="12"/>
      <c r="AU256" s="12"/>
      <c r="AV256" s="12"/>
      <c r="AW256" s="8"/>
      <c r="AZ256" s="10"/>
      <c r="BA256" s="10"/>
      <c r="BB256" s="10"/>
      <c r="BC256" s="13"/>
      <c r="BD256" s="14"/>
      <c r="BF256" s="12"/>
      <c r="BG256" s="12"/>
      <c r="BH256" s="12"/>
      <c r="BI256" s="12"/>
      <c r="BJ256" s="12"/>
      <c r="BK256" s="8"/>
    </row>
    <row r="257" spans="18:63" x14ac:dyDescent="0.3">
      <c r="R257" s="13"/>
      <c r="S257" s="13"/>
      <c r="U257" s="13"/>
      <c r="V257" s="13"/>
      <c r="Y257" s="13"/>
      <c r="Z257" s="9"/>
      <c r="AA257" s="10"/>
      <c r="AB257" s="10"/>
      <c r="AC257" s="13"/>
      <c r="AD257" s="13"/>
      <c r="AE257" s="13"/>
      <c r="AF257" s="13"/>
      <c r="AG257" s="13"/>
      <c r="AH257" s="13"/>
      <c r="AI257" s="14"/>
      <c r="AK257" s="12"/>
      <c r="AL257" s="12"/>
      <c r="AM257" s="12"/>
      <c r="AN257" s="12"/>
      <c r="AO257" s="12"/>
      <c r="AP257" s="8"/>
      <c r="AR257" s="12"/>
      <c r="AS257" s="12"/>
      <c r="AT257" s="12"/>
      <c r="AU257" s="12"/>
      <c r="AV257" s="12"/>
      <c r="AW257" s="8"/>
      <c r="AZ257" s="10"/>
      <c r="BA257" s="10"/>
      <c r="BB257" s="10"/>
      <c r="BC257" s="13"/>
      <c r="BD257" s="14"/>
      <c r="BF257" s="12"/>
      <c r="BG257" s="12"/>
      <c r="BH257" s="12"/>
      <c r="BI257" s="12"/>
      <c r="BJ257" s="12"/>
      <c r="BK257" s="8"/>
    </row>
    <row r="258" spans="18:63" x14ac:dyDescent="0.3">
      <c r="R258" s="13"/>
      <c r="S258" s="13"/>
      <c r="U258" s="13"/>
      <c r="V258" s="13"/>
      <c r="Y258" s="13"/>
      <c r="Z258" s="9"/>
      <c r="AA258" s="10"/>
      <c r="AB258" s="10"/>
      <c r="AC258" s="13"/>
      <c r="AD258" s="13"/>
      <c r="AE258" s="13"/>
      <c r="AF258" s="13"/>
      <c r="AG258" s="13"/>
      <c r="AH258" s="13"/>
      <c r="AI258" s="14"/>
      <c r="AK258" s="12"/>
      <c r="AL258" s="12"/>
      <c r="AM258" s="12"/>
      <c r="AN258" s="12"/>
      <c r="AO258" s="12"/>
      <c r="AP258" s="8"/>
      <c r="AR258" s="12"/>
      <c r="AS258" s="12"/>
      <c r="AT258" s="12"/>
      <c r="AU258" s="12"/>
      <c r="AV258" s="12"/>
      <c r="AW258" s="8"/>
      <c r="AZ258" s="10"/>
      <c r="BA258" s="10"/>
      <c r="BB258" s="10"/>
      <c r="BC258" s="13"/>
      <c r="BD258" s="14"/>
      <c r="BF258" s="12"/>
      <c r="BG258" s="12"/>
      <c r="BH258" s="12"/>
      <c r="BI258" s="12"/>
      <c r="BJ258" s="12"/>
      <c r="BK258" s="8"/>
    </row>
    <row r="259" spans="18:63" x14ac:dyDescent="0.3">
      <c r="R259" s="13"/>
      <c r="S259" s="13"/>
      <c r="U259" s="13"/>
      <c r="V259" s="13"/>
      <c r="Y259" s="13"/>
      <c r="Z259" s="9"/>
      <c r="AA259" s="10"/>
      <c r="AB259" s="10"/>
      <c r="AC259" s="13"/>
      <c r="AD259" s="13"/>
      <c r="AE259" s="13"/>
      <c r="AF259" s="13"/>
      <c r="AG259" s="13"/>
      <c r="AH259" s="13"/>
      <c r="AI259" s="14"/>
      <c r="AK259" s="12"/>
      <c r="AL259" s="12"/>
      <c r="AM259" s="12"/>
      <c r="AN259" s="12"/>
      <c r="AO259" s="12"/>
      <c r="AP259" s="8"/>
      <c r="AR259" s="12"/>
      <c r="AS259" s="12"/>
      <c r="AT259" s="12"/>
      <c r="AU259" s="12"/>
      <c r="AV259" s="12"/>
      <c r="AW259" s="8"/>
      <c r="AZ259" s="10"/>
      <c r="BA259" s="10"/>
      <c r="BB259" s="10"/>
      <c r="BC259" s="13"/>
      <c r="BD259" s="14"/>
      <c r="BF259" s="12"/>
      <c r="BG259" s="12"/>
      <c r="BH259" s="12"/>
      <c r="BI259" s="12"/>
      <c r="BJ259" s="12"/>
      <c r="BK259" s="8"/>
    </row>
    <row r="260" spans="18:63" x14ac:dyDescent="0.3">
      <c r="R260" s="13"/>
      <c r="S260" s="13"/>
      <c r="U260" s="13"/>
      <c r="V260" s="13"/>
      <c r="Y260" s="13"/>
      <c r="Z260" s="9"/>
      <c r="AA260" s="10"/>
      <c r="AB260" s="10"/>
      <c r="AC260" s="13"/>
      <c r="AD260" s="13"/>
      <c r="AE260" s="13"/>
      <c r="AF260" s="13"/>
      <c r="AG260" s="13"/>
      <c r="AH260" s="13"/>
      <c r="AI260" s="14"/>
      <c r="AK260" s="12"/>
      <c r="AL260" s="12"/>
      <c r="AM260" s="12"/>
      <c r="AN260" s="12"/>
      <c r="AO260" s="12"/>
      <c r="AP260" s="8"/>
      <c r="AR260" s="12"/>
      <c r="AS260" s="12"/>
      <c r="AT260" s="12"/>
      <c r="AU260" s="12"/>
      <c r="AV260" s="12"/>
      <c r="AW260" s="8"/>
      <c r="AZ260" s="10"/>
      <c r="BA260" s="10"/>
      <c r="BB260" s="10"/>
      <c r="BC260" s="13"/>
      <c r="BD260" s="14"/>
      <c r="BF260" s="12"/>
      <c r="BG260" s="12"/>
      <c r="BH260" s="12"/>
      <c r="BI260" s="12"/>
      <c r="BJ260" s="12"/>
      <c r="BK260" s="8"/>
    </row>
    <row r="261" spans="18:63" x14ac:dyDescent="0.3">
      <c r="R261" s="13"/>
      <c r="S261" s="13"/>
      <c r="U261" s="13"/>
      <c r="V261" s="13"/>
      <c r="Y261" s="13"/>
      <c r="Z261" s="9"/>
      <c r="AA261" s="10"/>
      <c r="AB261" s="10"/>
      <c r="AC261" s="13"/>
      <c r="AD261" s="13"/>
      <c r="AE261" s="13"/>
      <c r="AF261" s="13"/>
      <c r="AG261" s="13"/>
      <c r="AH261" s="13"/>
      <c r="AI261" s="14"/>
      <c r="AK261" s="12"/>
      <c r="AL261" s="12"/>
      <c r="AM261" s="12"/>
      <c r="AN261" s="12"/>
      <c r="AO261" s="12"/>
      <c r="AP261" s="8"/>
      <c r="AR261" s="12"/>
      <c r="AS261" s="12"/>
      <c r="AT261" s="12"/>
      <c r="AU261" s="12"/>
      <c r="AV261" s="12"/>
      <c r="AW261" s="8"/>
      <c r="AZ261" s="10"/>
      <c r="BA261" s="10"/>
      <c r="BB261" s="10"/>
      <c r="BC261" s="13"/>
      <c r="BD261" s="14"/>
      <c r="BF261" s="12"/>
      <c r="BG261" s="12"/>
      <c r="BH261" s="12"/>
      <c r="BI261" s="12"/>
      <c r="BJ261" s="12"/>
      <c r="BK261" s="8"/>
    </row>
    <row r="262" spans="18:63" x14ac:dyDescent="0.3">
      <c r="R262" s="13"/>
      <c r="S262" s="13"/>
      <c r="U262" s="13"/>
      <c r="V262" s="13"/>
      <c r="Y262" s="13"/>
      <c r="Z262" s="9"/>
      <c r="AA262" s="10"/>
      <c r="AB262" s="10"/>
      <c r="AC262" s="13"/>
      <c r="AD262" s="13"/>
      <c r="AE262" s="13"/>
      <c r="AF262" s="13"/>
      <c r="AG262" s="13"/>
      <c r="AH262" s="13"/>
      <c r="AI262" s="14"/>
      <c r="AK262" s="12"/>
      <c r="AL262" s="12"/>
      <c r="AM262" s="12"/>
      <c r="AN262" s="12"/>
      <c r="AO262" s="12"/>
      <c r="AP262" s="8"/>
      <c r="AR262" s="12"/>
      <c r="AS262" s="12"/>
      <c r="AT262" s="12"/>
      <c r="AU262" s="12"/>
      <c r="AV262" s="12"/>
      <c r="AW262" s="8"/>
      <c r="AZ262" s="10"/>
      <c r="BA262" s="10"/>
      <c r="BB262" s="10"/>
      <c r="BC262" s="13"/>
      <c r="BD262" s="14"/>
      <c r="BF262" s="12"/>
      <c r="BG262" s="12"/>
      <c r="BH262" s="12"/>
      <c r="BI262" s="12"/>
      <c r="BJ262" s="12"/>
      <c r="BK262" s="8"/>
    </row>
    <row r="263" spans="18:63" x14ac:dyDescent="0.3">
      <c r="R263" s="13"/>
      <c r="S263" s="13"/>
      <c r="U263" s="13"/>
      <c r="V263" s="13"/>
      <c r="Y263" s="13"/>
      <c r="Z263" s="9"/>
      <c r="AA263" s="10"/>
      <c r="AB263" s="10"/>
      <c r="AC263" s="13"/>
      <c r="AD263" s="13"/>
      <c r="AE263" s="13"/>
      <c r="AF263" s="13"/>
      <c r="AG263" s="13"/>
      <c r="AH263" s="13"/>
      <c r="AI263" s="14"/>
      <c r="AK263" s="12"/>
      <c r="AL263" s="12"/>
      <c r="AM263" s="12"/>
      <c r="AN263" s="12"/>
      <c r="AO263" s="12"/>
      <c r="AP263" s="8"/>
      <c r="AR263" s="12"/>
      <c r="AS263" s="12"/>
      <c r="AT263" s="12"/>
      <c r="AU263" s="12"/>
      <c r="AV263" s="12"/>
      <c r="AW263" s="8"/>
      <c r="AZ263" s="10"/>
      <c r="BA263" s="10"/>
      <c r="BB263" s="10"/>
      <c r="BC263" s="13"/>
      <c r="BD263" s="14"/>
      <c r="BF263" s="12"/>
      <c r="BG263" s="12"/>
      <c r="BH263" s="12"/>
      <c r="BI263" s="12"/>
      <c r="BJ263" s="12"/>
      <c r="BK263" s="8"/>
    </row>
    <row r="264" spans="18:63" x14ac:dyDescent="0.3">
      <c r="R264" s="13"/>
      <c r="S264" s="13"/>
      <c r="U264" s="13"/>
      <c r="V264" s="13"/>
      <c r="Y264" s="13"/>
      <c r="Z264" s="9"/>
      <c r="AA264" s="10"/>
      <c r="AB264" s="10"/>
      <c r="AC264" s="13"/>
      <c r="AD264" s="13"/>
      <c r="AE264" s="13"/>
      <c r="AF264" s="13"/>
      <c r="AG264" s="13"/>
      <c r="AH264" s="13"/>
      <c r="AI264" s="14"/>
      <c r="AK264" s="12"/>
      <c r="AL264" s="12"/>
      <c r="AM264" s="12"/>
      <c r="AN264" s="12"/>
      <c r="AO264" s="12"/>
      <c r="AP264" s="8"/>
      <c r="AR264" s="12"/>
      <c r="AS264" s="12"/>
      <c r="AT264" s="12"/>
      <c r="AU264" s="12"/>
      <c r="AV264" s="12"/>
      <c r="AW264" s="8"/>
      <c r="AZ264" s="10"/>
      <c r="BA264" s="10"/>
      <c r="BB264" s="10"/>
      <c r="BC264" s="13"/>
      <c r="BD264" s="14"/>
      <c r="BF264" s="12"/>
      <c r="BG264" s="12"/>
      <c r="BH264" s="12"/>
      <c r="BI264" s="12"/>
      <c r="BJ264" s="12"/>
      <c r="BK264" s="8"/>
    </row>
    <row r="265" spans="18:63" x14ac:dyDescent="0.3">
      <c r="R265" s="9"/>
      <c r="S265" s="9"/>
      <c r="U265" s="9"/>
      <c r="V265" s="9"/>
      <c r="Y265" s="9"/>
      <c r="Z265" s="9"/>
      <c r="AA265" s="9"/>
      <c r="AB265" s="8"/>
      <c r="AD265" s="9"/>
      <c r="AE265" s="9"/>
      <c r="AG265" s="8"/>
      <c r="AH265" s="9"/>
      <c r="AK265" s="12"/>
      <c r="AL265" s="12"/>
      <c r="AM265" s="12"/>
      <c r="AN265" s="12"/>
      <c r="AO265" s="12"/>
      <c r="AP265" s="8"/>
      <c r="AR265" s="12"/>
      <c r="AS265" s="12"/>
      <c r="AT265" s="12"/>
      <c r="AU265" s="12"/>
      <c r="AV265" s="12"/>
      <c r="AW265" s="8"/>
      <c r="BF265" s="12"/>
      <c r="BG265" s="12"/>
      <c r="BH265" s="12"/>
      <c r="BI265" s="12"/>
      <c r="BJ265" s="12"/>
      <c r="BK265" s="8"/>
    </row>
    <row r="268" spans="18:63" x14ac:dyDescent="0.3">
      <c r="W268" s="7">
        <f>SUM(W5:W267)</f>
        <v>208</v>
      </c>
      <c r="X268" s="7">
        <f>SUM(X5:X267)</f>
        <v>109</v>
      </c>
      <c r="AB268" s="5">
        <f>SUM(AB5:AB267)</f>
        <v>600</v>
      </c>
      <c r="AD268" s="9">
        <f>SUM(AD5:AD267)</f>
        <v>-60</v>
      </c>
      <c r="AE268" s="9">
        <f>SUM(AE5:AE267)</f>
        <v>-120</v>
      </c>
      <c r="AF268" s="9">
        <f>SUM(AF5:AF267)</f>
        <v>60</v>
      </c>
      <c r="AG268" s="9">
        <f>SUM(AG5:AG267)</f>
        <v>880</v>
      </c>
      <c r="AI268" s="7">
        <f>SUM(AI5:AI267)</f>
        <v>75</v>
      </c>
      <c r="AP268" s="8">
        <f>MIN(AP4:AP267)</f>
        <v>-0.39940828402366862</v>
      </c>
      <c r="AW268" s="8">
        <f>MIN(AW4:AW267)</f>
        <v>-0.11067708333333333</v>
      </c>
      <c r="BD268" s="7"/>
      <c r="BK268" s="8"/>
    </row>
    <row r="269" spans="18:63" x14ac:dyDescent="0.3">
      <c r="AB269" s="5">
        <f>AB268/W268</f>
        <v>2.8846153846153846</v>
      </c>
      <c r="AG269" s="6">
        <f>AG268/X268</f>
        <v>8.0733944954128436</v>
      </c>
      <c r="AI269" s="8">
        <f>AI268/X268</f>
        <v>0.68807339449541283</v>
      </c>
      <c r="BD269" s="8"/>
    </row>
    <row r="270" spans="18:63" x14ac:dyDescent="0.3">
      <c r="AB270" s="8">
        <f>AB269/Y3</f>
        <v>0.14423076923076922</v>
      </c>
      <c r="AG270" s="8">
        <f>AG269/Y3</f>
        <v>0.40366972477064217</v>
      </c>
      <c r="BB270" s="8"/>
    </row>
  </sheetData>
  <sortState ref="A5:BK249">
    <sortCondition ref="B5:B249"/>
    <sortCondition ref="F5:F249"/>
  </sortState>
  <mergeCells count="5">
    <mergeCell ref="U1:V1"/>
    <mergeCell ref="AY1:BD1"/>
    <mergeCell ref="AK1:AP1"/>
    <mergeCell ref="AR1:AW1"/>
    <mergeCell ref="BF1:BK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70"/>
  <sheetViews>
    <sheetView workbookViewId="0">
      <pane xSplit="6" ySplit="4" topLeftCell="G246" activePane="bottomRight" state="frozen"/>
      <selection pane="topRight" activeCell="G1" sqref="G1"/>
      <selection pane="bottomLeft" activeCell="A5" sqref="A5"/>
      <selection pane="bottomRight" activeCell="A4" sqref="A4"/>
    </sheetView>
  </sheetViews>
  <sheetFormatPr defaultRowHeight="14.4" x14ac:dyDescent="0.3"/>
  <cols>
    <col min="1" max="3" width="9.6640625" style="1" customWidth="1"/>
    <col min="4" max="6" width="8.88671875" style="3" customWidth="1"/>
    <col min="7" max="7" width="7.88671875" style="14" customWidth="1"/>
    <col min="8" max="8" width="8.88671875" style="3"/>
    <col min="9" max="17" width="8.88671875" style="14" customWidth="1"/>
    <col min="18" max="19" width="8.88671875" style="13"/>
    <col min="20" max="20" width="3.88671875" customWidth="1"/>
    <col min="21" max="22" width="8.88671875" style="13"/>
    <col min="23" max="24" width="8.88671875" style="7"/>
    <col min="25" max="25" width="8.88671875" style="13"/>
    <col min="26" max="26" width="4.88671875" style="13" customWidth="1"/>
    <col min="27" max="34" width="8.88671875" style="13"/>
    <col min="35" max="35" width="7.77734375" style="14" customWidth="1"/>
    <col min="36" max="36" width="5.109375" customWidth="1"/>
    <col min="37" max="42" width="8.88671875" style="13"/>
    <col min="43" max="43" width="5.109375" customWidth="1"/>
    <col min="44" max="49" width="8.88671875" style="13"/>
    <col min="50" max="50" width="9.6640625" customWidth="1"/>
  </cols>
  <sheetData>
    <row r="1" spans="1:49" x14ac:dyDescent="0.3">
      <c r="A1" s="1" t="s">
        <v>0</v>
      </c>
      <c r="B1" s="1" t="s">
        <v>0</v>
      </c>
      <c r="C1" s="1" t="s">
        <v>5</v>
      </c>
      <c r="D1" s="3" t="s">
        <v>5</v>
      </c>
      <c r="E1" s="3" t="s">
        <v>6</v>
      </c>
      <c r="F1" s="3" t="s">
        <v>19</v>
      </c>
      <c r="G1" s="14" t="s">
        <v>39</v>
      </c>
      <c r="H1" s="3" t="s">
        <v>16</v>
      </c>
      <c r="I1" s="14" t="s">
        <v>7</v>
      </c>
      <c r="J1" s="14" t="s">
        <v>9</v>
      </c>
      <c r="K1" s="14" t="s">
        <v>30</v>
      </c>
      <c r="L1" s="14" t="s">
        <v>46</v>
      </c>
      <c r="M1" s="14" t="s">
        <v>12</v>
      </c>
      <c r="N1" s="14" t="s">
        <v>22</v>
      </c>
      <c r="O1" s="14" t="s">
        <v>23</v>
      </c>
      <c r="P1" s="14" t="s">
        <v>13</v>
      </c>
      <c r="Q1" s="14" t="s">
        <v>14</v>
      </c>
      <c r="R1" s="13" t="s">
        <v>24</v>
      </c>
      <c r="S1" s="13" t="s">
        <v>10</v>
      </c>
      <c r="U1" s="15" t="s">
        <v>29</v>
      </c>
      <c r="V1" s="15"/>
      <c r="W1" s="7" t="s">
        <v>4</v>
      </c>
      <c r="X1" s="7" t="s">
        <v>41</v>
      </c>
      <c r="Y1" s="13" t="s">
        <v>28</v>
      </c>
      <c r="AA1" s="13" t="s">
        <v>33</v>
      </c>
      <c r="AB1" s="13" t="s">
        <v>27</v>
      </c>
      <c r="AC1" s="13" t="s">
        <v>48</v>
      </c>
      <c r="AD1" s="13" t="s">
        <v>7</v>
      </c>
      <c r="AE1" s="13" t="s">
        <v>34</v>
      </c>
      <c r="AF1" s="13" t="s">
        <v>47</v>
      </c>
      <c r="AG1" s="13" t="s">
        <v>41</v>
      </c>
      <c r="AH1" s="13" t="s">
        <v>35</v>
      </c>
      <c r="AI1" s="13" t="s">
        <v>42</v>
      </c>
      <c r="AK1" s="15" t="s">
        <v>56</v>
      </c>
      <c r="AL1" s="15"/>
      <c r="AM1" s="15"/>
      <c r="AN1" s="15"/>
      <c r="AO1" s="15"/>
      <c r="AP1" s="15"/>
      <c r="AR1" s="15" t="s">
        <v>57</v>
      </c>
      <c r="AS1" s="15"/>
      <c r="AT1" s="15"/>
      <c r="AU1" s="15"/>
      <c r="AV1" s="15"/>
      <c r="AW1" s="15"/>
    </row>
    <row r="2" spans="1:49" x14ac:dyDescent="0.3">
      <c r="A2" s="1" t="s">
        <v>1</v>
      </c>
      <c r="B2" s="1" t="s">
        <v>3</v>
      </c>
      <c r="D2" s="3" t="s">
        <v>6</v>
      </c>
      <c r="E2" s="3" t="s">
        <v>18</v>
      </c>
      <c r="F2" s="3" t="s">
        <v>6</v>
      </c>
      <c r="G2" s="14" t="s">
        <v>40</v>
      </c>
      <c r="I2" s="14" t="s">
        <v>58</v>
      </c>
      <c r="J2" s="14" t="s">
        <v>10</v>
      </c>
      <c r="K2" s="14" t="s">
        <v>31</v>
      </c>
      <c r="L2" s="14" t="s">
        <v>6</v>
      </c>
      <c r="O2" s="14" t="s">
        <v>1</v>
      </c>
      <c r="Q2" s="4" t="s">
        <v>15</v>
      </c>
      <c r="R2" s="13" t="s">
        <v>25</v>
      </c>
      <c r="S2" s="13" t="s">
        <v>25</v>
      </c>
      <c r="U2" s="13" t="s">
        <v>13</v>
      </c>
      <c r="V2" s="13" t="s">
        <v>14</v>
      </c>
      <c r="Y2" s="13">
        <v>12</v>
      </c>
      <c r="AA2" s="13" t="s">
        <v>28</v>
      </c>
      <c r="AB2" s="13">
        <v>10</v>
      </c>
      <c r="AC2" s="13" t="s">
        <v>49</v>
      </c>
      <c r="AE2" s="13" t="s">
        <v>32</v>
      </c>
      <c r="AF2" s="13" t="s">
        <v>6</v>
      </c>
      <c r="AH2" s="13" t="s">
        <v>36</v>
      </c>
      <c r="AK2" s="13" t="s">
        <v>51</v>
      </c>
      <c r="AL2" s="13" t="s">
        <v>52</v>
      </c>
      <c r="AM2" s="13" t="s">
        <v>53</v>
      </c>
      <c r="AN2" s="13" t="s">
        <v>54</v>
      </c>
      <c r="AO2" s="13" t="s">
        <v>10</v>
      </c>
      <c r="AP2" s="13" t="s">
        <v>55</v>
      </c>
      <c r="AR2" s="13" t="s">
        <v>51</v>
      </c>
      <c r="AS2" s="13" t="s">
        <v>52</v>
      </c>
      <c r="AT2" s="13" t="s">
        <v>53</v>
      </c>
      <c r="AU2" s="13" t="s">
        <v>54</v>
      </c>
      <c r="AV2" s="13" t="s">
        <v>10</v>
      </c>
      <c r="AW2" s="13" t="s">
        <v>55</v>
      </c>
    </row>
    <row r="3" spans="1:49" x14ac:dyDescent="0.3">
      <c r="A3" s="1" t="s">
        <v>2</v>
      </c>
      <c r="B3" s="1" t="s">
        <v>4</v>
      </c>
      <c r="I3" s="14" t="s">
        <v>8</v>
      </c>
      <c r="L3" s="14">
        <v>1300</v>
      </c>
      <c r="R3" s="13" t="s">
        <v>26</v>
      </c>
      <c r="S3" s="13" t="s">
        <v>26</v>
      </c>
      <c r="Y3" s="13">
        <f>Y2-U4</f>
        <v>12</v>
      </c>
      <c r="AA3" s="13">
        <v>20</v>
      </c>
      <c r="AB3" s="13">
        <f>AB2+U4</f>
        <v>10</v>
      </c>
      <c r="AC3" s="13" t="s">
        <v>50</v>
      </c>
      <c r="AK3" s="8">
        <v>0.03</v>
      </c>
      <c r="AL3" s="13">
        <f>Y3</f>
        <v>12</v>
      </c>
      <c r="AR3" s="8">
        <v>0.03</v>
      </c>
      <c r="AS3" s="13">
        <f>Y3</f>
        <v>12</v>
      </c>
    </row>
    <row r="4" spans="1:49" x14ac:dyDescent="0.3">
      <c r="L4" s="14">
        <v>1359</v>
      </c>
      <c r="U4" s="13">
        <v>0</v>
      </c>
      <c r="AC4" s="13">
        <v>0</v>
      </c>
      <c r="AH4" s="13">
        <v>0</v>
      </c>
      <c r="AK4" s="12"/>
      <c r="AL4" s="12"/>
      <c r="AM4" s="12"/>
      <c r="AN4" s="12">
        <v>5000</v>
      </c>
      <c r="AO4" s="12">
        <f>MAX(AN$4:AN4)</f>
        <v>5000</v>
      </c>
      <c r="AR4" s="12"/>
      <c r="AS4" s="12"/>
      <c r="AT4" s="12"/>
      <c r="AU4" s="12">
        <v>5000</v>
      </c>
      <c r="AV4" s="12">
        <f>MAX(AU$4:AU4)</f>
        <v>5000</v>
      </c>
    </row>
    <row r="5" spans="1:49" x14ac:dyDescent="0.3">
      <c r="A5" s="1">
        <v>42640</v>
      </c>
      <c r="B5" s="1">
        <v>42640</v>
      </c>
      <c r="C5" s="1" t="s">
        <v>45</v>
      </c>
      <c r="D5" s="3">
        <v>740</v>
      </c>
      <c r="E5" s="3">
        <v>100</v>
      </c>
      <c r="F5" s="3">
        <f t="shared" ref="F5:F68" si="0">D5+E5</f>
        <v>840</v>
      </c>
      <c r="G5" s="14">
        <f t="shared" ref="G5:G68" si="1">B5-A5</f>
        <v>0</v>
      </c>
      <c r="H5" s="3" t="s">
        <v>17</v>
      </c>
      <c r="L5" s="14">
        <f t="shared" ref="L5:L68" si="2">IF(AND(F5&gt;=L$3,F5&lt;=L$4),0,1)</f>
        <v>1</v>
      </c>
      <c r="M5" s="14" t="s">
        <v>20</v>
      </c>
      <c r="N5" s="14">
        <v>7</v>
      </c>
      <c r="O5" s="14">
        <v>112580</v>
      </c>
      <c r="P5" s="14">
        <v>112583</v>
      </c>
      <c r="Q5" s="14">
        <v>111902</v>
      </c>
      <c r="R5" s="13">
        <f t="shared" ref="R5:R68" si="3">IF(M5="short",((P5-O5)+N5)/10,((O5-P5)+N5)/10)</f>
        <v>1</v>
      </c>
      <c r="S5" s="13">
        <f t="shared" ref="S5:S68" si="4">IF(M5="long",((Q5-O5)-N5)/10,((O5-Q5)-N5)/10)</f>
        <v>67.099999999999994</v>
      </c>
      <c r="U5" s="13">
        <f t="shared" ref="U5:U68" si="5">U$4-R5</f>
        <v>-1</v>
      </c>
      <c r="V5" s="13">
        <f t="shared" ref="V5:V68" si="6">S5+U$4</f>
        <v>67.099999999999994</v>
      </c>
      <c r="W5" s="7">
        <f t="shared" ref="W5:W68" si="7">IF(-U5&gt;N5/10,1, )</f>
        <v>1</v>
      </c>
      <c r="X5" s="7">
        <f t="shared" ref="X5:X68" si="8">IF(OR(I5="yes",K5="yes"),0,L5*W5)</f>
        <v>1</v>
      </c>
      <c r="Y5" s="13">
        <f t="shared" ref="Y5:Y68" si="9">IF(U5&lt;=-Y$3,-Y$3,0)</f>
        <v>0</v>
      </c>
      <c r="Z5" s="7"/>
      <c r="AA5" s="13">
        <f t="shared" ref="AA5:AA68" si="10">IF(AND(Y5=0,S5&gt;=AA$3-(N5/10)),0,-Y$3*W5)</f>
        <v>0</v>
      </c>
      <c r="AB5" s="13">
        <f t="shared" ref="AB5:AB68" si="11">IF(AND(Y5=0,V5&gt;AB$3),AB$3*W5,AA5*W5)</f>
        <v>10</v>
      </c>
      <c r="AC5" s="13">
        <f t="shared" ref="AC5:AC68" si="12">AC4+AB5</f>
        <v>10</v>
      </c>
      <c r="AD5" s="13">
        <f t="shared" ref="AD5:AD68" si="13">IF(I5="yes",AB5,)</f>
        <v>0</v>
      </c>
      <c r="AE5" s="13">
        <f t="shared" ref="AE5:AE68" si="14">IF(K5="yes",AB5, )</f>
        <v>0</v>
      </c>
      <c r="AF5" s="13">
        <f t="shared" ref="AF5:AF68" si="15">IF(L5=1, ,AB5)</f>
        <v>0</v>
      </c>
      <c r="AG5" s="13">
        <f t="shared" ref="AG5:AG68" si="16">X5*AB5</f>
        <v>10</v>
      </c>
      <c r="AH5" s="13">
        <f t="shared" ref="AH5:AH68" si="17">AH4+AG5</f>
        <v>10</v>
      </c>
      <c r="AI5" s="14">
        <f t="shared" ref="AI5:AI68" si="18">IF(AG5&gt;0,1, )</f>
        <v>1</v>
      </c>
      <c r="AK5" s="12">
        <f t="shared" ref="AK5:AK68" si="19">IF(B5=B4,AK4,AN4*AK$3)</f>
        <v>150</v>
      </c>
      <c r="AL5" s="12">
        <f t="shared" ref="AL5:AL68" si="20">INT(AK5/AL$3)</f>
        <v>12</v>
      </c>
      <c r="AM5" s="12">
        <f t="shared" ref="AM5:AM68" si="21">AB5*AL5</f>
        <v>120</v>
      </c>
      <c r="AN5" s="12">
        <f t="shared" ref="AN5:AN68" si="22">AN4+AM5</f>
        <v>5120</v>
      </c>
      <c r="AO5" s="12">
        <f>MAX(AN$4:AN5)</f>
        <v>5120</v>
      </c>
      <c r="AP5" s="8">
        <f t="shared" ref="AP5:AP68" si="23">(AN5-AO5)/AO5</f>
        <v>0</v>
      </c>
      <c r="AR5" s="12">
        <f t="shared" ref="AR5:AR68" si="24">IF(I5=I4,AR4,AU4*AR$3)</f>
        <v>0</v>
      </c>
      <c r="AS5" s="12">
        <f t="shared" ref="AS5:AS68" si="25">INT(AR5/AS$3)</f>
        <v>0</v>
      </c>
      <c r="AT5" s="12">
        <f t="shared" ref="AT5:AT68" si="26">AG5*AS5</f>
        <v>0</v>
      </c>
      <c r="AU5" s="12">
        <f t="shared" ref="AU5:AU68" si="27">AU4+AT5</f>
        <v>5000</v>
      </c>
      <c r="AV5" s="12">
        <f>MAX(AU$4:AU5)</f>
        <v>5000</v>
      </c>
      <c r="AW5" s="8">
        <f t="shared" ref="AW5:AW68" si="28">(AU5-AV5)/AV5</f>
        <v>0</v>
      </c>
    </row>
    <row r="6" spans="1:49" x14ac:dyDescent="0.3">
      <c r="A6" s="1">
        <v>42640</v>
      </c>
      <c r="B6" s="1">
        <v>42640</v>
      </c>
      <c r="C6" s="1" t="s">
        <v>44</v>
      </c>
      <c r="D6" s="3">
        <v>1210</v>
      </c>
      <c r="E6" s="3">
        <v>-200</v>
      </c>
      <c r="F6" s="3">
        <f t="shared" si="0"/>
        <v>1010</v>
      </c>
      <c r="G6" s="14">
        <f t="shared" si="1"/>
        <v>0</v>
      </c>
      <c r="H6" s="3" t="s">
        <v>38</v>
      </c>
      <c r="L6" s="14">
        <f t="shared" si="2"/>
        <v>1</v>
      </c>
      <c r="M6" s="14" t="s">
        <v>21</v>
      </c>
      <c r="N6" s="14">
        <v>7</v>
      </c>
      <c r="O6" s="14">
        <v>100370</v>
      </c>
      <c r="P6" s="14">
        <v>100310</v>
      </c>
      <c r="Q6" s="14">
        <v>100466</v>
      </c>
      <c r="R6" s="13">
        <f t="shared" si="3"/>
        <v>6.7</v>
      </c>
      <c r="S6" s="13">
        <f t="shared" si="4"/>
        <v>8.9</v>
      </c>
      <c r="U6" s="13">
        <f t="shared" si="5"/>
        <v>-6.7</v>
      </c>
      <c r="V6" s="13">
        <f t="shared" si="6"/>
        <v>8.9</v>
      </c>
      <c r="W6" s="7">
        <f t="shared" si="7"/>
        <v>1</v>
      </c>
      <c r="X6" s="7">
        <f t="shared" si="8"/>
        <v>1</v>
      </c>
      <c r="Y6" s="13">
        <f t="shared" si="9"/>
        <v>0</v>
      </c>
      <c r="Z6" s="7"/>
      <c r="AA6" s="13">
        <f t="shared" si="10"/>
        <v>-12</v>
      </c>
      <c r="AB6" s="13">
        <f t="shared" si="11"/>
        <v>-12</v>
      </c>
      <c r="AC6" s="13">
        <f t="shared" si="12"/>
        <v>-2</v>
      </c>
      <c r="AD6" s="13">
        <f t="shared" si="13"/>
        <v>0</v>
      </c>
      <c r="AE6" s="13">
        <f t="shared" si="14"/>
        <v>0</v>
      </c>
      <c r="AF6" s="13">
        <f t="shared" si="15"/>
        <v>0</v>
      </c>
      <c r="AG6" s="13">
        <f t="shared" si="16"/>
        <v>-12</v>
      </c>
      <c r="AH6" s="13">
        <f t="shared" si="17"/>
        <v>-2</v>
      </c>
      <c r="AI6" s="14">
        <f t="shared" si="18"/>
        <v>0</v>
      </c>
      <c r="AK6" s="12">
        <f t="shared" si="19"/>
        <v>150</v>
      </c>
      <c r="AL6" s="12">
        <f t="shared" si="20"/>
        <v>12</v>
      </c>
      <c r="AM6" s="12">
        <f t="shared" si="21"/>
        <v>-144</v>
      </c>
      <c r="AN6" s="12">
        <f t="shared" si="22"/>
        <v>4976</v>
      </c>
      <c r="AO6" s="12">
        <f>MAX(AN$4:AN6)</f>
        <v>5120</v>
      </c>
      <c r="AP6" s="8">
        <f t="shared" si="23"/>
        <v>-2.8125000000000001E-2</v>
      </c>
      <c r="AR6" s="12">
        <f t="shared" si="24"/>
        <v>0</v>
      </c>
      <c r="AS6" s="12">
        <f t="shared" si="25"/>
        <v>0</v>
      </c>
      <c r="AT6" s="12">
        <f t="shared" si="26"/>
        <v>0</v>
      </c>
      <c r="AU6" s="12">
        <f t="shared" si="27"/>
        <v>5000</v>
      </c>
      <c r="AV6" s="12">
        <f>MAX(AU$4:AU6)</f>
        <v>5000</v>
      </c>
      <c r="AW6" s="8">
        <f t="shared" si="28"/>
        <v>0</v>
      </c>
    </row>
    <row r="7" spans="1:49" x14ac:dyDescent="0.3">
      <c r="A7" s="1">
        <v>42640</v>
      </c>
      <c r="B7" s="1">
        <v>42640</v>
      </c>
      <c r="C7" s="1" t="s">
        <v>45</v>
      </c>
      <c r="D7" s="3">
        <v>1210</v>
      </c>
      <c r="E7" s="3">
        <v>100</v>
      </c>
      <c r="F7" s="3">
        <f t="shared" si="0"/>
        <v>1310</v>
      </c>
      <c r="G7" s="14">
        <f t="shared" si="1"/>
        <v>0</v>
      </c>
      <c r="H7" s="3" t="s">
        <v>17</v>
      </c>
      <c r="L7" s="14">
        <f t="shared" si="2"/>
        <v>0</v>
      </c>
      <c r="M7" s="14" t="s">
        <v>21</v>
      </c>
      <c r="N7" s="14">
        <v>7</v>
      </c>
      <c r="O7" s="14">
        <v>112160</v>
      </c>
      <c r="P7" s="14">
        <v>112150</v>
      </c>
      <c r="Q7" s="14">
        <v>112214</v>
      </c>
      <c r="R7" s="13">
        <f t="shared" si="3"/>
        <v>1.7</v>
      </c>
      <c r="S7" s="13">
        <f t="shared" si="4"/>
        <v>4.7</v>
      </c>
      <c r="U7" s="13">
        <f t="shared" si="5"/>
        <v>-1.7</v>
      </c>
      <c r="V7" s="13">
        <f t="shared" si="6"/>
        <v>4.7</v>
      </c>
      <c r="W7" s="7">
        <f t="shared" si="7"/>
        <v>1</v>
      </c>
      <c r="X7" s="7">
        <f t="shared" si="8"/>
        <v>0</v>
      </c>
      <c r="Y7" s="13">
        <f t="shared" si="9"/>
        <v>0</v>
      </c>
      <c r="Z7" s="7"/>
      <c r="AA7" s="13">
        <f t="shared" si="10"/>
        <v>-12</v>
      </c>
      <c r="AB7" s="13">
        <f t="shared" si="11"/>
        <v>-12</v>
      </c>
      <c r="AC7" s="13">
        <f t="shared" si="12"/>
        <v>-14</v>
      </c>
      <c r="AD7" s="13">
        <f t="shared" si="13"/>
        <v>0</v>
      </c>
      <c r="AE7" s="13">
        <f t="shared" si="14"/>
        <v>0</v>
      </c>
      <c r="AF7" s="13">
        <f t="shared" si="15"/>
        <v>-12</v>
      </c>
      <c r="AG7" s="13">
        <f t="shared" si="16"/>
        <v>0</v>
      </c>
      <c r="AH7" s="13">
        <f t="shared" si="17"/>
        <v>-2</v>
      </c>
      <c r="AI7" s="14">
        <f t="shared" si="18"/>
        <v>0</v>
      </c>
      <c r="AK7" s="12">
        <f t="shared" si="19"/>
        <v>150</v>
      </c>
      <c r="AL7" s="12">
        <f t="shared" si="20"/>
        <v>12</v>
      </c>
      <c r="AM7" s="12">
        <f t="shared" si="21"/>
        <v>-144</v>
      </c>
      <c r="AN7" s="12">
        <f t="shared" si="22"/>
        <v>4832</v>
      </c>
      <c r="AO7" s="12">
        <f>MAX(AN$4:AN7)</f>
        <v>5120</v>
      </c>
      <c r="AP7" s="8">
        <f t="shared" si="23"/>
        <v>-5.6250000000000001E-2</v>
      </c>
      <c r="AR7" s="12">
        <f t="shared" si="24"/>
        <v>0</v>
      </c>
      <c r="AS7" s="12">
        <f t="shared" si="25"/>
        <v>0</v>
      </c>
      <c r="AT7" s="12">
        <f t="shared" si="26"/>
        <v>0</v>
      </c>
      <c r="AU7" s="12">
        <f t="shared" si="27"/>
        <v>5000</v>
      </c>
      <c r="AV7" s="12">
        <f>MAX(AU$4:AU7)</f>
        <v>5000</v>
      </c>
      <c r="AW7" s="8">
        <f t="shared" si="28"/>
        <v>0</v>
      </c>
    </row>
    <row r="8" spans="1:49" x14ac:dyDescent="0.3">
      <c r="A8" s="1">
        <v>42640</v>
      </c>
      <c r="B8" s="1">
        <v>42640</v>
      </c>
      <c r="C8" s="1" t="s">
        <v>45</v>
      </c>
      <c r="D8" s="3">
        <v>1555</v>
      </c>
      <c r="E8" s="3">
        <v>100</v>
      </c>
      <c r="F8" s="3">
        <f t="shared" si="0"/>
        <v>1655</v>
      </c>
      <c r="G8" s="14">
        <f t="shared" si="1"/>
        <v>0</v>
      </c>
      <c r="H8" s="3" t="s">
        <v>17</v>
      </c>
      <c r="L8" s="14">
        <f t="shared" si="2"/>
        <v>1</v>
      </c>
      <c r="M8" s="14" t="s">
        <v>20</v>
      </c>
      <c r="N8" s="14">
        <v>7</v>
      </c>
      <c r="O8" s="14">
        <v>112080</v>
      </c>
      <c r="P8" s="14">
        <v>112095</v>
      </c>
      <c r="Q8" s="14">
        <v>112043</v>
      </c>
      <c r="R8" s="13">
        <f t="shared" si="3"/>
        <v>2.2000000000000002</v>
      </c>
      <c r="S8" s="13">
        <f t="shared" si="4"/>
        <v>3</v>
      </c>
      <c r="U8" s="13">
        <f t="shared" si="5"/>
        <v>-2.2000000000000002</v>
      </c>
      <c r="V8" s="13">
        <f t="shared" si="6"/>
        <v>3</v>
      </c>
      <c r="W8" s="7">
        <f t="shared" si="7"/>
        <v>1</v>
      </c>
      <c r="X8" s="7">
        <f t="shared" si="8"/>
        <v>1</v>
      </c>
      <c r="Y8" s="13">
        <f t="shared" si="9"/>
        <v>0</v>
      </c>
      <c r="Z8" s="7"/>
      <c r="AA8" s="13">
        <f t="shared" si="10"/>
        <v>-12</v>
      </c>
      <c r="AB8" s="13">
        <f t="shared" si="11"/>
        <v>-12</v>
      </c>
      <c r="AC8" s="13">
        <f t="shared" si="12"/>
        <v>-26</v>
      </c>
      <c r="AD8" s="13">
        <f t="shared" si="13"/>
        <v>0</v>
      </c>
      <c r="AE8" s="13">
        <f t="shared" si="14"/>
        <v>0</v>
      </c>
      <c r="AF8" s="13">
        <f t="shared" si="15"/>
        <v>0</v>
      </c>
      <c r="AG8" s="13">
        <f t="shared" si="16"/>
        <v>-12</v>
      </c>
      <c r="AH8" s="13">
        <f t="shared" si="17"/>
        <v>-14</v>
      </c>
      <c r="AI8" s="14">
        <f t="shared" si="18"/>
        <v>0</v>
      </c>
      <c r="AK8" s="12">
        <f t="shared" si="19"/>
        <v>150</v>
      </c>
      <c r="AL8" s="12">
        <f t="shared" si="20"/>
        <v>12</v>
      </c>
      <c r="AM8" s="12">
        <f t="shared" si="21"/>
        <v>-144</v>
      </c>
      <c r="AN8" s="12">
        <f t="shared" si="22"/>
        <v>4688</v>
      </c>
      <c r="AO8" s="12">
        <f>MAX(AN$4:AN8)</f>
        <v>5120</v>
      </c>
      <c r="AP8" s="8">
        <f t="shared" si="23"/>
        <v>-8.4375000000000006E-2</v>
      </c>
      <c r="AR8" s="12">
        <f t="shared" si="24"/>
        <v>0</v>
      </c>
      <c r="AS8" s="12">
        <f t="shared" si="25"/>
        <v>0</v>
      </c>
      <c r="AT8" s="12">
        <f t="shared" si="26"/>
        <v>0</v>
      </c>
      <c r="AU8" s="12">
        <f t="shared" si="27"/>
        <v>5000</v>
      </c>
      <c r="AV8" s="12">
        <f>MAX(AU$4:AU8)</f>
        <v>5000</v>
      </c>
      <c r="AW8" s="8">
        <f t="shared" si="28"/>
        <v>0</v>
      </c>
    </row>
    <row r="9" spans="1:49" x14ac:dyDescent="0.3">
      <c r="A9" s="1">
        <v>42641</v>
      </c>
      <c r="B9" s="1">
        <v>42641</v>
      </c>
      <c r="C9" s="1" t="s">
        <v>44</v>
      </c>
      <c r="D9" s="3">
        <v>1040</v>
      </c>
      <c r="E9" s="3">
        <v>-200</v>
      </c>
      <c r="F9" s="3">
        <f t="shared" si="0"/>
        <v>840</v>
      </c>
      <c r="G9" s="14">
        <f t="shared" si="1"/>
        <v>0</v>
      </c>
      <c r="H9" s="3" t="s">
        <v>38</v>
      </c>
      <c r="L9" s="14">
        <f t="shared" si="2"/>
        <v>1</v>
      </c>
      <c r="M9" s="14" t="s">
        <v>20</v>
      </c>
      <c r="N9" s="14">
        <v>7</v>
      </c>
      <c r="O9" s="14">
        <v>100770</v>
      </c>
      <c r="P9" s="14">
        <v>100809</v>
      </c>
      <c r="Q9" s="14">
        <v>100441</v>
      </c>
      <c r="R9" s="13">
        <f t="shared" si="3"/>
        <v>4.5999999999999996</v>
      </c>
      <c r="S9" s="13">
        <f t="shared" si="4"/>
        <v>32.200000000000003</v>
      </c>
      <c r="U9" s="13">
        <f t="shared" si="5"/>
        <v>-4.5999999999999996</v>
      </c>
      <c r="V9" s="13">
        <f t="shared" si="6"/>
        <v>32.200000000000003</v>
      </c>
      <c r="W9" s="7">
        <f t="shared" si="7"/>
        <v>1</v>
      </c>
      <c r="X9" s="7">
        <f t="shared" si="8"/>
        <v>1</v>
      </c>
      <c r="Y9" s="13">
        <f t="shared" si="9"/>
        <v>0</v>
      </c>
      <c r="Z9" s="7"/>
      <c r="AA9" s="13">
        <f t="shared" si="10"/>
        <v>0</v>
      </c>
      <c r="AB9" s="13">
        <f t="shared" si="11"/>
        <v>10</v>
      </c>
      <c r="AC9" s="13">
        <f t="shared" si="12"/>
        <v>-16</v>
      </c>
      <c r="AD9" s="13">
        <f t="shared" si="13"/>
        <v>0</v>
      </c>
      <c r="AE9" s="13">
        <f t="shared" si="14"/>
        <v>0</v>
      </c>
      <c r="AF9" s="13">
        <f t="shared" si="15"/>
        <v>0</v>
      </c>
      <c r="AG9" s="13">
        <f t="shared" si="16"/>
        <v>10</v>
      </c>
      <c r="AH9" s="13">
        <f t="shared" si="17"/>
        <v>-4</v>
      </c>
      <c r="AI9" s="14">
        <f t="shared" si="18"/>
        <v>1</v>
      </c>
      <c r="AK9" s="12">
        <f t="shared" si="19"/>
        <v>140.63999999999999</v>
      </c>
      <c r="AL9" s="12">
        <f t="shared" si="20"/>
        <v>11</v>
      </c>
      <c r="AM9" s="12">
        <f t="shared" si="21"/>
        <v>110</v>
      </c>
      <c r="AN9" s="12">
        <f t="shared" si="22"/>
        <v>4798</v>
      </c>
      <c r="AO9" s="12">
        <f>MAX(AN$4:AN9)</f>
        <v>5120</v>
      </c>
      <c r="AP9" s="8">
        <f t="shared" si="23"/>
        <v>-6.2890625000000006E-2</v>
      </c>
      <c r="AR9" s="12">
        <f t="shared" si="24"/>
        <v>0</v>
      </c>
      <c r="AS9" s="12">
        <f t="shared" si="25"/>
        <v>0</v>
      </c>
      <c r="AT9" s="12">
        <f t="shared" si="26"/>
        <v>0</v>
      </c>
      <c r="AU9" s="12">
        <f t="shared" si="27"/>
        <v>5000</v>
      </c>
      <c r="AV9" s="12">
        <f>MAX(AU$4:AU9)</f>
        <v>5000</v>
      </c>
      <c r="AW9" s="8">
        <f t="shared" si="28"/>
        <v>0</v>
      </c>
    </row>
    <row r="10" spans="1:49" x14ac:dyDescent="0.3">
      <c r="A10" s="1">
        <v>42641</v>
      </c>
      <c r="B10" s="1">
        <v>42641</v>
      </c>
      <c r="C10" s="1" t="s">
        <v>44</v>
      </c>
      <c r="D10" s="3">
        <v>1755</v>
      </c>
      <c r="E10" s="3">
        <v>-200</v>
      </c>
      <c r="F10" s="3">
        <f t="shared" si="0"/>
        <v>1555</v>
      </c>
      <c r="G10" s="14">
        <f t="shared" si="1"/>
        <v>0</v>
      </c>
      <c r="H10" s="3" t="s">
        <v>43</v>
      </c>
      <c r="L10" s="14">
        <f t="shared" si="2"/>
        <v>1</v>
      </c>
      <c r="M10" s="14" t="s">
        <v>20</v>
      </c>
      <c r="N10" s="14">
        <v>10</v>
      </c>
      <c r="O10" s="14">
        <v>132580</v>
      </c>
      <c r="P10" s="14">
        <v>132685</v>
      </c>
      <c r="Q10" s="14">
        <v>130471</v>
      </c>
      <c r="R10" s="13">
        <f t="shared" si="3"/>
        <v>11.5</v>
      </c>
      <c r="S10" s="13">
        <f t="shared" si="4"/>
        <v>209.9</v>
      </c>
      <c r="U10" s="13">
        <f t="shared" si="5"/>
        <v>-11.5</v>
      </c>
      <c r="V10" s="13">
        <f t="shared" si="6"/>
        <v>209.9</v>
      </c>
      <c r="W10" s="7">
        <f t="shared" si="7"/>
        <v>1</v>
      </c>
      <c r="X10" s="7">
        <f t="shared" si="8"/>
        <v>1</v>
      </c>
      <c r="Y10" s="13">
        <f t="shared" si="9"/>
        <v>0</v>
      </c>
      <c r="Z10" s="7"/>
      <c r="AA10" s="13">
        <f t="shared" si="10"/>
        <v>0</v>
      </c>
      <c r="AB10" s="13">
        <f t="shared" si="11"/>
        <v>10</v>
      </c>
      <c r="AC10" s="13">
        <f t="shared" si="12"/>
        <v>-6</v>
      </c>
      <c r="AD10" s="13">
        <f t="shared" si="13"/>
        <v>0</v>
      </c>
      <c r="AE10" s="13">
        <f t="shared" si="14"/>
        <v>0</v>
      </c>
      <c r="AF10" s="13">
        <f t="shared" si="15"/>
        <v>0</v>
      </c>
      <c r="AG10" s="13">
        <f t="shared" si="16"/>
        <v>10</v>
      </c>
      <c r="AH10" s="13">
        <f t="shared" si="17"/>
        <v>6</v>
      </c>
      <c r="AI10" s="14">
        <f t="shared" si="18"/>
        <v>1</v>
      </c>
      <c r="AK10" s="12">
        <f t="shared" si="19"/>
        <v>140.63999999999999</v>
      </c>
      <c r="AL10" s="12">
        <f t="shared" si="20"/>
        <v>11</v>
      </c>
      <c r="AM10" s="12">
        <f t="shared" si="21"/>
        <v>110</v>
      </c>
      <c r="AN10" s="12">
        <f t="shared" si="22"/>
        <v>4908</v>
      </c>
      <c r="AO10" s="12">
        <f>MAX(AN$4:AN10)</f>
        <v>5120</v>
      </c>
      <c r="AP10" s="8">
        <f t="shared" si="23"/>
        <v>-4.1406249999999999E-2</v>
      </c>
      <c r="AR10" s="12">
        <f t="shared" si="24"/>
        <v>0</v>
      </c>
      <c r="AS10" s="12">
        <f t="shared" si="25"/>
        <v>0</v>
      </c>
      <c r="AT10" s="12">
        <f t="shared" si="26"/>
        <v>0</v>
      </c>
      <c r="AU10" s="12">
        <f t="shared" si="27"/>
        <v>5000</v>
      </c>
      <c r="AV10" s="12">
        <f>MAX(AU$4:AU10)</f>
        <v>5000</v>
      </c>
      <c r="AW10" s="8">
        <f t="shared" si="28"/>
        <v>0</v>
      </c>
    </row>
    <row r="11" spans="1:49" x14ac:dyDescent="0.3">
      <c r="A11" s="1">
        <v>42641</v>
      </c>
      <c r="B11" s="1">
        <v>42642</v>
      </c>
      <c r="C11" s="1" t="s">
        <v>44</v>
      </c>
      <c r="D11" s="3">
        <v>340</v>
      </c>
      <c r="E11" s="3">
        <v>-200</v>
      </c>
      <c r="F11" s="3">
        <f t="shared" si="0"/>
        <v>140</v>
      </c>
      <c r="G11" s="14">
        <f t="shared" si="1"/>
        <v>1</v>
      </c>
      <c r="H11" s="3" t="s">
        <v>43</v>
      </c>
      <c r="L11" s="14">
        <f t="shared" si="2"/>
        <v>1</v>
      </c>
      <c r="M11" s="14" t="s">
        <v>21</v>
      </c>
      <c r="N11" s="14">
        <v>10</v>
      </c>
      <c r="O11" s="14">
        <v>130470</v>
      </c>
      <c r="P11" s="14">
        <v>130471</v>
      </c>
      <c r="Q11" s="14">
        <v>131104</v>
      </c>
      <c r="R11" s="13">
        <f t="shared" si="3"/>
        <v>0.9</v>
      </c>
      <c r="S11" s="13">
        <f t="shared" si="4"/>
        <v>62.4</v>
      </c>
      <c r="U11" s="13">
        <f t="shared" si="5"/>
        <v>-0.9</v>
      </c>
      <c r="V11" s="13">
        <f t="shared" si="6"/>
        <v>62.4</v>
      </c>
      <c r="W11" s="7">
        <f t="shared" si="7"/>
        <v>0</v>
      </c>
      <c r="X11" s="7">
        <f t="shared" si="8"/>
        <v>0</v>
      </c>
      <c r="Y11" s="13">
        <f t="shared" si="9"/>
        <v>0</v>
      </c>
      <c r="Z11" s="7"/>
      <c r="AA11" s="13">
        <f t="shared" si="10"/>
        <v>0</v>
      </c>
      <c r="AB11" s="13">
        <f t="shared" si="11"/>
        <v>0</v>
      </c>
      <c r="AC11" s="13">
        <f t="shared" si="12"/>
        <v>-6</v>
      </c>
      <c r="AD11" s="13">
        <f t="shared" si="13"/>
        <v>0</v>
      </c>
      <c r="AE11" s="13">
        <f t="shared" si="14"/>
        <v>0</v>
      </c>
      <c r="AF11" s="13">
        <f t="shared" si="15"/>
        <v>0</v>
      </c>
      <c r="AG11" s="13">
        <f t="shared" si="16"/>
        <v>0</v>
      </c>
      <c r="AH11" s="13">
        <f t="shared" si="17"/>
        <v>6</v>
      </c>
      <c r="AI11" s="14">
        <f t="shared" si="18"/>
        <v>0</v>
      </c>
      <c r="AK11" s="12">
        <f t="shared" si="19"/>
        <v>147.23999999999998</v>
      </c>
      <c r="AL11" s="12">
        <f t="shared" si="20"/>
        <v>12</v>
      </c>
      <c r="AM11" s="12">
        <f t="shared" si="21"/>
        <v>0</v>
      </c>
      <c r="AN11" s="12">
        <f t="shared" si="22"/>
        <v>4908</v>
      </c>
      <c r="AO11" s="12">
        <f>MAX(AN$4:AN11)</f>
        <v>5120</v>
      </c>
      <c r="AP11" s="8">
        <f t="shared" si="23"/>
        <v>-4.1406249999999999E-2</v>
      </c>
      <c r="AR11" s="12">
        <f t="shared" si="24"/>
        <v>0</v>
      </c>
      <c r="AS11" s="12">
        <f t="shared" si="25"/>
        <v>0</v>
      </c>
      <c r="AT11" s="12">
        <f t="shared" si="26"/>
        <v>0</v>
      </c>
      <c r="AU11" s="12">
        <f t="shared" si="27"/>
        <v>5000</v>
      </c>
      <c r="AV11" s="12">
        <f>MAX(AU$4:AU11)</f>
        <v>5000</v>
      </c>
      <c r="AW11" s="8">
        <f t="shared" si="28"/>
        <v>0</v>
      </c>
    </row>
    <row r="12" spans="1:49" x14ac:dyDescent="0.3">
      <c r="A12" s="1">
        <v>42640</v>
      </c>
      <c r="B12" s="1">
        <v>42642</v>
      </c>
      <c r="C12" s="1" t="s">
        <v>44</v>
      </c>
      <c r="D12" s="3">
        <v>725</v>
      </c>
      <c r="E12" s="3">
        <v>-200</v>
      </c>
      <c r="F12" s="3">
        <f t="shared" si="0"/>
        <v>525</v>
      </c>
      <c r="G12" s="14">
        <f t="shared" si="1"/>
        <v>2</v>
      </c>
      <c r="H12" s="3" t="s">
        <v>38</v>
      </c>
      <c r="I12" s="14" t="s">
        <v>11</v>
      </c>
      <c r="J12" s="14">
        <v>10</v>
      </c>
      <c r="L12" s="14">
        <f t="shared" si="2"/>
        <v>1</v>
      </c>
      <c r="M12" s="14" t="s">
        <v>20</v>
      </c>
      <c r="N12" s="14">
        <v>7</v>
      </c>
      <c r="O12" s="14">
        <v>101420</v>
      </c>
      <c r="P12" s="14">
        <v>101486</v>
      </c>
      <c r="Q12" s="14">
        <v>101326</v>
      </c>
      <c r="R12" s="13">
        <f t="shared" si="3"/>
        <v>7.3</v>
      </c>
      <c r="S12" s="13">
        <f t="shared" si="4"/>
        <v>8.6999999999999993</v>
      </c>
      <c r="U12" s="13">
        <f t="shared" si="5"/>
        <v>-7.3</v>
      </c>
      <c r="V12" s="13">
        <f t="shared" si="6"/>
        <v>8.6999999999999993</v>
      </c>
      <c r="W12" s="7">
        <f t="shared" si="7"/>
        <v>1</v>
      </c>
      <c r="X12" s="7">
        <f t="shared" si="8"/>
        <v>0</v>
      </c>
      <c r="Y12" s="13">
        <f t="shared" si="9"/>
        <v>0</v>
      </c>
      <c r="Z12" s="7"/>
      <c r="AA12" s="13">
        <f t="shared" si="10"/>
        <v>-12</v>
      </c>
      <c r="AB12" s="13">
        <f t="shared" si="11"/>
        <v>-12</v>
      </c>
      <c r="AC12" s="13">
        <f t="shared" si="12"/>
        <v>-18</v>
      </c>
      <c r="AD12" s="13">
        <f t="shared" si="13"/>
        <v>-12</v>
      </c>
      <c r="AE12" s="13">
        <f t="shared" si="14"/>
        <v>0</v>
      </c>
      <c r="AF12" s="13">
        <f t="shared" si="15"/>
        <v>0</v>
      </c>
      <c r="AG12" s="13">
        <f t="shared" si="16"/>
        <v>0</v>
      </c>
      <c r="AH12" s="13">
        <f t="shared" si="17"/>
        <v>6</v>
      </c>
      <c r="AI12" s="14">
        <f t="shared" si="18"/>
        <v>0</v>
      </c>
      <c r="AK12" s="12">
        <f t="shared" si="19"/>
        <v>147.23999999999998</v>
      </c>
      <c r="AL12" s="12">
        <f t="shared" si="20"/>
        <v>12</v>
      </c>
      <c r="AM12" s="12">
        <f t="shared" si="21"/>
        <v>-144</v>
      </c>
      <c r="AN12" s="12">
        <f t="shared" si="22"/>
        <v>4764</v>
      </c>
      <c r="AO12" s="12">
        <f>MAX(AN$4:AN12)</f>
        <v>5120</v>
      </c>
      <c r="AP12" s="8">
        <f t="shared" si="23"/>
        <v>-6.9531250000000003E-2</v>
      </c>
      <c r="AR12" s="12">
        <f t="shared" si="24"/>
        <v>150</v>
      </c>
      <c r="AS12" s="12">
        <f t="shared" si="25"/>
        <v>12</v>
      </c>
      <c r="AT12" s="12">
        <f t="shared" si="26"/>
        <v>0</v>
      </c>
      <c r="AU12" s="12">
        <f t="shared" si="27"/>
        <v>5000</v>
      </c>
      <c r="AV12" s="12">
        <f>MAX(AU$4:AU12)</f>
        <v>5000</v>
      </c>
      <c r="AW12" s="8">
        <f t="shared" si="28"/>
        <v>0</v>
      </c>
    </row>
    <row r="13" spans="1:49" x14ac:dyDescent="0.3">
      <c r="A13" s="1">
        <v>42642</v>
      </c>
      <c r="B13" s="1">
        <v>42642</v>
      </c>
      <c r="C13" s="1" t="s">
        <v>44</v>
      </c>
      <c r="D13" s="3">
        <v>1235</v>
      </c>
      <c r="E13" s="3">
        <v>-200</v>
      </c>
      <c r="F13" s="3">
        <f t="shared" si="0"/>
        <v>1035</v>
      </c>
      <c r="G13" s="14">
        <f t="shared" si="1"/>
        <v>0</v>
      </c>
      <c r="H13" s="3" t="s">
        <v>43</v>
      </c>
      <c r="L13" s="14">
        <f t="shared" si="2"/>
        <v>1</v>
      </c>
      <c r="M13" s="14" t="s">
        <v>20</v>
      </c>
      <c r="N13" s="14">
        <v>10</v>
      </c>
      <c r="O13" s="14">
        <v>131130</v>
      </c>
      <c r="P13" s="14">
        <v>131104</v>
      </c>
      <c r="Q13" s="14">
        <v>130572</v>
      </c>
      <c r="R13" s="13">
        <f t="shared" si="3"/>
        <v>-1.6</v>
      </c>
      <c r="S13" s="13">
        <f t="shared" si="4"/>
        <v>54.8</v>
      </c>
      <c r="U13" s="13">
        <f t="shared" si="5"/>
        <v>1.6</v>
      </c>
      <c r="V13" s="13">
        <f t="shared" si="6"/>
        <v>54.8</v>
      </c>
      <c r="W13" s="7">
        <f t="shared" si="7"/>
        <v>0</v>
      </c>
      <c r="X13" s="7">
        <f t="shared" si="8"/>
        <v>0</v>
      </c>
      <c r="Y13" s="13">
        <f t="shared" si="9"/>
        <v>0</v>
      </c>
      <c r="Z13" s="7"/>
      <c r="AA13" s="13">
        <f t="shared" si="10"/>
        <v>0</v>
      </c>
      <c r="AB13" s="13">
        <f t="shared" si="11"/>
        <v>0</v>
      </c>
      <c r="AC13" s="13">
        <f t="shared" si="12"/>
        <v>-18</v>
      </c>
      <c r="AD13" s="13">
        <f t="shared" si="13"/>
        <v>0</v>
      </c>
      <c r="AE13" s="13">
        <f t="shared" si="14"/>
        <v>0</v>
      </c>
      <c r="AF13" s="13">
        <f t="shared" si="15"/>
        <v>0</v>
      </c>
      <c r="AG13" s="13">
        <f t="shared" si="16"/>
        <v>0</v>
      </c>
      <c r="AH13" s="13">
        <f t="shared" si="17"/>
        <v>6</v>
      </c>
      <c r="AI13" s="14">
        <f t="shared" si="18"/>
        <v>0</v>
      </c>
      <c r="AK13" s="12">
        <f t="shared" si="19"/>
        <v>147.23999999999998</v>
      </c>
      <c r="AL13" s="12">
        <f t="shared" si="20"/>
        <v>12</v>
      </c>
      <c r="AM13" s="12">
        <f t="shared" si="21"/>
        <v>0</v>
      </c>
      <c r="AN13" s="12">
        <f t="shared" si="22"/>
        <v>4764</v>
      </c>
      <c r="AO13" s="12">
        <f>MAX(AN$4:AN13)</f>
        <v>5120</v>
      </c>
      <c r="AP13" s="8">
        <f t="shared" si="23"/>
        <v>-6.9531250000000003E-2</v>
      </c>
      <c r="AR13" s="12">
        <f t="shared" si="24"/>
        <v>150</v>
      </c>
      <c r="AS13" s="12">
        <f t="shared" si="25"/>
        <v>12</v>
      </c>
      <c r="AT13" s="12">
        <f t="shared" si="26"/>
        <v>0</v>
      </c>
      <c r="AU13" s="12">
        <f t="shared" si="27"/>
        <v>5000</v>
      </c>
      <c r="AV13" s="12">
        <f>MAX(AU$4:AU13)</f>
        <v>5000</v>
      </c>
      <c r="AW13" s="8">
        <f t="shared" si="28"/>
        <v>0</v>
      </c>
    </row>
    <row r="14" spans="1:49" x14ac:dyDescent="0.3">
      <c r="A14" s="1">
        <v>42642</v>
      </c>
      <c r="B14" s="1">
        <v>42642</v>
      </c>
      <c r="C14" s="1" t="s">
        <v>44</v>
      </c>
      <c r="D14" s="3">
        <v>1235</v>
      </c>
      <c r="E14" s="3">
        <v>-200</v>
      </c>
      <c r="F14" s="3">
        <f t="shared" si="0"/>
        <v>1035</v>
      </c>
      <c r="G14" s="14">
        <f t="shared" si="1"/>
        <v>0</v>
      </c>
      <c r="H14" s="3" t="s">
        <v>38</v>
      </c>
      <c r="L14" s="14">
        <f t="shared" si="2"/>
        <v>1</v>
      </c>
      <c r="M14" s="14" t="s">
        <v>21</v>
      </c>
      <c r="N14" s="14">
        <v>7</v>
      </c>
      <c r="O14" s="14">
        <v>101350</v>
      </c>
      <c r="P14" s="14">
        <v>101344</v>
      </c>
      <c r="Q14" s="14">
        <v>101834</v>
      </c>
      <c r="R14" s="13">
        <f t="shared" si="3"/>
        <v>1.3</v>
      </c>
      <c r="S14" s="13">
        <f t="shared" si="4"/>
        <v>47.7</v>
      </c>
      <c r="U14" s="13">
        <f t="shared" si="5"/>
        <v>-1.3</v>
      </c>
      <c r="V14" s="13">
        <f t="shared" si="6"/>
        <v>47.7</v>
      </c>
      <c r="W14" s="7">
        <f t="shared" si="7"/>
        <v>1</v>
      </c>
      <c r="X14" s="7">
        <f t="shared" si="8"/>
        <v>1</v>
      </c>
      <c r="Y14" s="13">
        <f t="shared" si="9"/>
        <v>0</v>
      </c>
      <c r="Z14" s="7"/>
      <c r="AA14" s="13">
        <f t="shared" si="10"/>
        <v>0</v>
      </c>
      <c r="AB14" s="13">
        <f t="shared" si="11"/>
        <v>10</v>
      </c>
      <c r="AC14" s="13">
        <f t="shared" si="12"/>
        <v>-8</v>
      </c>
      <c r="AD14" s="13">
        <f t="shared" si="13"/>
        <v>0</v>
      </c>
      <c r="AE14" s="13">
        <f t="shared" si="14"/>
        <v>0</v>
      </c>
      <c r="AF14" s="13">
        <f t="shared" si="15"/>
        <v>0</v>
      </c>
      <c r="AG14" s="13">
        <f t="shared" si="16"/>
        <v>10</v>
      </c>
      <c r="AH14" s="13">
        <f t="shared" si="17"/>
        <v>16</v>
      </c>
      <c r="AI14" s="14">
        <f t="shared" si="18"/>
        <v>1</v>
      </c>
      <c r="AK14" s="12">
        <f t="shared" si="19"/>
        <v>147.23999999999998</v>
      </c>
      <c r="AL14" s="12">
        <f t="shared" si="20"/>
        <v>12</v>
      </c>
      <c r="AM14" s="12">
        <f t="shared" si="21"/>
        <v>120</v>
      </c>
      <c r="AN14" s="12">
        <f t="shared" si="22"/>
        <v>4884</v>
      </c>
      <c r="AO14" s="12">
        <f>MAX(AN$4:AN14)</f>
        <v>5120</v>
      </c>
      <c r="AP14" s="8">
        <f t="shared" si="23"/>
        <v>-4.6093750000000003E-2</v>
      </c>
      <c r="AR14" s="12">
        <f t="shared" si="24"/>
        <v>150</v>
      </c>
      <c r="AS14" s="12">
        <f t="shared" si="25"/>
        <v>12</v>
      </c>
      <c r="AT14" s="12">
        <f t="shared" si="26"/>
        <v>120</v>
      </c>
      <c r="AU14" s="12">
        <f t="shared" si="27"/>
        <v>5120</v>
      </c>
      <c r="AV14" s="12">
        <f>MAX(AU$4:AU14)</f>
        <v>5120</v>
      </c>
      <c r="AW14" s="8">
        <f t="shared" si="28"/>
        <v>0</v>
      </c>
    </row>
    <row r="15" spans="1:49" x14ac:dyDescent="0.3">
      <c r="A15" s="1">
        <v>42642</v>
      </c>
      <c r="B15" s="1">
        <v>42642</v>
      </c>
      <c r="C15" s="1" t="s">
        <v>44</v>
      </c>
      <c r="D15" s="3">
        <v>1345</v>
      </c>
      <c r="E15" s="3">
        <v>-200</v>
      </c>
      <c r="F15" s="3">
        <f t="shared" si="0"/>
        <v>1145</v>
      </c>
      <c r="G15" s="14">
        <f t="shared" si="1"/>
        <v>0</v>
      </c>
      <c r="H15" s="3" t="s">
        <v>37</v>
      </c>
      <c r="I15" s="14" t="s">
        <v>11</v>
      </c>
      <c r="J15" s="14">
        <v>19</v>
      </c>
      <c r="L15" s="14">
        <f t="shared" si="2"/>
        <v>1</v>
      </c>
      <c r="M15" s="14" t="s">
        <v>21</v>
      </c>
      <c r="N15" s="14">
        <v>8</v>
      </c>
      <c r="O15" s="14">
        <v>76560</v>
      </c>
      <c r="P15" s="14">
        <v>76524</v>
      </c>
      <c r="Q15" s="14">
        <v>76882</v>
      </c>
      <c r="R15" s="13">
        <f t="shared" si="3"/>
        <v>4.4000000000000004</v>
      </c>
      <c r="S15" s="13">
        <f t="shared" si="4"/>
        <v>31.4</v>
      </c>
      <c r="U15" s="13">
        <f t="shared" si="5"/>
        <v>-4.4000000000000004</v>
      </c>
      <c r="V15" s="13">
        <f t="shared" si="6"/>
        <v>31.4</v>
      </c>
      <c r="W15" s="7">
        <f t="shared" si="7"/>
        <v>1</v>
      </c>
      <c r="X15" s="7">
        <f t="shared" si="8"/>
        <v>0</v>
      </c>
      <c r="Y15" s="13">
        <f t="shared" si="9"/>
        <v>0</v>
      </c>
      <c r="Z15" s="7"/>
      <c r="AA15" s="13">
        <f t="shared" si="10"/>
        <v>0</v>
      </c>
      <c r="AB15" s="13">
        <f t="shared" si="11"/>
        <v>10</v>
      </c>
      <c r="AC15" s="13">
        <f t="shared" si="12"/>
        <v>2</v>
      </c>
      <c r="AD15" s="13">
        <f t="shared" si="13"/>
        <v>10</v>
      </c>
      <c r="AE15" s="13">
        <f t="shared" si="14"/>
        <v>0</v>
      </c>
      <c r="AF15" s="13">
        <f t="shared" si="15"/>
        <v>0</v>
      </c>
      <c r="AG15" s="13">
        <f t="shared" si="16"/>
        <v>0</v>
      </c>
      <c r="AH15" s="13">
        <f t="shared" si="17"/>
        <v>16</v>
      </c>
      <c r="AI15" s="14">
        <f t="shared" si="18"/>
        <v>0</v>
      </c>
      <c r="AK15" s="12">
        <f t="shared" si="19"/>
        <v>147.23999999999998</v>
      </c>
      <c r="AL15" s="12">
        <f t="shared" si="20"/>
        <v>12</v>
      </c>
      <c r="AM15" s="12">
        <f t="shared" si="21"/>
        <v>120</v>
      </c>
      <c r="AN15" s="12">
        <f t="shared" si="22"/>
        <v>5004</v>
      </c>
      <c r="AO15" s="12">
        <f>MAX(AN$4:AN15)</f>
        <v>5120</v>
      </c>
      <c r="AP15" s="8">
        <f t="shared" si="23"/>
        <v>-2.2656249999999999E-2</v>
      </c>
      <c r="AR15" s="12">
        <f t="shared" si="24"/>
        <v>153.6</v>
      </c>
      <c r="AS15" s="12">
        <f t="shared" si="25"/>
        <v>12</v>
      </c>
      <c r="AT15" s="12">
        <f t="shared" si="26"/>
        <v>0</v>
      </c>
      <c r="AU15" s="12">
        <f t="shared" si="27"/>
        <v>5120</v>
      </c>
      <c r="AV15" s="12">
        <f>MAX(AU$4:AU15)</f>
        <v>5120</v>
      </c>
      <c r="AW15" s="8">
        <f t="shared" si="28"/>
        <v>0</v>
      </c>
    </row>
    <row r="16" spans="1:49" x14ac:dyDescent="0.3">
      <c r="A16" s="1">
        <v>42642</v>
      </c>
      <c r="B16" s="1">
        <v>42642</v>
      </c>
      <c r="C16" s="1" t="s">
        <v>45</v>
      </c>
      <c r="D16" s="3">
        <v>1545</v>
      </c>
      <c r="E16" s="3">
        <v>100</v>
      </c>
      <c r="F16" s="3">
        <f t="shared" si="0"/>
        <v>1645</v>
      </c>
      <c r="G16" s="14">
        <f t="shared" si="1"/>
        <v>0</v>
      </c>
      <c r="H16" s="3" t="s">
        <v>17</v>
      </c>
      <c r="L16" s="14">
        <f t="shared" si="2"/>
        <v>1</v>
      </c>
      <c r="M16" s="14" t="s">
        <v>20</v>
      </c>
      <c r="N16" s="14">
        <v>7</v>
      </c>
      <c r="O16" s="14">
        <v>112460</v>
      </c>
      <c r="P16" s="14">
        <v>112491</v>
      </c>
      <c r="Q16" s="14">
        <v>112036</v>
      </c>
      <c r="R16" s="13">
        <f t="shared" si="3"/>
        <v>3.8</v>
      </c>
      <c r="S16" s="13">
        <f t="shared" si="4"/>
        <v>41.7</v>
      </c>
      <c r="U16" s="13">
        <f t="shared" si="5"/>
        <v>-3.8</v>
      </c>
      <c r="V16" s="13">
        <f t="shared" si="6"/>
        <v>41.7</v>
      </c>
      <c r="W16" s="7">
        <f t="shared" si="7"/>
        <v>1</v>
      </c>
      <c r="X16" s="7">
        <f t="shared" si="8"/>
        <v>1</v>
      </c>
      <c r="Y16" s="13">
        <f t="shared" si="9"/>
        <v>0</v>
      </c>
      <c r="Z16" s="7"/>
      <c r="AA16" s="13">
        <f t="shared" si="10"/>
        <v>0</v>
      </c>
      <c r="AB16" s="13">
        <f t="shared" si="11"/>
        <v>10</v>
      </c>
      <c r="AC16" s="13">
        <f t="shared" si="12"/>
        <v>12</v>
      </c>
      <c r="AD16" s="13">
        <f t="shared" si="13"/>
        <v>0</v>
      </c>
      <c r="AE16" s="13">
        <f t="shared" si="14"/>
        <v>0</v>
      </c>
      <c r="AF16" s="13">
        <f t="shared" si="15"/>
        <v>0</v>
      </c>
      <c r="AG16" s="13">
        <f t="shared" si="16"/>
        <v>10</v>
      </c>
      <c r="AH16" s="13">
        <f t="shared" si="17"/>
        <v>26</v>
      </c>
      <c r="AI16" s="14">
        <f t="shared" si="18"/>
        <v>1</v>
      </c>
      <c r="AK16" s="12">
        <f t="shared" si="19"/>
        <v>147.23999999999998</v>
      </c>
      <c r="AL16" s="12">
        <f t="shared" si="20"/>
        <v>12</v>
      </c>
      <c r="AM16" s="12">
        <f t="shared" si="21"/>
        <v>120</v>
      </c>
      <c r="AN16" s="12">
        <f t="shared" si="22"/>
        <v>5124</v>
      </c>
      <c r="AO16" s="12">
        <f>MAX(AN$4:AN16)</f>
        <v>5124</v>
      </c>
      <c r="AP16" s="8">
        <f t="shared" si="23"/>
        <v>0</v>
      </c>
      <c r="AR16" s="12">
        <f t="shared" si="24"/>
        <v>153.6</v>
      </c>
      <c r="AS16" s="12">
        <f t="shared" si="25"/>
        <v>12</v>
      </c>
      <c r="AT16" s="12">
        <f t="shared" si="26"/>
        <v>120</v>
      </c>
      <c r="AU16" s="12">
        <f t="shared" si="27"/>
        <v>5240</v>
      </c>
      <c r="AV16" s="12">
        <f>MAX(AU$4:AU16)</f>
        <v>5240</v>
      </c>
      <c r="AW16" s="8">
        <f t="shared" si="28"/>
        <v>0</v>
      </c>
    </row>
    <row r="17" spans="1:49" x14ac:dyDescent="0.3">
      <c r="A17" s="1">
        <v>42642</v>
      </c>
      <c r="B17" s="1">
        <v>42642</v>
      </c>
      <c r="C17" s="1" t="s">
        <v>44</v>
      </c>
      <c r="D17" s="3">
        <v>1915</v>
      </c>
      <c r="E17" s="3">
        <v>-200</v>
      </c>
      <c r="F17" s="3">
        <f t="shared" si="0"/>
        <v>1715</v>
      </c>
      <c r="G17" s="14">
        <f t="shared" si="1"/>
        <v>0</v>
      </c>
      <c r="H17" s="3" t="s">
        <v>37</v>
      </c>
      <c r="L17" s="14">
        <f t="shared" si="2"/>
        <v>1</v>
      </c>
      <c r="M17" s="14" t="s">
        <v>20</v>
      </c>
      <c r="N17" s="14">
        <v>8</v>
      </c>
      <c r="O17" s="14">
        <v>76860</v>
      </c>
      <c r="P17" s="14">
        <v>76882</v>
      </c>
      <c r="Q17" s="14">
        <v>75891</v>
      </c>
      <c r="R17" s="13">
        <f t="shared" si="3"/>
        <v>3</v>
      </c>
      <c r="S17" s="13">
        <f t="shared" si="4"/>
        <v>96.1</v>
      </c>
      <c r="U17" s="13">
        <f t="shared" si="5"/>
        <v>-3</v>
      </c>
      <c r="V17" s="13">
        <f t="shared" si="6"/>
        <v>96.1</v>
      </c>
      <c r="W17" s="7">
        <f t="shared" si="7"/>
        <v>1</v>
      </c>
      <c r="X17" s="7">
        <f t="shared" si="8"/>
        <v>1</v>
      </c>
      <c r="Y17" s="13">
        <f t="shared" si="9"/>
        <v>0</v>
      </c>
      <c r="Z17" s="7"/>
      <c r="AA17" s="13">
        <f t="shared" si="10"/>
        <v>0</v>
      </c>
      <c r="AB17" s="13">
        <f t="shared" si="11"/>
        <v>10</v>
      </c>
      <c r="AC17" s="13">
        <f t="shared" si="12"/>
        <v>22</v>
      </c>
      <c r="AD17" s="13">
        <f t="shared" si="13"/>
        <v>0</v>
      </c>
      <c r="AE17" s="13">
        <f t="shared" si="14"/>
        <v>0</v>
      </c>
      <c r="AF17" s="13">
        <f t="shared" si="15"/>
        <v>0</v>
      </c>
      <c r="AG17" s="13">
        <f t="shared" si="16"/>
        <v>10</v>
      </c>
      <c r="AH17" s="13">
        <f t="shared" si="17"/>
        <v>36</v>
      </c>
      <c r="AI17" s="14">
        <f t="shared" si="18"/>
        <v>1</v>
      </c>
      <c r="AK17" s="12">
        <f t="shared" si="19"/>
        <v>147.23999999999998</v>
      </c>
      <c r="AL17" s="12">
        <f t="shared" si="20"/>
        <v>12</v>
      </c>
      <c r="AM17" s="12">
        <f t="shared" si="21"/>
        <v>120</v>
      </c>
      <c r="AN17" s="12">
        <f t="shared" si="22"/>
        <v>5244</v>
      </c>
      <c r="AO17" s="12">
        <f>MAX(AN$4:AN17)</f>
        <v>5244</v>
      </c>
      <c r="AP17" s="8">
        <f t="shared" si="23"/>
        <v>0</v>
      </c>
      <c r="AR17" s="12">
        <f t="shared" si="24"/>
        <v>153.6</v>
      </c>
      <c r="AS17" s="12">
        <f t="shared" si="25"/>
        <v>12</v>
      </c>
      <c r="AT17" s="12">
        <f t="shared" si="26"/>
        <v>120</v>
      </c>
      <c r="AU17" s="12">
        <f t="shared" si="27"/>
        <v>5360</v>
      </c>
      <c r="AV17" s="12">
        <f>MAX(AU$4:AU17)</f>
        <v>5360</v>
      </c>
      <c r="AW17" s="8">
        <f t="shared" si="28"/>
        <v>0</v>
      </c>
    </row>
    <row r="18" spans="1:49" x14ac:dyDescent="0.3">
      <c r="A18" s="1">
        <v>42642</v>
      </c>
      <c r="B18" s="1">
        <v>42643</v>
      </c>
      <c r="C18" s="1" t="s">
        <v>44</v>
      </c>
      <c r="D18" s="3">
        <v>925</v>
      </c>
      <c r="E18" s="3">
        <v>-200</v>
      </c>
      <c r="F18" s="3">
        <f t="shared" si="0"/>
        <v>725</v>
      </c>
      <c r="G18" s="14">
        <f t="shared" si="1"/>
        <v>1</v>
      </c>
      <c r="H18" s="3" t="s">
        <v>38</v>
      </c>
      <c r="L18" s="14">
        <f t="shared" si="2"/>
        <v>1</v>
      </c>
      <c r="M18" s="14" t="s">
        <v>21</v>
      </c>
      <c r="N18" s="14">
        <v>7</v>
      </c>
      <c r="O18" s="14">
        <v>100750</v>
      </c>
      <c r="P18" s="14">
        <v>100747</v>
      </c>
      <c r="Q18" s="14">
        <v>100948</v>
      </c>
      <c r="R18" s="13">
        <f t="shared" si="3"/>
        <v>1</v>
      </c>
      <c r="S18" s="13">
        <f t="shared" si="4"/>
        <v>19.100000000000001</v>
      </c>
      <c r="U18" s="13">
        <f t="shared" si="5"/>
        <v>-1</v>
      </c>
      <c r="V18" s="13">
        <f t="shared" si="6"/>
        <v>19.100000000000001</v>
      </c>
      <c r="W18" s="7">
        <f t="shared" si="7"/>
        <v>1</v>
      </c>
      <c r="X18" s="7">
        <f t="shared" si="8"/>
        <v>1</v>
      </c>
      <c r="Y18" s="13">
        <f t="shared" si="9"/>
        <v>0</v>
      </c>
      <c r="Z18" s="7"/>
      <c r="AA18" s="13">
        <f t="shared" si="10"/>
        <v>-12</v>
      </c>
      <c r="AB18" s="13">
        <f t="shared" si="11"/>
        <v>10</v>
      </c>
      <c r="AC18" s="13">
        <f t="shared" si="12"/>
        <v>32</v>
      </c>
      <c r="AD18" s="13">
        <f t="shared" si="13"/>
        <v>0</v>
      </c>
      <c r="AE18" s="13">
        <f t="shared" si="14"/>
        <v>0</v>
      </c>
      <c r="AF18" s="13">
        <f t="shared" si="15"/>
        <v>0</v>
      </c>
      <c r="AG18" s="13">
        <f t="shared" si="16"/>
        <v>10</v>
      </c>
      <c r="AH18" s="13">
        <f t="shared" si="17"/>
        <v>46</v>
      </c>
      <c r="AI18" s="14">
        <f t="shared" si="18"/>
        <v>1</v>
      </c>
      <c r="AK18" s="12">
        <f t="shared" si="19"/>
        <v>157.32</v>
      </c>
      <c r="AL18" s="12">
        <f t="shared" si="20"/>
        <v>13</v>
      </c>
      <c r="AM18" s="12">
        <f t="shared" si="21"/>
        <v>130</v>
      </c>
      <c r="AN18" s="12">
        <f t="shared" si="22"/>
        <v>5374</v>
      </c>
      <c r="AO18" s="12">
        <f>MAX(AN$4:AN18)</f>
        <v>5374</v>
      </c>
      <c r="AP18" s="8">
        <f t="shared" si="23"/>
        <v>0</v>
      </c>
      <c r="AR18" s="12">
        <f t="shared" si="24"/>
        <v>153.6</v>
      </c>
      <c r="AS18" s="12">
        <f t="shared" si="25"/>
        <v>12</v>
      </c>
      <c r="AT18" s="12">
        <f t="shared" si="26"/>
        <v>120</v>
      </c>
      <c r="AU18" s="12">
        <f t="shared" si="27"/>
        <v>5480</v>
      </c>
      <c r="AV18" s="12">
        <f>MAX(AU$4:AU18)</f>
        <v>5480</v>
      </c>
      <c r="AW18" s="8">
        <f t="shared" si="28"/>
        <v>0</v>
      </c>
    </row>
    <row r="19" spans="1:49" x14ac:dyDescent="0.3">
      <c r="A19" s="1">
        <v>42642</v>
      </c>
      <c r="B19" s="1">
        <v>42643</v>
      </c>
      <c r="C19" s="1" t="s">
        <v>44</v>
      </c>
      <c r="D19" s="3">
        <v>1015</v>
      </c>
      <c r="E19" s="3">
        <v>-200</v>
      </c>
      <c r="F19" s="3">
        <f t="shared" si="0"/>
        <v>815</v>
      </c>
      <c r="G19" s="14">
        <f t="shared" si="1"/>
        <v>1</v>
      </c>
      <c r="H19" s="3" t="s">
        <v>37</v>
      </c>
      <c r="L19" s="14">
        <f t="shared" si="2"/>
        <v>1</v>
      </c>
      <c r="M19" s="14" t="s">
        <v>21</v>
      </c>
      <c r="N19" s="14">
        <v>8</v>
      </c>
      <c r="O19" s="14">
        <v>75970</v>
      </c>
      <c r="P19" s="14">
        <v>75891</v>
      </c>
      <c r="Q19" s="14">
        <v>76707</v>
      </c>
      <c r="R19" s="13">
        <f t="shared" si="3"/>
        <v>8.6999999999999993</v>
      </c>
      <c r="S19" s="13">
        <f t="shared" si="4"/>
        <v>72.900000000000006</v>
      </c>
      <c r="U19" s="13">
        <f t="shared" si="5"/>
        <v>-8.6999999999999993</v>
      </c>
      <c r="V19" s="13">
        <f t="shared" si="6"/>
        <v>72.900000000000006</v>
      </c>
      <c r="W19" s="7">
        <f t="shared" si="7"/>
        <v>1</v>
      </c>
      <c r="X19" s="7">
        <f t="shared" si="8"/>
        <v>1</v>
      </c>
      <c r="Y19" s="13">
        <f t="shared" si="9"/>
        <v>0</v>
      </c>
      <c r="Z19" s="7"/>
      <c r="AA19" s="13">
        <f t="shared" si="10"/>
        <v>0</v>
      </c>
      <c r="AB19" s="13">
        <f t="shared" si="11"/>
        <v>10</v>
      </c>
      <c r="AC19" s="13">
        <f t="shared" si="12"/>
        <v>42</v>
      </c>
      <c r="AD19" s="13">
        <f t="shared" si="13"/>
        <v>0</v>
      </c>
      <c r="AE19" s="13">
        <f t="shared" si="14"/>
        <v>0</v>
      </c>
      <c r="AF19" s="13">
        <f t="shared" si="15"/>
        <v>0</v>
      </c>
      <c r="AG19" s="13">
        <f t="shared" si="16"/>
        <v>10</v>
      </c>
      <c r="AH19" s="13">
        <f t="shared" si="17"/>
        <v>56</v>
      </c>
      <c r="AI19" s="14">
        <f t="shared" si="18"/>
        <v>1</v>
      </c>
      <c r="AK19" s="12">
        <f t="shared" si="19"/>
        <v>157.32</v>
      </c>
      <c r="AL19" s="12">
        <f t="shared" si="20"/>
        <v>13</v>
      </c>
      <c r="AM19" s="12">
        <f t="shared" si="21"/>
        <v>130</v>
      </c>
      <c r="AN19" s="12">
        <f t="shared" si="22"/>
        <v>5504</v>
      </c>
      <c r="AO19" s="12">
        <f>MAX(AN$4:AN19)</f>
        <v>5504</v>
      </c>
      <c r="AP19" s="8">
        <f t="shared" si="23"/>
        <v>0</v>
      </c>
      <c r="AR19" s="12">
        <f t="shared" si="24"/>
        <v>153.6</v>
      </c>
      <c r="AS19" s="12">
        <f t="shared" si="25"/>
        <v>12</v>
      </c>
      <c r="AT19" s="12">
        <f t="shared" si="26"/>
        <v>120</v>
      </c>
      <c r="AU19" s="12">
        <f t="shared" si="27"/>
        <v>5600</v>
      </c>
      <c r="AV19" s="12">
        <f>MAX(AU$4:AU19)</f>
        <v>5600</v>
      </c>
      <c r="AW19" s="8">
        <f t="shared" si="28"/>
        <v>0</v>
      </c>
    </row>
    <row r="20" spans="1:49" x14ac:dyDescent="0.3">
      <c r="A20" s="1">
        <v>42643</v>
      </c>
      <c r="B20" s="1">
        <v>42643</v>
      </c>
      <c r="C20" s="1" t="s">
        <v>45</v>
      </c>
      <c r="D20" s="3">
        <v>1155</v>
      </c>
      <c r="E20" s="3">
        <v>100</v>
      </c>
      <c r="F20" s="3">
        <f t="shared" si="0"/>
        <v>1255</v>
      </c>
      <c r="G20" s="14">
        <f t="shared" si="1"/>
        <v>0</v>
      </c>
      <c r="H20" s="3" t="s">
        <v>17</v>
      </c>
      <c r="L20" s="14">
        <f t="shared" si="2"/>
        <v>1</v>
      </c>
      <c r="M20" s="14" t="s">
        <v>21</v>
      </c>
      <c r="N20" s="14">
        <v>7</v>
      </c>
      <c r="O20" s="14">
        <v>111610</v>
      </c>
      <c r="P20" s="14">
        <v>111528</v>
      </c>
      <c r="Q20" s="14">
        <v>112502</v>
      </c>
      <c r="R20" s="13">
        <f t="shared" si="3"/>
        <v>8.9</v>
      </c>
      <c r="S20" s="13">
        <f t="shared" si="4"/>
        <v>88.5</v>
      </c>
      <c r="U20" s="13">
        <f t="shared" si="5"/>
        <v>-8.9</v>
      </c>
      <c r="V20" s="13">
        <f t="shared" si="6"/>
        <v>88.5</v>
      </c>
      <c r="W20" s="7">
        <f t="shared" si="7"/>
        <v>1</v>
      </c>
      <c r="X20" s="7">
        <f t="shared" si="8"/>
        <v>1</v>
      </c>
      <c r="Y20" s="13">
        <f t="shared" si="9"/>
        <v>0</v>
      </c>
      <c r="Z20" s="7"/>
      <c r="AA20" s="13">
        <f t="shared" si="10"/>
        <v>0</v>
      </c>
      <c r="AB20" s="13">
        <f t="shared" si="11"/>
        <v>10</v>
      </c>
      <c r="AC20" s="13">
        <f t="shared" si="12"/>
        <v>52</v>
      </c>
      <c r="AD20" s="13">
        <f t="shared" si="13"/>
        <v>0</v>
      </c>
      <c r="AE20" s="13">
        <f t="shared" si="14"/>
        <v>0</v>
      </c>
      <c r="AF20" s="13">
        <f t="shared" si="15"/>
        <v>0</v>
      </c>
      <c r="AG20" s="13">
        <f t="shared" si="16"/>
        <v>10</v>
      </c>
      <c r="AH20" s="13">
        <f t="shared" si="17"/>
        <v>66</v>
      </c>
      <c r="AI20" s="14">
        <f t="shared" si="18"/>
        <v>1</v>
      </c>
      <c r="AK20" s="12">
        <f t="shared" si="19"/>
        <v>157.32</v>
      </c>
      <c r="AL20" s="12">
        <f t="shared" si="20"/>
        <v>13</v>
      </c>
      <c r="AM20" s="12">
        <f t="shared" si="21"/>
        <v>130</v>
      </c>
      <c r="AN20" s="12">
        <f t="shared" si="22"/>
        <v>5634</v>
      </c>
      <c r="AO20" s="12">
        <f>MAX(AN$4:AN20)</f>
        <v>5634</v>
      </c>
      <c r="AP20" s="8">
        <f t="shared" si="23"/>
        <v>0</v>
      </c>
      <c r="AR20" s="12">
        <f t="shared" si="24"/>
        <v>153.6</v>
      </c>
      <c r="AS20" s="12">
        <f t="shared" si="25"/>
        <v>12</v>
      </c>
      <c r="AT20" s="12">
        <f t="shared" si="26"/>
        <v>120</v>
      </c>
      <c r="AU20" s="12">
        <f t="shared" si="27"/>
        <v>5720</v>
      </c>
      <c r="AV20" s="12">
        <f>MAX(AU$4:AU20)</f>
        <v>5720</v>
      </c>
      <c r="AW20" s="8">
        <f t="shared" si="28"/>
        <v>0</v>
      </c>
    </row>
    <row r="21" spans="1:49" x14ac:dyDescent="0.3">
      <c r="A21" s="1">
        <v>42643</v>
      </c>
      <c r="B21" s="1">
        <v>42643</v>
      </c>
      <c r="C21" s="1" t="s">
        <v>44</v>
      </c>
      <c r="D21" s="3">
        <v>1615</v>
      </c>
      <c r="E21" s="3">
        <v>-200</v>
      </c>
      <c r="F21" s="3">
        <f t="shared" si="0"/>
        <v>1415</v>
      </c>
      <c r="G21" s="14">
        <f t="shared" si="1"/>
        <v>0</v>
      </c>
      <c r="H21" s="3" t="s">
        <v>43</v>
      </c>
      <c r="I21" s="14" t="s">
        <v>11</v>
      </c>
      <c r="J21" s="14">
        <v>17</v>
      </c>
      <c r="L21" s="14">
        <f t="shared" si="2"/>
        <v>1</v>
      </c>
      <c r="M21" s="14" t="s">
        <v>21</v>
      </c>
      <c r="N21" s="14">
        <v>10</v>
      </c>
      <c r="O21" s="14">
        <v>131000</v>
      </c>
      <c r="P21" s="14">
        <v>130854</v>
      </c>
      <c r="Q21" s="14">
        <v>131502</v>
      </c>
      <c r="R21" s="13">
        <f t="shared" si="3"/>
        <v>15.6</v>
      </c>
      <c r="S21" s="13">
        <f t="shared" si="4"/>
        <v>49.2</v>
      </c>
      <c r="U21" s="13">
        <f t="shared" si="5"/>
        <v>-15.6</v>
      </c>
      <c r="V21" s="13">
        <f t="shared" si="6"/>
        <v>49.2</v>
      </c>
      <c r="W21" s="7">
        <f t="shared" si="7"/>
        <v>1</v>
      </c>
      <c r="X21" s="7">
        <f t="shared" si="8"/>
        <v>0</v>
      </c>
      <c r="Y21" s="13">
        <f t="shared" si="9"/>
        <v>-12</v>
      </c>
      <c r="Z21" s="7"/>
      <c r="AA21" s="13">
        <f t="shared" si="10"/>
        <v>-12</v>
      </c>
      <c r="AB21" s="13">
        <f t="shared" si="11"/>
        <v>-12</v>
      </c>
      <c r="AC21" s="13">
        <f t="shared" si="12"/>
        <v>40</v>
      </c>
      <c r="AD21" s="13">
        <f t="shared" si="13"/>
        <v>-12</v>
      </c>
      <c r="AE21" s="13">
        <f t="shared" si="14"/>
        <v>0</v>
      </c>
      <c r="AF21" s="13">
        <f t="shared" si="15"/>
        <v>0</v>
      </c>
      <c r="AG21" s="13">
        <f t="shared" si="16"/>
        <v>0</v>
      </c>
      <c r="AH21" s="13">
        <f t="shared" si="17"/>
        <v>66</v>
      </c>
      <c r="AI21" s="14">
        <f t="shared" si="18"/>
        <v>0</v>
      </c>
      <c r="AK21" s="12">
        <f t="shared" si="19"/>
        <v>157.32</v>
      </c>
      <c r="AL21" s="12">
        <f t="shared" si="20"/>
        <v>13</v>
      </c>
      <c r="AM21" s="12">
        <f t="shared" si="21"/>
        <v>-156</v>
      </c>
      <c r="AN21" s="12">
        <f t="shared" si="22"/>
        <v>5478</v>
      </c>
      <c r="AO21" s="12">
        <f>MAX(AN$4:AN21)</f>
        <v>5634</v>
      </c>
      <c r="AP21" s="8">
        <f t="shared" si="23"/>
        <v>-2.7689030883919063E-2</v>
      </c>
      <c r="AR21" s="12">
        <f t="shared" si="24"/>
        <v>171.6</v>
      </c>
      <c r="AS21" s="12">
        <f t="shared" si="25"/>
        <v>14</v>
      </c>
      <c r="AT21" s="12">
        <f t="shared" si="26"/>
        <v>0</v>
      </c>
      <c r="AU21" s="12">
        <f t="shared" si="27"/>
        <v>5720</v>
      </c>
      <c r="AV21" s="12">
        <f>MAX(AU$4:AU21)</f>
        <v>5720</v>
      </c>
      <c r="AW21" s="8">
        <f t="shared" si="28"/>
        <v>0</v>
      </c>
    </row>
    <row r="22" spans="1:49" x14ac:dyDescent="0.3">
      <c r="A22" s="1">
        <v>42646</v>
      </c>
      <c r="B22" s="1">
        <v>42646</v>
      </c>
      <c r="C22" s="1" t="s">
        <v>45</v>
      </c>
      <c r="D22" s="3">
        <v>1400</v>
      </c>
      <c r="E22" s="3">
        <v>100</v>
      </c>
      <c r="F22" s="3">
        <f t="shared" si="0"/>
        <v>1500</v>
      </c>
      <c r="G22" s="14">
        <f t="shared" si="1"/>
        <v>0</v>
      </c>
      <c r="H22" s="3" t="s">
        <v>17</v>
      </c>
      <c r="I22" s="14" t="s">
        <v>11</v>
      </c>
      <c r="J22" s="14">
        <v>10</v>
      </c>
      <c r="L22" s="14">
        <f t="shared" si="2"/>
        <v>1</v>
      </c>
      <c r="M22" s="14" t="s">
        <v>21</v>
      </c>
      <c r="N22" s="14">
        <v>7</v>
      </c>
      <c r="O22" s="14">
        <v>112130</v>
      </c>
      <c r="P22" s="14">
        <v>112047</v>
      </c>
      <c r="Q22" s="14">
        <v>112204</v>
      </c>
      <c r="R22" s="13">
        <f t="shared" si="3"/>
        <v>9</v>
      </c>
      <c r="S22" s="13">
        <f t="shared" si="4"/>
        <v>6.7</v>
      </c>
      <c r="U22" s="13">
        <f t="shared" si="5"/>
        <v>-9</v>
      </c>
      <c r="V22" s="13">
        <f t="shared" si="6"/>
        <v>6.7</v>
      </c>
      <c r="W22" s="7">
        <f t="shared" si="7"/>
        <v>1</v>
      </c>
      <c r="X22" s="7">
        <f t="shared" si="8"/>
        <v>0</v>
      </c>
      <c r="Y22" s="13">
        <f t="shared" si="9"/>
        <v>0</v>
      </c>
      <c r="Z22" s="7"/>
      <c r="AA22" s="13">
        <f t="shared" si="10"/>
        <v>-12</v>
      </c>
      <c r="AB22" s="13">
        <f t="shared" si="11"/>
        <v>-12</v>
      </c>
      <c r="AC22" s="13">
        <f t="shared" si="12"/>
        <v>28</v>
      </c>
      <c r="AD22" s="13">
        <f t="shared" si="13"/>
        <v>-12</v>
      </c>
      <c r="AE22" s="13">
        <f t="shared" si="14"/>
        <v>0</v>
      </c>
      <c r="AF22" s="13">
        <f t="shared" si="15"/>
        <v>0</v>
      </c>
      <c r="AG22" s="13">
        <f t="shared" si="16"/>
        <v>0</v>
      </c>
      <c r="AH22" s="13">
        <f t="shared" si="17"/>
        <v>66</v>
      </c>
      <c r="AI22" s="14">
        <f t="shared" si="18"/>
        <v>0</v>
      </c>
      <c r="AK22" s="12">
        <f t="shared" si="19"/>
        <v>164.34</v>
      </c>
      <c r="AL22" s="12">
        <f t="shared" si="20"/>
        <v>13</v>
      </c>
      <c r="AM22" s="12">
        <f t="shared" si="21"/>
        <v>-156</v>
      </c>
      <c r="AN22" s="12">
        <f t="shared" si="22"/>
        <v>5322</v>
      </c>
      <c r="AO22" s="12">
        <f>MAX(AN$4:AN22)</f>
        <v>5634</v>
      </c>
      <c r="AP22" s="8">
        <f t="shared" si="23"/>
        <v>-5.5378061767838126E-2</v>
      </c>
      <c r="AR22" s="12">
        <f t="shared" si="24"/>
        <v>171.6</v>
      </c>
      <c r="AS22" s="12">
        <f t="shared" si="25"/>
        <v>14</v>
      </c>
      <c r="AT22" s="12">
        <f t="shared" si="26"/>
        <v>0</v>
      </c>
      <c r="AU22" s="12">
        <f t="shared" si="27"/>
        <v>5720</v>
      </c>
      <c r="AV22" s="12">
        <f>MAX(AU$4:AU22)</f>
        <v>5720</v>
      </c>
      <c r="AW22" s="8">
        <f t="shared" si="28"/>
        <v>0</v>
      </c>
    </row>
    <row r="23" spans="1:49" x14ac:dyDescent="0.3">
      <c r="A23" s="1">
        <v>42646</v>
      </c>
      <c r="B23" s="1">
        <v>42647</v>
      </c>
      <c r="C23" s="1" t="s">
        <v>44</v>
      </c>
      <c r="D23" s="3">
        <v>945</v>
      </c>
      <c r="E23" s="3">
        <v>-200</v>
      </c>
      <c r="F23" s="3">
        <f t="shared" si="0"/>
        <v>745</v>
      </c>
      <c r="G23" s="14">
        <f t="shared" si="1"/>
        <v>1</v>
      </c>
      <c r="H23" s="3" t="s">
        <v>43</v>
      </c>
      <c r="L23" s="14">
        <f t="shared" si="2"/>
        <v>1</v>
      </c>
      <c r="M23" s="14" t="s">
        <v>20</v>
      </c>
      <c r="N23" s="14">
        <v>10</v>
      </c>
      <c r="O23" s="14">
        <v>131600</v>
      </c>
      <c r="P23" s="14">
        <v>131725</v>
      </c>
      <c r="Q23" s="14">
        <v>131549</v>
      </c>
      <c r="R23" s="13">
        <f t="shared" si="3"/>
        <v>13.5</v>
      </c>
      <c r="S23" s="13">
        <f t="shared" si="4"/>
        <v>4.0999999999999996</v>
      </c>
      <c r="U23" s="13">
        <f t="shared" si="5"/>
        <v>-13.5</v>
      </c>
      <c r="V23" s="13">
        <f t="shared" si="6"/>
        <v>4.0999999999999996</v>
      </c>
      <c r="W23" s="7">
        <f t="shared" si="7"/>
        <v>1</v>
      </c>
      <c r="X23" s="7">
        <f t="shared" si="8"/>
        <v>1</v>
      </c>
      <c r="Y23" s="13">
        <f t="shared" si="9"/>
        <v>-12</v>
      </c>
      <c r="Z23" s="7"/>
      <c r="AA23" s="13">
        <f t="shared" si="10"/>
        <v>-12</v>
      </c>
      <c r="AB23" s="13">
        <f t="shared" si="11"/>
        <v>-12</v>
      </c>
      <c r="AC23" s="13">
        <f t="shared" si="12"/>
        <v>16</v>
      </c>
      <c r="AD23" s="13">
        <f t="shared" si="13"/>
        <v>0</v>
      </c>
      <c r="AE23" s="13">
        <f t="shared" si="14"/>
        <v>0</v>
      </c>
      <c r="AF23" s="13">
        <f t="shared" si="15"/>
        <v>0</v>
      </c>
      <c r="AG23" s="13">
        <f t="shared" si="16"/>
        <v>-12</v>
      </c>
      <c r="AH23" s="13">
        <f t="shared" si="17"/>
        <v>54</v>
      </c>
      <c r="AI23" s="14">
        <f t="shared" si="18"/>
        <v>0</v>
      </c>
      <c r="AK23" s="12">
        <f t="shared" si="19"/>
        <v>159.66</v>
      </c>
      <c r="AL23" s="12">
        <f t="shared" si="20"/>
        <v>13</v>
      </c>
      <c r="AM23" s="12">
        <f t="shared" si="21"/>
        <v>-156</v>
      </c>
      <c r="AN23" s="12">
        <f t="shared" si="22"/>
        <v>5166</v>
      </c>
      <c r="AO23" s="12">
        <f>MAX(AN$4:AN23)</f>
        <v>5634</v>
      </c>
      <c r="AP23" s="8">
        <f t="shared" si="23"/>
        <v>-8.3067092651757185E-2</v>
      </c>
      <c r="AR23" s="12">
        <f t="shared" si="24"/>
        <v>171.6</v>
      </c>
      <c r="AS23" s="12">
        <f t="shared" si="25"/>
        <v>14</v>
      </c>
      <c r="AT23" s="12">
        <f t="shared" si="26"/>
        <v>-168</v>
      </c>
      <c r="AU23" s="12">
        <f t="shared" si="27"/>
        <v>5552</v>
      </c>
      <c r="AV23" s="12">
        <f>MAX(AU$4:AU23)</f>
        <v>5720</v>
      </c>
      <c r="AW23" s="8">
        <f t="shared" si="28"/>
        <v>-2.937062937062937E-2</v>
      </c>
    </row>
    <row r="24" spans="1:49" x14ac:dyDescent="0.3">
      <c r="A24" s="1">
        <v>42646</v>
      </c>
      <c r="B24" s="1">
        <v>42647</v>
      </c>
      <c r="C24" s="1" t="s">
        <v>45</v>
      </c>
      <c r="D24" s="3">
        <v>705</v>
      </c>
      <c r="E24" s="3">
        <v>100</v>
      </c>
      <c r="F24" s="3">
        <f t="shared" si="0"/>
        <v>805</v>
      </c>
      <c r="G24" s="14">
        <f t="shared" si="1"/>
        <v>1</v>
      </c>
      <c r="H24" s="3" t="s">
        <v>17</v>
      </c>
      <c r="L24" s="14">
        <f t="shared" si="2"/>
        <v>1</v>
      </c>
      <c r="M24" s="14" t="s">
        <v>21</v>
      </c>
      <c r="N24" s="14">
        <v>7</v>
      </c>
      <c r="O24" s="14">
        <v>111690</v>
      </c>
      <c r="P24" s="14">
        <v>111645</v>
      </c>
      <c r="Q24" s="14">
        <v>111802</v>
      </c>
      <c r="R24" s="13">
        <f t="shared" si="3"/>
        <v>5.2</v>
      </c>
      <c r="S24" s="13">
        <f t="shared" si="4"/>
        <v>10.5</v>
      </c>
      <c r="U24" s="13">
        <f t="shared" si="5"/>
        <v>-5.2</v>
      </c>
      <c r="V24" s="13">
        <f t="shared" si="6"/>
        <v>10.5</v>
      </c>
      <c r="W24" s="7">
        <f t="shared" si="7"/>
        <v>1</v>
      </c>
      <c r="X24" s="7">
        <f t="shared" si="8"/>
        <v>1</v>
      </c>
      <c r="Y24" s="13">
        <f t="shared" si="9"/>
        <v>0</v>
      </c>
      <c r="Z24" s="7"/>
      <c r="AA24" s="13">
        <f t="shared" si="10"/>
        <v>-12</v>
      </c>
      <c r="AB24" s="13">
        <f t="shared" si="11"/>
        <v>10</v>
      </c>
      <c r="AC24" s="13">
        <f t="shared" si="12"/>
        <v>26</v>
      </c>
      <c r="AD24" s="13">
        <f t="shared" si="13"/>
        <v>0</v>
      </c>
      <c r="AE24" s="13">
        <f t="shared" si="14"/>
        <v>0</v>
      </c>
      <c r="AF24" s="13">
        <f t="shared" si="15"/>
        <v>0</v>
      </c>
      <c r="AG24" s="13">
        <f t="shared" si="16"/>
        <v>10</v>
      </c>
      <c r="AH24" s="13">
        <f t="shared" si="17"/>
        <v>64</v>
      </c>
      <c r="AI24" s="14">
        <f t="shared" si="18"/>
        <v>1</v>
      </c>
      <c r="AK24" s="12">
        <f t="shared" si="19"/>
        <v>159.66</v>
      </c>
      <c r="AL24" s="12">
        <f t="shared" si="20"/>
        <v>13</v>
      </c>
      <c r="AM24" s="12">
        <f t="shared" si="21"/>
        <v>130</v>
      </c>
      <c r="AN24" s="12">
        <f t="shared" si="22"/>
        <v>5296</v>
      </c>
      <c r="AO24" s="12">
        <f>MAX(AN$4:AN24)</f>
        <v>5634</v>
      </c>
      <c r="AP24" s="8">
        <f t="shared" si="23"/>
        <v>-5.9992900248491306E-2</v>
      </c>
      <c r="AR24" s="12">
        <f t="shared" si="24"/>
        <v>171.6</v>
      </c>
      <c r="AS24" s="12">
        <f t="shared" si="25"/>
        <v>14</v>
      </c>
      <c r="AT24" s="12">
        <f t="shared" si="26"/>
        <v>140</v>
      </c>
      <c r="AU24" s="12">
        <f t="shared" si="27"/>
        <v>5692</v>
      </c>
      <c r="AV24" s="12">
        <f>MAX(AU$4:AU24)</f>
        <v>5720</v>
      </c>
      <c r="AW24" s="8">
        <f t="shared" si="28"/>
        <v>-4.8951048951048955E-3</v>
      </c>
    </row>
    <row r="25" spans="1:49" x14ac:dyDescent="0.3">
      <c r="A25" s="1">
        <v>42647</v>
      </c>
      <c r="B25" s="1">
        <v>42647</v>
      </c>
      <c r="C25" s="1" t="s">
        <v>45</v>
      </c>
      <c r="D25" s="3">
        <v>1535</v>
      </c>
      <c r="E25" s="3">
        <v>100</v>
      </c>
      <c r="F25" s="3">
        <f t="shared" si="0"/>
        <v>1635</v>
      </c>
      <c r="G25" s="14">
        <f t="shared" si="1"/>
        <v>0</v>
      </c>
      <c r="H25" s="3" t="s">
        <v>17</v>
      </c>
      <c r="I25" s="14" t="s">
        <v>11</v>
      </c>
      <c r="J25" s="14">
        <v>21</v>
      </c>
      <c r="K25" s="14" t="s">
        <v>11</v>
      </c>
      <c r="L25" s="14">
        <f t="shared" si="2"/>
        <v>1</v>
      </c>
      <c r="M25" s="14" t="s">
        <v>20</v>
      </c>
      <c r="N25" s="14">
        <v>7</v>
      </c>
      <c r="O25" s="14">
        <v>112150</v>
      </c>
      <c r="P25" s="14">
        <v>112143</v>
      </c>
      <c r="Q25" s="14">
        <v>111787</v>
      </c>
      <c r="R25" s="13">
        <f t="shared" si="3"/>
        <v>0</v>
      </c>
      <c r="S25" s="13">
        <f t="shared" si="4"/>
        <v>35.6</v>
      </c>
      <c r="U25" s="13">
        <f t="shared" si="5"/>
        <v>0</v>
      </c>
      <c r="V25" s="13">
        <f t="shared" si="6"/>
        <v>35.6</v>
      </c>
      <c r="W25" s="7">
        <f t="shared" si="7"/>
        <v>0</v>
      </c>
      <c r="X25" s="7">
        <f t="shared" si="8"/>
        <v>0</v>
      </c>
      <c r="Y25" s="13">
        <f t="shared" si="9"/>
        <v>0</v>
      </c>
      <c r="Z25" s="7"/>
      <c r="AA25" s="13">
        <f t="shared" si="10"/>
        <v>0</v>
      </c>
      <c r="AB25" s="13">
        <f t="shared" si="11"/>
        <v>0</v>
      </c>
      <c r="AC25" s="13">
        <f t="shared" si="12"/>
        <v>26</v>
      </c>
      <c r="AD25" s="13">
        <f t="shared" si="13"/>
        <v>0</v>
      </c>
      <c r="AE25" s="13">
        <f t="shared" si="14"/>
        <v>0</v>
      </c>
      <c r="AF25" s="13">
        <f t="shared" si="15"/>
        <v>0</v>
      </c>
      <c r="AG25" s="13">
        <f t="shared" si="16"/>
        <v>0</v>
      </c>
      <c r="AH25" s="13">
        <f t="shared" si="17"/>
        <v>64</v>
      </c>
      <c r="AI25" s="14">
        <f t="shared" si="18"/>
        <v>0</v>
      </c>
      <c r="AK25" s="12">
        <f t="shared" si="19"/>
        <v>159.66</v>
      </c>
      <c r="AL25" s="12">
        <f t="shared" si="20"/>
        <v>13</v>
      </c>
      <c r="AM25" s="12">
        <f t="shared" si="21"/>
        <v>0</v>
      </c>
      <c r="AN25" s="12">
        <f t="shared" si="22"/>
        <v>5296</v>
      </c>
      <c r="AO25" s="12">
        <f>MAX(AN$4:AN25)</f>
        <v>5634</v>
      </c>
      <c r="AP25" s="8">
        <f t="shared" si="23"/>
        <v>-5.9992900248491306E-2</v>
      </c>
      <c r="AR25" s="12">
        <f t="shared" si="24"/>
        <v>170.76</v>
      </c>
      <c r="AS25" s="12">
        <f t="shared" si="25"/>
        <v>14</v>
      </c>
      <c r="AT25" s="12">
        <f t="shared" si="26"/>
        <v>0</v>
      </c>
      <c r="AU25" s="12">
        <f t="shared" si="27"/>
        <v>5692</v>
      </c>
      <c r="AV25" s="12">
        <f>MAX(AU$4:AU25)</f>
        <v>5720</v>
      </c>
      <c r="AW25" s="8">
        <f t="shared" si="28"/>
        <v>-4.8951048951048955E-3</v>
      </c>
    </row>
    <row r="26" spans="1:49" x14ac:dyDescent="0.3">
      <c r="A26" s="1">
        <v>42646</v>
      </c>
      <c r="B26" s="1">
        <v>42647</v>
      </c>
      <c r="C26" s="1" t="s">
        <v>44</v>
      </c>
      <c r="D26" s="3">
        <v>1915</v>
      </c>
      <c r="E26" s="3">
        <v>-200</v>
      </c>
      <c r="F26" s="3">
        <f t="shared" si="0"/>
        <v>1715</v>
      </c>
      <c r="G26" s="14">
        <f t="shared" si="1"/>
        <v>1</v>
      </c>
      <c r="H26" s="3" t="s">
        <v>37</v>
      </c>
      <c r="L26" s="14">
        <f t="shared" si="2"/>
        <v>1</v>
      </c>
      <c r="M26" s="14" t="s">
        <v>21</v>
      </c>
      <c r="N26" s="14">
        <v>8</v>
      </c>
      <c r="O26" s="14">
        <v>76240</v>
      </c>
      <c r="P26" s="14">
        <v>76229</v>
      </c>
      <c r="Q26" s="14">
        <v>76296</v>
      </c>
      <c r="R26" s="13">
        <f t="shared" si="3"/>
        <v>1.9</v>
      </c>
      <c r="S26" s="13">
        <f t="shared" si="4"/>
        <v>4.8</v>
      </c>
      <c r="U26" s="13">
        <f t="shared" si="5"/>
        <v>-1.9</v>
      </c>
      <c r="V26" s="13">
        <f t="shared" si="6"/>
        <v>4.8</v>
      </c>
      <c r="W26" s="7">
        <f t="shared" si="7"/>
        <v>1</v>
      </c>
      <c r="X26" s="7">
        <f t="shared" si="8"/>
        <v>1</v>
      </c>
      <c r="Y26" s="13">
        <f t="shared" si="9"/>
        <v>0</v>
      </c>
      <c r="Z26" s="7"/>
      <c r="AA26" s="13">
        <f t="shared" si="10"/>
        <v>-12</v>
      </c>
      <c r="AB26" s="13">
        <f t="shared" si="11"/>
        <v>-12</v>
      </c>
      <c r="AC26" s="13">
        <f t="shared" si="12"/>
        <v>14</v>
      </c>
      <c r="AD26" s="13">
        <f t="shared" si="13"/>
        <v>0</v>
      </c>
      <c r="AE26" s="13">
        <f t="shared" si="14"/>
        <v>0</v>
      </c>
      <c r="AF26" s="13">
        <f t="shared" si="15"/>
        <v>0</v>
      </c>
      <c r="AG26" s="13">
        <f t="shared" si="16"/>
        <v>-12</v>
      </c>
      <c r="AH26" s="13">
        <f t="shared" si="17"/>
        <v>52</v>
      </c>
      <c r="AI26" s="14">
        <f t="shared" si="18"/>
        <v>0</v>
      </c>
      <c r="AK26" s="12">
        <f t="shared" si="19"/>
        <v>159.66</v>
      </c>
      <c r="AL26" s="12">
        <f t="shared" si="20"/>
        <v>13</v>
      </c>
      <c r="AM26" s="12">
        <f t="shared" si="21"/>
        <v>-156</v>
      </c>
      <c r="AN26" s="12">
        <f t="shared" si="22"/>
        <v>5140</v>
      </c>
      <c r="AO26" s="12">
        <f>MAX(AN$4:AN26)</f>
        <v>5634</v>
      </c>
      <c r="AP26" s="8">
        <f t="shared" si="23"/>
        <v>-8.7681931132410365E-2</v>
      </c>
      <c r="AR26" s="12">
        <f t="shared" si="24"/>
        <v>170.76</v>
      </c>
      <c r="AS26" s="12">
        <f t="shared" si="25"/>
        <v>14</v>
      </c>
      <c r="AT26" s="12">
        <f t="shared" si="26"/>
        <v>-168</v>
      </c>
      <c r="AU26" s="12">
        <f t="shared" si="27"/>
        <v>5524</v>
      </c>
      <c r="AV26" s="12">
        <f>MAX(AU$4:AU26)</f>
        <v>5720</v>
      </c>
      <c r="AW26" s="8">
        <f t="shared" si="28"/>
        <v>-3.4265734265734267E-2</v>
      </c>
    </row>
    <row r="27" spans="1:49" x14ac:dyDescent="0.3">
      <c r="A27" s="1">
        <v>42647</v>
      </c>
      <c r="B27" s="1">
        <v>42647</v>
      </c>
      <c r="C27" s="1" t="s">
        <v>44</v>
      </c>
      <c r="D27" s="3">
        <v>2000</v>
      </c>
      <c r="E27" s="3">
        <v>-200</v>
      </c>
      <c r="F27" s="3">
        <f t="shared" si="0"/>
        <v>1800</v>
      </c>
      <c r="G27" s="14">
        <f t="shared" si="1"/>
        <v>0</v>
      </c>
      <c r="H27" s="3" t="s">
        <v>43</v>
      </c>
      <c r="L27" s="14">
        <f t="shared" si="2"/>
        <v>1</v>
      </c>
      <c r="M27" s="14" t="s">
        <v>20</v>
      </c>
      <c r="N27" s="14">
        <v>10</v>
      </c>
      <c r="O27" s="14">
        <v>132190</v>
      </c>
      <c r="P27" s="14">
        <v>132146</v>
      </c>
      <c r="Q27" s="14">
        <v>131712</v>
      </c>
      <c r="R27" s="13">
        <f t="shared" si="3"/>
        <v>-3.4</v>
      </c>
      <c r="S27" s="13">
        <f t="shared" si="4"/>
        <v>46.8</v>
      </c>
      <c r="U27" s="13">
        <f t="shared" si="5"/>
        <v>3.4</v>
      </c>
      <c r="V27" s="13">
        <f t="shared" si="6"/>
        <v>46.8</v>
      </c>
      <c r="W27" s="7">
        <f t="shared" si="7"/>
        <v>0</v>
      </c>
      <c r="X27" s="7">
        <f t="shared" si="8"/>
        <v>0</v>
      </c>
      <c r="Y27" s="13">
        <f t="shared" si="9"/>
        <v>0</v>
      </c>
      <c r="Z27" s="7"/>
      <c r="AA27" s="13">
        <f t="shared" si="10"/>
        <v>0</v>
      </c>
      <c r="AB27" s="13">
        <f t="shared" si="11"/>
        <v>0</v>
      </c>
      <c r="AC27" s="13">
        <f t="shared" si="12"/>
        <v>14</v>
      </c>
      <c r="AD27" s="13">
        <f t="shared" si="13"/>
        <v>0</v>
      </c>
      <c r="AE27" s="13">
        <f t="shared" si="14"/>
        <v>0</v>
      </c>
      <c r="AF27" s="13">
        <f t="shared" si="15"/>
        <v>0</v>
      </c>
      <c r="AG27" s="13">
        <f t="shared" si="16"/>
        <v>0</v>
      </c>
      <c r="AH27" s="13">
        <f t="shared" si="17"/>
        <v>52</v>
      </c>
      <c r="AI27" s="14">
        <f t="shared" si="18"/>
        <v>0</v>
      </c>
      <c r="AK27" s="12">
        <f t="shared" si="19"/>
        <v>159.66</v>
      </c>
      <c r="AL27" s="12">
        <f t="shared" si="20"/>
        <v>13</v>
      </c>
      <c r="AM27" s="12">
        <f t="shared" si="21"/>
        <v>0</v>
      </c>
      <c r="AN27" s="12">
        <f t="shared" si="22"/>
        <v>5140</v>
      </c>
      <c r="AO27" s="12">
        <f>MAX(AN$4:AN27)</f>
        <v>5634</v>
      </c>
      <c r="AP27" s="8">
        <f t="shared" si="23"/>
        <v>-8.7681931132410365E-2</v>
      </c>
      <c r="AR27" s="12">
        <f t="shared" si="24"/>
        <v>170.76</v>
      </c>
      <c r="AS27" s="12">
        <f t="shared" si="25"/>
        <v>14</v>
      </c>
      <c r="AT27" s="12">
        <f t="shared" si="26"/>
        <v>0</v>
      </c>
      <c r="AU27" s="12">
        <f t="shared" si="27"/>
        <v>5524</v>
      </c>
      <c r="AV27" s="12">
        <f>MAX(AU$4:AU27)</f>
        <v>5720</v>
      </c>
      <c r="AW27" s="8">
        <f t="shared" si="28"/>
        <v>-3.4265734265734267E-2</v>
      </c>
    </row>
    <row r="28" spans="1:49" x14ac:dyDescent="0.3">
      <c r="A28" s="1">
        <v>42648</v>
      </c>
      <c r="B28" s="1">
        <v>42648</v>
      </c>
      <c r="C28" s="1" t="s">
        <v>44</v>
      </c>
      <c r="D28" s="3">
        <v>1520</v>
      </c>
      <c r="E28" s="3">
        <v>-200</v>
      </c>
      <c r="F28" s="3">
        <f t="shared" si="0"/>
        <v>1320</v>
      </c>
      <c r="G28" s="14">
        <f t="shared" si="1"/>
        <v>0</v>
      </c>
      <c r="H28" s="3" t="s">
        <v>38</v>
      </c>
      <c r="L28" s="14">
        <f t="shared" si="2"/>
        <v>0</v>
      </c>
      <c r="M28" s="14" t="s">
        <v>21</v>
      </c>
      <c r="N28" s="14">
        <v>7</v>
      </c>
      <c r="O28" s="14">
        <v>102830</v>
      </c>
      <c r="P28" s="14">
        <v>102846</v>
      </c>
      <c r="Q28" s="14">
        <v>103660</v>
      </c>
      <c r="R28" s="13">
        <f t="shared" si="3"/>
        <v>-0.9</v>
      </c>
      <c r="S28" s="13">
        <f t="shared" si="4"/>
        <v>82.3</v>
      </c>
      <c r="U28" s="13">
        <f t="shared" si="5"/>
        <v>0.9</v>
      </c>
      <c r="V28" s="13">
        <f t="shared" si="6"/>
        <v>82.3</v>
      </c>
      <c r="W28" s="7">
        <f t="shared" si="7"/>
        <v>0</v>
      </c>
      <c r="X28" s="7">
        <f t="shared" si="8"/>
        <v>0</v>
      </c>
      <c r="Y28" s="13">
        <f t="shared" si="9"/>
        <v>0</v>
      </c>
      <c r="Z28" s="7"/>
      <c r="AA28" s="13">
        <f t="shared" si="10"/>
        <v>0</v>
      </c>
      <c r="AB28" s="13">
        <f t="shared" si="11"/>
        <v>0</v>
      </c>
      <c r="AC28" s="13">
        <f t="shared" si="12"/>
        <v>14</v>
      </c>
      <c r="AD28" s="13">
        <f t="shared" si="13"/>
        <v>0</v>
      </c>
      <c r="AE28" s="13">
        <f t="shared" si="14"/>
        <v>0</v>
      </c>
      <c r="AF28" s="13">
        <f t="shared" si="15"/>
        <v>0</v>
      </c>
      <c r="AG28" s="13">
        <f t="shared" si="16"/>
        <v>0</v>
      </c>
      <c r="AH28" s="13">
        <f t="shared" si="17"/>
        <v>52</v>
      </c>
      <c r="AI28" s="14">
        <f t="shared" si="18"/>
        <v>0</v>
      </c>
      <c r="AK28" s="12">
        <f t="shared" si="19"/>
        <v>154.19999999999999</v>
      </c>
      <c r="AL28" s="12">
        <f t="shared" si="20"/>
        <v>12</v>
      </c>
      <c r="AM28" s="12">
        <f t="shared" si="21"/>
        <v>0</v>
      </c>
      <c r="AN28" s="12">
        <f t="shared" si="22"/>
        <v>5140</v>
      </c>
      <c r="AO28" s="12">
        <f>MAX(AN$4:AN28)</f>
        <v>5634</v>
      </c>
      <c r="AP28" s="8">
        <f t="shared" si="23"/>
        <v>-8.7681931132410365E-2</v>
      </c>
      <c r="AR28" s="12">
        <f t="shared" si="24"/>
        <v>170.76</v>
      </c>
      <c r="AS28" s="12">
        <f t="shared" si="25"/>
        <v>14</v>
      </c>
      <c r="AT28" s="12">
        <f t="shared" si="26"/>
        <v>0</v>
      </c>
      <c r="AU28" s="12">
        <f t="shared" si="27"/>
        <v>5524</v>
      </c>
      <c r="AV28" s="12">
        <f>MAX(AU$4:AU28)</f>
        <v>5720</v>
      </c>
      <c r="AW28" s="8">
        <f t="shared" si="28"/>
        <v>-3.4265734265734267E-2</v>
      </c>
    </row>
    <row r="29" spans="1:49" x14ac:dyDescent="0.3">
      <c r="A29" s="1">
        <v>42648</v>
      </c>
      <c r="B29" s="1">
        <v>42648</v>
      </c>
      <c r="C29" s="1" t="s">
        <v>45</v>
      </c>
      <c r="D29" s="3">
        <v>1400</v>
      </c>
      <c r="E29" s="3">
        <v>100</v>
      </c>
      <c r="F29" s="3">
        <f t="shared" si="0"/>
        <v>1500</v>
      </c>
      <c r="G29" s="14">
        <f t="shared" si="1"/>
        <v>0</v>
      </c>
      <c r="H29" s="3" t="s">
        <v>17</v>
      </c>
      <c r="L29" s="14">
        <f t="shared" si="2"/>
        <v>1</v>
      </c>
      <c r="M29" s="14" t="s">
        <v>21</v>
      </c>
      <c r="N29" s="14">
        <v>7</v>
      </c>
      <c r="O29" s="14">
        <v>111940</v>
      </c>
      <c r="P29" s="14">
        <v>111891</v>
      </c>
      <c r="Q29" s="14">
        <v>112196</v>
      </c>
      <c r="R29" s="13">
        <f t="shared" si="3"/>
        <v>5.6</v>
      </c>
      <c r="S29" s="13">
        <f t="shared" si="4"/>
        <v>24.9</v>
      </c>
      <c r="U29" s="13">
        <f t="shared" si="5"/>
        <v>-5.6</v>
      </c>
      <c r="V29" s="13">
        <f t="shared" si="6"/>
        <v>24.9</v>
      </c>
      <c r="W29" s="7">
        <f t="shared" si="7"/>
        <v>1</v>
      </c>
      <c r="X29" s="7">
        <f t="shared" si="8"/>
        <v>1</v>
      </c>
      <c r="Y29" s="13">
        <f t="shared" si="9"/>
        <v>0</v>
      </c>
      <c r="Z29" s="7"/>
      <c r="AA29" s="13">
        <f t="shared" si="10"/>
        <v>0</v>
      </c>
      <c r="AB29" s="13">
        <f t="shared" si="11"/>
        <v>10</v>
      </c>
      <c r="AC29" s="13">
        <f t="shared" si="12"/>
        <v>24</v>
      </c>
      <c r="AD29" s="13">
        <f t="shared" si="13"/>
        <v>0</v>
      </c>
      <c r="AE29" s="13">
        <f t="shared" si="14"/>
        <v>0</v>
      </c>
      <c r="AF29" s="13">
        <f t="shared" si="15"/>
        <v>0</v>
      </c>
      <c r="AG29" s="13">
        <f t="shared" si="16"/>
        <v>10</v>
      </c>
      <c r="AH29" s="13">
        <f t="shared" si="17"/>
        <v>62</v>
      </c>
      <c r="AI29" s="14">
        <f t="shared" si="18"/>
        <v>1</v>
      </c>
      <c r="AK29" s="12">
        <f t="shared" si="19"/>
        <v>154.19999999999999</v>
      </c>
      <c r="AL29" s="12">
        <f t="shared" si="20"/>
        <v>12</v>
      </c>
      <c r="AM29" s="12">
        <f t="shared" si="21"/>
        <v>120</v>
      </c>
      <c r="AN29" s="12">
        <f t="shared" si="22"/>
        <v>5260</v>
      </c>
      <c r="AO29" s="12">
        <f>MAX(AN$4:AN29)</f>
        <v>5634</v>
      </c>
      <c r="AP29" s="8">
        <f t="shared" si="23"/>
        <v>-6.6382676606318775E-2</v>
      </c>
      <c r="AR29" s="12">
        <f t="shared" si="24"/>
        <v>170.76</v>
      </c>
      <c r="AS29" s="12">
        <f t="shared" si="25"/>
        <v>14</v>
      </c>
      <c r="AT29" s="12">
        <f t="shared" si="26"/>
        <v>140</v>
      </c>
      <c r="AU29" s="12">
        <f t="shared" si="27"/>
        <v>5664</v>
      </c>
      <c r="AV29" s="12">
        <f>MAX(AU$4:AU29)</f>
        <v>5720</v>
      </c>
      <c r="AW29" s="8">
        <f t="shared" si="28"/>
        <v>-9.7902097902097911E-3</v>
      </c>
    </row>
    <row r="30" spans="1:49" x14ac:dyDescent="0.3">
      <c r="A30" s="1">
        <v>42648</v>
      </c>
      <c r="B30" s="1">
        <v>42648</v>
      </c>
      <c r="C30" s="1" t="s">
        <v>44</v>
      </c>
      <c r="D30" s="3">
        <v>2055</v>
      </c>
      <c r="E30" s="3">
        <v>-200</v>
      </c>
      <c r="F30" s="3">
        <f t="shared" si="0"/>
        <v>1855</v>
      </c>
      <c r="G30" s="14">
        <f t="shared" si="1"/>
        <v>0</v>
      </c>
      <c r="H30" s="3" t="s">
        <v>43</v>
      </c>
      <c r="L30" s="14">
        <f t="shared" si="2"/>
        <v>1</v>
      </c>
      <c r="M30" s="14" t="s">
        <v>21</v>
      </c>
      <c r="N30" s="14">
        <v>10</v>
      </c>
      <c r="O30" s="14">
        <v>131600</v>
      </c>
      <c r="P30" s="14">
        <v>131600</v>
      </c>
      <c r="Q30" s="14">
        <v>132479</v>
      </c>
      <c r="R30" s="13">
        <f t="shared" si="3"/>
        <v>1</v>
      </c>
      <c r="S30" s="13">
        <f t="shared" si="4"/>
        <v>86.9</v>
      </c>
      <c r="U30" s="13">
        <f t="shared" si="5"/>
        <v>-1</v>
      </c>
      <c r="V30" s="13">
        <f t="shared" si="6"/>
        <v>86.9</v>
      </c>
      <c r="W30" s="7">
        <f t="shared" si="7"/>
        <v>0</v>
      </c>
      <c r="X30" s="7">
        <f t="shared" si="8"/>
        <v>0</v>
      </c>
      <c r="Y30" s="13">
        <f t="shared" si="9"/>
        <v>0</v>
      </c>
      <c r="Z30" s="7"/>
      <c r="AA30" s="13">
        <f t="shared" si="10"/>
        <v>0</v>
      </c>
      <c r="AB30" s="13">
        <f t="shared" si="11"/>
        <v>0</v>
      </c>
      <c r="AC30" s="13">
        <f t="shared" si="12"/>
        <v>24</v>
      </c>
      <c r="AD30" s="13">
        <f t="shared" si="13"/>
        <v>0</v>
      </c>
      <c r="AE30" s="13">
        <f t="shared" si="14"/>
        <v>0</v>
      </c>
      <c r="AF30" s="13">
        <f t="shared" si="15"/>
        <v>0</v>
      </c>
      <c r="AG30" s="13">
        <f t="shared" si="16"/>
        <v>0</v>
      </c>
      <c r="AH30" s="13">
        <f t="shared" si="17"/>
        <v>62</v>
      </c>
      <c r="AI30" s="14">
        <f t="shared" si="18"/>
        <v>0</v>
      </c>
      <c r="AK30" s="12">
        <f t="shared" si="19"/>
        <v>154.19999999999999</v>
      </c>
      <c r="AL30" s="12">
        <f t="shared" si="20"/>
        <v>12</v>
      </c>
      <c r="AM30" s="12">
        <f t="shared" si="21"/>
        <v>0</v>
      </c>
      <c r="AN30" s="12">
        <f t="shared" si="22"/>
        <v>5260</v>
      </c>
      <c r="AO30" s="12">
        <f>MAX(AN$4:AN30)</f>
        <v>5634</v>
      </c>
      <c r="AP30" s="8">
        <f t="shared" si="23"/>
        <v>-6.6382676606318775E-2</v>
      </c>
      <c r="AR30" s="12">
        <f t="shared" si="24"/>
        <v>170.76</v>
      </c>
      <c r="AS30" s="12">
        <f t="shared" si="25"/>
        <v>14</v>
      </c>
      <c r="AT30" s="12">
        <f t="shared" si="26"/>
        <v>0</v>
      </c>
      <c r="AU30" s="12">
        <f t="shared" si="27"/>
        <v>5664</v>
      </c>
      <c r="AV30" s="12">
        <f>MAX(AU$4:AU30)</f>
        <v>5720</v>
      </c>
      <c r="AW30" s="8">
        <f t="shared" si="28"/>
        <v>-9.7902097902097911E-3</v>
      </c>
    </row>
    <row r="31" spans="1:49" x14ac:dyDescent="0.3">
      <c r="A31" s="1">
        <v>42649</v>
      </c>
      <c r="B31" s="1">
        <v>42649</v>
      </c>
      <c r="C31" s="1" t="s">
        <v>44</v>
      </c>
      <c r="D31" s="3">
        <v>1620</v>
      </c>
      <c r="E31" s="3">
        <v>-200</v>
      </c>
      <c r="F31" s="3">
        <f t="shared" si="0"/>
        <v>1420</v>
      </c>
      <c r="G31" s="14">
        <f t="shared" si="1"/>
        <v>0</v>
      </c>
      <c r="H31" s="3" t="s">
        <v>43</v>
      </c>
      <c r="I31" s="14" t="s">
        <v>11</v>
      </c>
      <c r="J31" s="14">
        <v>26</v>
      </c>
      <c r="L31" s="14">
        <f t="shared" si="2"/>
        <v>1</v>
      </c>
      <c r="M31" s="14" t="s">
        <v>20</v>
      </c>
      <c r="N31" s="14">
        <v>10</v>
      </c>
      <c r="O31" s="14">
        <v>132130</v>
      </c>
      <c r="P31" s="14">
        <v>132196</v>
      </c>
      <c r="Q31" s="14">
        <v>131950</v>
      </c>
      <c r="R31" s="13">
        <f t="shared" si="3"/>
        <v>7.6</v>
      </c>
      <c r="S31" s="13">
        <f t="shared" si="4"/>
        <v>17</v>
      </c>
      <c r="U31" s="13">
        <f t="shared" si="5"/>
        <v>-7.6</v>
      </c>
      <c r="V31" s="13">
        <f t="shared" si="6"/>
        <v>17</v>
      </c>
      <c r="W31" s="7">
        <f t="shared" si="7"/>
        <v>1</v>
      </c>
      <c r="X31" s="7">
        <f t="shared" si="8"/>
        <v>0</v>
      </c>
      <c r="Y31" s="13">
        <f t="shared" si="9"/>
        <v>0</v>
      </c>
      <c r="Z31" s="7"/>
      <c r="AA31" s="13">
        <f t="shared" si="10"/>
        <v>-12</v>
      </c>
      <c r="AB31" s="13">
        <f t="shared" si="11"/>
        <v>10</v>
      </c>
      <c r="AC31" s="13">
        <f t="shared" si="12"/>
        <v>34</v>
      </c>
      <c r="AD31" s="13">
        <f t="shared" si="13"/>
        <v>10</v>
      </c>
      <c r="AE31" s="13">
        <f t="shared" si="14"/>
        <v>0</v>
      </c>
      <c r="AF31" s="13">
        <f t="shared" si="15"/>
        <v>0</v>
      </c>
      <c r="AG31" s="13">
        <f t="shared" si="16"/>
        <v>0</v>
      </c>
      <c r="AH31" s="13">
        <f t="shared" si="17"/>
        <v>62</v>
      </c>
      <c r="AI31" s="14">
        <f t="shared" si="18"/>
        <v>0</v>
      </c>
      <c r="AK31" s="12">
        <f t="shared" si="19"/>
        <v>157.79999999999998</v>
      </c>
      <c r="AL31" s="12">
        <f t="shared" si="20"/>
        <v>13</v>
      </c>
      <c r="AM31" s="12">
        <f t="shared" si="21"/>
        <v>130</v>
      </c>
      <c r="AN31" s="12">
        <f t="shared" si="22"/>
        <v>5390</v>
      </c>
      <c r="AO31" s="12">
        <f>MAX(AN$4:AN31)</f>
        <v>5634</v>
      </c>
      <c r="AP31" s="8">
        <f t="shared" si="23"/>
        <v>-4.3308484203052895E-2</v>
      </c>
      <c r="AR31" s="12">
        <f t="shared" si="24"/>
        <v>169.92</v>
      </c>
      <c r="AS31" s="12">
        <f t="shared" si="25"/>
        <v>14</v>
      </c>
      <c r="AT31" s="12">
        <f t="shared" si="26"/>
        <v>0</v>
      </c>
      <c r="AU31" s="12">
        <f t="shared" si="27"/>
        <v>5664</v>
      </c>
      <c r="AV31" s="12">
        <f>MAX(AU$4:AU31)</f>
        <v>5720</v>
      </c>
      <c r="AW31" s="8">
        <f t="shared" si="28"/>
        <v>-9.7902097902097911E-3</v>
      </c>
    </row>
    <row r="32" spans="1:49" x14ac:dyDescent="0.3">
      <c r="A32" s="1">
        <v>42649</v>
      </c>
      <c r="B32" s="1">
        <v>42649</v>
      </c>
      <c r="C32" s="1" t="s">
        <v>45</v>
      </c>
      <c r="D32" s="3">
        <v>1510</v>
      </c>
      <c r="E32" s="3">
        <v>100</v>
      </c>
      <c r="F32" s="3">
        <f t="shared" si="0"/>
        <v>1610</v>
      </c>
      <c r="G32" s="14">
        <f t="shared" si="1"/>
        <v>0</v>
      </c>
      <c r="H32" s="3" t="s">
        <v>17</v>
      </c>
      <c r="I32" s="14" t="s">
        <v>11</v>
      </c>
      <c r="J32" s="14">
        <v>10</v>
      </c>
      <c r="L32" s="14">
        <f t="shared" si="2"/>
        <v>1</v>
      </c>
      <c r="M32" s="14" t="s">
        <v>21</v>
      </c>
      <c r="N32" s="14">
        <v>7</v>
      </c>
      <c r="O32" s="14">
        <v>111590</v>
      </c>
      <c r="P32" s="14">
        <v>111605</v>
      </c>
      <c r="Q32" s="14">
        <v>111735</v>
      </c>
      <c r="R32" s="13">
        <f t="shared" si="3"/>
        <v>-0.8</v>
      </c>
      <c r="S32" s="13">
        <f t="shared" si="4"/>
        <v>13.8</v>
      </c>
      <c r="U32" s="13">
        <f t="shared" si="5"/>
        <v>0.8</v>
      </c>
      <c r="V32" s="13">
        <f t="shared" si="6"/>
        <v>13.8</v>
      </c>
      <c r="W32" s="7">
        <f t="shared" si="7"/>
        <v>0</v>
      </c>
      <c r="X32" s="7">
        <f t="shared" si="8"/>
        <v>0</v>
      </c>
      <c r="Y32" s="13">
        <f t="shared" si="9"/>
        <v>0</v>
      </c>
      <c r="Z32" s="7"/>
      <c r="AA32" s="13">
        <f t="shared" si="10"/>
        <v>0</v>
      </c>
      <c r="AB32" s="13">
        <f t="shared" si="11"/>
        <v>0</v>
      </c>
      <c r="AC32" s="13">
        <f t="shared" si="12"/>
        <v>34</v>
      </c>
      <c r="AD32" s="13">
        <f t="shared" si="13"/>
        <v>0</v>
      </c>
      <c r="AE32" s="13">
        <f t="shared" si="14"/>
        <v>0</v>
      </c>
      <c r="AF32" s="13">
        <f t="shared" si="15"/>
        <v>0</v>
      </c>
      <c r="AG32" s="13">
        <f t="shared" si="16"/>
        <v>0</v>
      </c>
      <c r="AH32" s="13">
        <f t="shared" si="17"/>
        <v>62</v>
      </c>
      <c r="AI32" s="14">
        <f t="shared" si="18"/>
        <v>0</v>
      </c>
      <c r="AK32" s="12">
        <f t="shared" si="19"/>
        <v>157.79999999999998</v>
      </c>
      <c r="AL32" s="12">
        <f t="shared" si="20"/>
        <v>13</v>
      </c>
      <c r="AM32" s="12">
        <f t="shared" si="21"/>
        <v>0</v>
      </c>
      <c r="AN32" s="12">
        <f t="shared" si="22"/>
        <v>5390</v>
      </c>
      <c r="AO32" s="12">
        <f>MAX(AN$4:AN32)</f>
        <v>5634</v>
      </c>
      <c r="AP32" s="8">
        <f t="shared" si="23"/>
        <v>-4.3308484203052895E-2</v>
      </c>
      <c r="AR32" s="12">
        <f t="shared" si="24"/>
        <v>169.92</v>
      </c>
      <c r="AS32" s="12">
        <f t="shared" si="25"/>
        <v>14</v>
      </c>
      <c r="AT32" s="12">
        <f t="shared" si="26"/>
        <v>0</v>
      </c>
      <c r="AU32" s="12">
        <f t="shared" si="27"/>
        <v>5664</v>
      </c>
      <c r="AV32" s="12">
        <f>MAX(AU$4:AU32)</f>
        <v>5720</v>
      </c>
      <c r="AW32" s="8">
        <f t="shared" si="28"/>
        <v>-9.7902097902097911E-3</v>
      </c>
    </row>
    <row r="33" spans="1:49" x14ac:dyDescent="0.3">
      <c r="A33" s="1">
        <v>42649</v>
      </c>
      <c r="B33" s="1">
        <v>42649</v>
      </c>
      <c r="C33" s="1" t="s">
        <v>45</v>
      </c>
      <c r="D33" s="3">
        <v>1545</v>
      </c>
      <c r="E33" s="3">
        <v>100</v>
      </c>
      <c r="F33" s="3">
        <f t="shared" si="0"/>
        <v>1645</v>
      </c>
      <c r="G33" s="14">
        <f t="shared" si="1"/>
        <v>0</v>
      </c>
      <c r="H33" s="3" t="s">
        <v>17</v>
      </c>
      <c r="I33" s="14" t="s">
        <v>11</v>
      </c>
      <c r="J33" s="14">
        <v>12</v>
      </c>
      <c r="L33" s="14">
        <f t="shared" si="2"/>
        <v>1</v>
      </c>
      <c r="M33" s="14" t="s">
        <v>21</v>
      </c>
      <c r="N33" s="14">
        <v>7</v>
      </c>
      <c r="O33" s="14">
        <v>111470</v>
      </c>
      <c r="P33" s="14">
        <v>111462</v>
      </c>
      <c r="Q33" s="14">
        <v>111648</v>
      </c>
      <c r="R33" s="13">
        <f t="shared" si="3"/>
        <v>1.5</v>
      </c>
      <c r="S33" s="13">
        <f t="shared" si="4"/>
        <v>17.100000000000001</v>
      </c>
      <c r="U33" s="13">
        <f t="shared" si="5"/>
        <v>-1.5</v>
      </c>
      <c r="V33" s="13">
        <f t="shared" si="6"/>
        <v>17.100000000000001</v>
      </c>
      <c r="W33" s="7">
        <f t="shared" si="7"/>
        <v>1</v>
      </c>
      <c r="X33" s="7">
        <f t="shared" si="8"/>
        <v>0</v>
      </c>
      <c r="Y33" s="13">
        <f t="shared" si="9"/>
        <v>0</v>
      </c>
      <c r="Z33" s="7"/>
      <c r="AA33" s="13">
        <f t="shared" si="10"/>
        <v>-12</v>
      </c>
      <c r="AB33" s="13">
        <f t="shared" si="11"/>
        <v>10</v>
      </c>
      <c r="AC33" s="13">
        <f t="shared" si="12"/>
        <v>44</v>
      </c>
      <c r="AD33" s="13">
        <f t="shared" si="13"/>
        <v>10</v>
      </c>
      <c r="AE33" s="13">
        <f t="shared" si="14"/>
        <v>0</v>
      </c>
      <c r="AF33" s="13">
        <f t="shared" si="15"/>
        <v>0</v>
      </c>
      <c r="AG33" s="13">
        <f t="shared" si="16"/>
        <v>0</v>
      </c>
      <c r="AH33" s="13">
        <f t="shared" si="17"/>
        <v>62</v>
      </c>
      <c r="AI33" s="14">
        <f t="shared" si="18"/>
        <v>0</v>
      </c>
      <c r="AK33" s="12">
        <f t="shared" si="19"/>
        <v>157.79999999999998</v>
      </c>
      <c r="AL33" s="12">
        <f t="shared" si="20"/>
        <v>13</v>
      </c>
      <c r="AM33" s="12">
        <f t="shared" si="21"/>
        <v>130</v>
      </c>
      <c r="AN33" s="12">
        <f t="shared" si="22"/>
        <v>5520</v>
      </c>
      <c r="AO33" s="12">
        <f>MAX(AN$4:AN33)</f>
        <v>5634</v>
      </c>
      <c r="AP33" s="8">
        <f t="shared" si="23"/>
        <v>-2.0234291799787009E-2</v>
      </c>
      <c r="AR33" s="12">
        <f t="shared" si="24"/>
        <v>169.92</v>
      </c>
      <c r="AS33" s="12">
        <f t="shared" si="25"/>
        <v>14</v>
      </c>
      <c r="AT33" s="12">
        <f t="shared" si="26"/>
        <v>0</v>
      </c>
      <c r="AU33" s="12">
        <f t="shared" si="27"/>
        <v>5664</v>
      </c>
      <c r="AV33" s="12">
        <f>MAX(AU$4:AU33)</f>
        <v>5720</v>
      </c>
      <c r="AW33" s="8">
        <f t="shared" si="28"/>
        <v>-9.7902097902097911E-3</v>
      </c>
    </row>
    <row r="34" spans="1:49" x14ac:dyDescent="0.3">
      <c r="A34" s="1">
        <v>42650</v>
      </c>
      <c r="B34" s="1">
        <v>42650</v>
      </c>
      <c r="C34" s="1" t="s">
        <v>44</v>
      </c>
      <c r="D34" s="3">
        <v>1025</v>
      </c>
      <c r="E34" s="3">
        <v>-200</v>
      </c>
      <c r="F34" s="3">
        <f t="shared" si="0"/>
        <v>825</v>
      </c>
      <c r="G34" s="14">
        <f t="shared" si="1"/>
        <v>0</v>
      </c>
      <c r="H34" s="3" t="s">
        <v>43</v>
      </c>
      <c r="L34" s="14">
        <f t="shared" si="2"/>
        <v>1</v>
      </c>
      <c r="M34" s="14" t="s">
        <v>20</v>
      </c>
      <c r="N34" s="14">
        <v>10</v>
      </c>
      <c r="O34" s="14">
        <v>132550</v>
      </c>
      <c r="P34" s="14">
        <v>132624</v>
      </c>
      <c r="Q34" s="14">
        <v>132492</v>
      </c>
      <c r="R34" s="13">
        <f t="shared" si="3"/>
        <v>8.4</v>
      </c>
      <c r="S34" s="13">
        <f t="shared" si="4"/>
        <v>4.8</v>
      </c>
      <c r="U34" s="13">
        <f t="shared" si="5"/>
        <v>-8.4</v>
      </c>
      <c r="V34" s="13">
        <f t="shared" si="6"/>
        <v>4.8</v>
      </c>
      <c r="W34" s="7">
        <f t="shared" si="7"/>
        <v>1</v>
      </c>
      <c r="X34" s="7">
        <f t="shared" si="8"/>
        <v>1</v>
      </c>
      <c r="Y34" s="13">
        <f t="shared" si="9"/>
        <v>0</v>
      </c>
      <c r="Z34" s="7"/>
      <c r="AA34" s="13">
        <f t="shared" si="10"/>
        <v>-12</v>
      </c>
      <c r="AB34" s="13">
        <f t="shared" si="11"/>
        <v>-12</v>
      </c>
      <c r="AC34" s="13">
        <f t="shared" si="12"/>
        <v>32</v>
      </c>
      <c r="AD34" s="13">
        <f t="shared" si="13"/>
        <v>0</v>
      </c>
      <c r="AE34" s="13">
        <f t="shared" si="14"/>
        <v>0</v>
      </c>
      <c r="AF34" s="13">
        <f t="shared" si="15"/>
        <v>0</v>
      </c>
      <c r="AG34" s="13">
        <f t="shared" si="16"/>
        <v>-12</v>
      </c>
      <c r="AH34" s="13">
        <f t="shared" si="17"/>
        <v>50</v>
      </c>
      <c r="AI34" s="14">
        <f t="shared" si="18"/>
        <v>0</v>
      </c>
      <c r="AK34" s="12">
        <f t="shared" si="19"/>
        <v>165.6</v>
      </c>
      <c r="AL34" s="12">
        <f t="shared" si="20"/>
        <v>13</v>
      </c>
      <c r="AM34" s="12">
        <f t="shared" si="21"/>
        <v>-156</v>
      </c>
      <c r="AN34" s="12">
        <f t="shared" si="22"/>
        <v>5364</v>
      </c>
      <c r="AO34" s="12">
        <f>MAX(AN$4:AN34)</f>
        <v>5634</v>
      </c>
      <c r="AP34" s="8">
        <f t="shared" si="23"/>
        <v>-4.7923322683706068E-2</v>
      </c>
      <c r="AR34" s="12">
        <f t="shared" si="24"/>
        <v>169.92</v>
      </c>
      <c r="AS34" s="12">
        <f t="shared" si="25"/>
        <v>14</v>
      </c>
      <c r="AT34" s="12">
        <f t="shared" si="26"/>
        <v>-168</v>
      </c>
      <c r="AU34" s="12">
        <f t="shared" si="27"/>
        <v>5496</v>
      </c>
      <c r="AV34" s="12">
        <f>MAX(AU$4:AU34)</f>
        <v>5720</v>
      </c>
      <c r="AW34" s="8">
        <f t="shared" si="28"/>
        <v>-3.9160839160839164E-2</v>
      </c>
    </row>
    <row r="35" spans="1:49" x14ac:dyDescent="0.3">
      <c r="A35" s="1">
        <v>42650</v>
      </c>
      <c r="B35" s="1">
        <v>42650</v>
      </c>
      <c r="C35" s="1" t="s">
        <v>45</v>
      </c>
      <c r="D35" s="3">
        <v>1125</v>
      </c>
      <c r="E35" s="3">
        <v>100</v>
      </c>
      <c r="F35" s="3">
        <f t="shared" si="0"/>
        <v>1225</v>
      </c>
      <c r="G35" s="14">
        <f t="shared" si="1"/>
        <v>0</v>
      </c>
      <c r="H35" s="3" t="s">
        <v>17</v>
      </c>
      <c r="K35" s="14" t="s">
        <v>11</v>
      </c>
      <c r="L35" s="14">
        <f t="shared" si="2"/>
        <v>1</v>
      </c>
      <c r="M35" s="14" t="s">
        <v>20</v>
      </c>
      <c r="N35" s="14">
        <v>7</v>
      </c>
      <c r="O35" s="14">
        <v>111430</v>
      </c>
      <c r="P35" s="14">
        <v>111485</v>
      </c>
      <c r="Q35" s="14">
        <v>111326</v>
      </c>
      <c r="R35" s="13">
        <f t="shared" si="3"/>
        <v>6.2</v>
      </c>
      <c r="S35" s="13">
        <f t="shared" si="4"/>
        <v>9.6999999999999993</v>
      </c>
      <c r="U35" s="13">
        <f t="shared" si="5"/>
        <v>-6.2</v>
      </c>
      <c r="V35" s="13">
        <f t="shared" si="6"/>
        <v>9.6999999999999993</v>
      </c>
      <c r="W35" s="7">
        <f t="shared" si="7"/>
        <v>1</v>
      </c>
      <c r="X35" s="7">
        <f t="shared" si="8"/>
        <v>0</v>
      </c>
      <c r="Y35" s="13">
        <f t="shared" si="9"/>
        <v>0</v>
      </c>
      <c r="Z35" s="7"/>
      <c r="AA35" s="13">
        <f t="shared" si="10"/>
        <v>-12</v>
      </c>
      <c r="AB35" s="13">
        <f t="shared" si="11"/>
        <v>-12</v>
      </c>
      <c r="AC35" s="13">
        <f t="shared" si="12"/>
        <v>20</v>
      </c>
      <c r="AD35" s="13">
        <f t="shared" si="13"/>
        <v>0</v>
      </c>
      <c r="AE35" s="13">
        <f t="shared" si="14"/>
        <v>-12</v>
      </c>
      <c r="AF35" s="13">
        <f t="shared" si="15"/>
        <v>0</v>
      </c>
      <c r="AG35" s="13">
        <f t="shared" si="16"/>
        <v>0</v>
      </c>
      <c r="AH35" s="13">
        <f t="shared" si="17"/>
        <v>50</v>
      </c>
      <c r="AI35" s="14">
        <f t="shared" si="18"/>
        <v>0</v>
      </c>
      <c r="AK35" s="12">
        <f t="shared" si="19"/>
        <v>165.6</v>
      </c>
      <c r="AL35" s="12">
        <f t="shared" si="20"/>
        <v>13</v>
      </c>
      <c r="AM35" s="12">
        <f t="shared" si="21"/>
        <v>-156</v>
      </c>
      <c r="AN35" s="12">
        <f t="shared" si="22"/>
        <v>5208</v>
      </c>
      <c r="AO35" s="12">
        <f>MAX(AN$4:AN35)</f>
        <v>5634</v>
      </c>
      <c r="AP35" s="8">
        <f t="shared" si="23"/>
        <v>-7.5612353567625135E-2</v>
      </c>
      <c r="AR35" s="12">
        <f t="shared" si="24"/>
        <v>169.92</v>
      </c>
      <c r="AS35" s="12">
        <f t="shared" si="25"/>
        <v>14</v>
      </c>
      <c r="AT35" s="12">
        <f t="shared" si="26"/>
        <v>0</v>
      </c>
      <c r="AU35" s="12">
        <f t="shared" si="27"/>
        <v>5496</v>
      </c>
      <c r="AV35" s="12">
        <f>MAX(AU$4:AU35)</f>
        <v>5720</v>
      </c>
      <c r="AW35" s="8">
        <f t="shared" si="28"/>
        <v>-3.9160839160839164E-2</v>
      </c>
    </row>
    <row r="36" spans="1:49" x14ac:dyDescent="0.3">
      <c r="A36" s="1">
        <v>42650</v>
      </c>
      <c r="B36" s="1">
        <v>42650</v>
      </c>
      <c r="C36" s="1" t="s">
        <v>45</v>
      </c>
      <c r="D36" s="3">
        <v>1230</v>
      </c>
      <c r="E36" s="3">
        <v>100</v>
      </c>
      <c r="F36" s="3">
        <f t="shared" si="0"/>
        <v>1330</v>
      </c>
      <c r="G36" s="14">
        <f t="shared" si="1"/>
        <v>0</v>
      </c>
      <c r="H36" s="3" t="s">
        <v>17</v>
      </c>
      <c r="L36" s="14">
        <f t="shared" si="2"/>
        <v>0</v>
      </c>
      <c r="M36" s="14" t="s">
        <v>20</v>
      </c>
      <c r="N36" s="14">
        <v>7</v>
      </c>
      <c r="O36" s="14">
        <v>111600</v>
      </c>
      <c r="P36" s="14">
        <v>111686</v>
      </c>
      <c r="Q36" s="14">
        <v>111163</v>
      </c>
      <c r="R36" s="13">
        <f t="shared" si="3"/>
        <v>9.3000000000000007</v>
      </c>
      <c r="S36" s="13">
        <f t="shared" si="4"/>
        <v>43</v>
      </c>
      <c r="U36" s="13">
        <f t="shared" si="5"/>
        <v>-9.3000000000000007</v>
      </c>
      <c r="V36" s="13">
        <f t="shared" si="6"/>
        <v>43</v>
      </c>
      <c r="W36" s="7">
        <f t="shared" si="7"/>
        <v>1</v>
      </c>
      <c r="X36" s="7">
        <f t="shared" si="8"/>
        <v>0</v>
      </c>
      <c r="Y36" s="13">
        <f t="shared" si="9"/>
        <v>0</v>
      </c>
      <c r="Z36" s="7"/>
      <c r="AA36" s="13">
        <f t="shared" si="10"/>
        <v>0</v>
      </c>
      <c r="AB36" s="13">
        <f t="shared" si="11"/>
        <v>10</v>
      </c>
      <c r="AC36" s="13">
        <f t="shared" si="12"/>
        <v>30</v>
      </c>
      <c r="AD36" s="13">
        <f t="shared" si="13"/>
        <v>0</v>
      </c>
      <c r="AE36" s="13">
        <f t="shared" si="14"/>
        <v>0</v>
      </c>
      <c r="AF36" s="13">
        <f t="shared" si="15"/>
        <v>10</v>
      </c>
      <c r="AG36" s="13">
        <f t="shared" si="16"/>
        <v>0</v>
      </c>
      <c r="AH36" s="13">
        <f t="shared" si="17"/>
        <v>50</v>
      </c>
      <c r="AI36" s="14">
        <f t="shared" si="18"/>
        <v>0</v>
      </c>
      <c r="AK36" s="12">
        <f t="shared" si="19"/>
        <v>165.6</v>
      </c>
      <c r="AL36" s="12">
        <f t="shared" si="20"/>
        <v>13</v>
      </c>
      <c r="AM36" s="12">
        <f t="shared" si="21"/>
        <v>130</v>
      </c>
      <c r="AN36" s="12">
        <f t="shared" si="22"/>
        <v>5338</v>
      </c>
      <c r="AO36" s="12">
        <f>MAX(AN$4:AN36)</f>
        <v>5634</v>
      </c>
      <c r="AP36" s="8">
        <f t="shared" si="23"/>
        <v>-5.2538161164359248E-2</v>
      </c>
      <c r="AR36" s="12">
        <f t="shared" si="24"/>
        <v>169.92</v>
      </c>
      <c r="AS36" s="12">
        <f t="shared" si="25"/>
        <v>14</v>
      </c>
      <c r="AT36" s="12">
        <f t="shared" si="26"/>
        <v>0</v>
      </c>
      <c r="AU36" s="12">
        <f t="shared" si="27"/>
        <v>5496</v>
      </c>
      <c r="AV36" s="12">
        <f>MAX(AU$4:AU36)</f>
        <v>5720</v>
      </c>
      <c r="AW36" s="8">
        <f t="shared" si="28"/>
        <v>-3.9160839160839164E-2</v>
      </c>
    </row>
    <row r="37" spans="1:49" x14ac:dyDescent="0.3">
      <c r="A37" s="1">
        <v>42650</v>
      </c>
      <c r="B37" s="1">
        <v>42650</v>
      </c>
      <c r="C37" s="1" t="s">
        <v>44</v>
      </c>
      <c r="D37" s="3">
        <v>1610</v>
      </c>
      <c r="E37" s="3">
        <v>-200</v>
      </c>
      <c r="F37" s="3">
        <f t="shared" si="0"/>
        <v>1410</v>
      </c>
      <c r="G37" s="14">
        <f t="shared" si="1"/>
        <v>0</v>
      </c>
      <c r="H37" s="3" t="s">
        <v>38</v>
      </c>
      <c r="I37" s="14" t="s">
        <v>11</v>
      </c>
      <c r="J37" s="14">
        <v>24</v>
      </c>
      <c r="K37" s="14" t="s">
        <v>11</v>
      </c>
      <c r="L37" s="14">
        <f t="shared" si="2"/>
        <v>1</v>
      </c>
      <c r="M37" s="14" t="s">
        <v>21</v>
      </c>
      <c r="N37" s="14">
        <v>7</v>
      </c>
      <c r="O37" s="14">
        <v>103070</v>
      </c>
      <c r="P37" s="14">
        <v>103038</v>
      </c>
      <c r="Q37" s="14">
        <v>103208</v>
      </c>
      <c r="R37" s="13">
        <f t="shared" si="3"/>
        <v>3.9</v>
      </c>
      <c r="S37" s="13">
        <f t="shared" si="4"/>
        <v>13.1</v>
      </c>
      <c r="U37" s="13">
        <f t="shared" si="5"/>
        <v>-3.9</v>
      </c>
      <c r="V37" s="13">
        <f t="shared" si="6"/>
        <v>13.1</v>
      </c>
      <c r="W37" s="7">
        <f t="shared" si="7"/>
        <v>1</v>
      </c>
      <c r="X37" s="7">
        <f t="shared" si="8"/>
        <v>0</v>
      </c>
      <c r="Y37" s="13">
        <f t="shared" si="9"/>
        <v>0</v>
      </c>
      <c r="Z37" s="7"/>
      <c r="AA37" s="13">
        <f t="shared" si="10"/>
        <v>-12</v>
      </c>
      <c r="AB37" s="13">
        <f t="shared" si="11"/>
        <v>10</v>
      </c>
      <c r="AC37" s="13">
        <f t="shared" si="12"/>
        <v>40</v>
      </c>
      <c r="AD37" s="13">
        <f t="shared" si="13"/>
        <v>10</v>
      </c>
      <c r="AE37" s="13">
        <f t="shared" si="14"/>
        <v>10</v>
      </c>
      <c r="AF37" s="13">
        <f t="shared" si="15"/>
        <v>0</v>
      </c>
      <c r="AG37" s="13">
        <f t="shared" si="16"/>
        <v>0</v>
      </c>
      <c r="AH37" s="13">
        <f t="shared" si="17"/>
        <v>50</v>
      </c>
      <c r="AI37" s="14">
        <f t="shared" si="18"/>
        <v>0</v>
      </c>
      <c r="AK37" s="12">
        <f t="shared" si="19"/>
        <v>165.6</v>
      </c>
      <c r="AL37" s="12">
        <f t="shared" si="20"/>
        <v>13</v>
      </c>
      <c r="AM37" s="12">
        <f t="shared" si="21"/>
        <v>130</v>
      </c>
      <c r="AN37" s="12">
        <f t="shared" si="22"/>
        <v>5468</v>
      </c>
      <c r="AO37" s="12">
        <f>MAX(AN$4:AN37)</f>
        <v>5634</v>
      </c>
      <c r="AP37" s="8">
        <f t="shared" si="23"/>
        <v>-2.9463968761093362E-2</v>
      </c>
      <c r="AR37" s="12">
        <f t="shared" si="24"/>
        <v>164.88</v>
      </c>
      <c r="AS37" s="12">
        <f t="shared" si="25"/>
        <v>13</v>
      </c>
      <c r="AT37" s="12">
        <f t="shared" si="26"/>
        <v>0</v>
      </c>
      <c r="AU37" s="12">
        <f t="shared" si="27"/>
        <v>5496</v>
      </c>
      <c r="AV37" s="12">
        <f>MAX(AU$4:AU37)</f>
        <v>5720</v>
      </c>
      <c r="AW37" s="8">
        <f t="shared" si="28"/>
        <v>-3.9160839160839164E-2</v>
      </c>
    </row>
    <row r="38" spans="1:49" x14ac:dyDescent="0.3">
      <c r="A38" s="1">
        <v>42653</v>
      </c>
      <c r="B38" s="1">
        <v>42653</v>
      </c>
      <c r="C38" s="1" t="s">
        <v>45</v>
      </c>
      <c r="D38" s="3">
        <v>1235</v>
      </c>
      <c r="E38" s="3">
        <v>100</v>
      </c>
      <c r="F38" s="3">
        <f t="shared" si="0"/>
        <v>1335</v>
      </c>
      <c r="G38" s="14">
        <f t="shared" si="1"/>
        <v>0</v>
      </c>
      <c r="H38" s="3" t="s">
        <v>17</v>
      </c>
      <c r="L38" s="14">
        <f t="shared" si="2"/>
        <v>0</v>
      </c>
      <c r="M38" s="14" t="s">
        <v>21</v>
      </c>
      <c r="N38" s="14">
        <v>7</v>
      </c>
      <c r="O38" s="14">
        <v>111540</v>
      </c>
      <c r="P38" s="14">
        <v>111476</v>
      </c>
      <c r="Q38" s="14">
        <v>111640</v>
      </c>
      <c r="R38" s="13">
        <f t="shared" si="3"/>
        <v>7.1</v>
      </c>
      <c r="S38" s="13">
        <f t="shared" si="4"/>
        <v>9.3000000000000007</v>
      </c>
      <c r="U38" s="13">
        <f t="shared" si="5"/>
        <v>-7.1</v>
      </c>
      <c r="V38" s="13">
        <f t="shared" si="6"/>
        <v>9.3000000000000007</v>
      </c>
      <c r="W38" s="7">
        <f t="shared" si="7"/>
        <v>1</v>
      </c>
      <c r="X38" s="7">
        <f t="shared" si="8"/>
        <v>0</v>
      </c>
      <c r="Y38" s="13">
        <f t="shared" si="9"/>
        <v>0</v>
      </c>
      <c r="Z38" s="7"/>
      <c r="AA38" s="13">
        <f t="shared" si="10"/>
        <v>-12</v>
      </c>
      <c r="AB38" s="13">
        <f t="shared" si="11"/>
        <v>-12</v>
      </c>
      <c r="AC38" s="13">
        <f t="shared" si="12"/>
        <v>28</v>
      </c>
      <c r="AD38" s="13">
        <f t="shared" si="13"/>
        <v>0</v>
      </c>
      <c r="AE38" s="13">
        <f t="shared" si="14"/>
        <v>0</v>
      </c>
      <c r="AF38" s="13">
        <f t="shared" si="15"/>
        <v>-12</v>
      </c>
      <c r="AG38" s="13">
        <f t="shared" si="16"/>
        <v>0</v>
      </c>
      <c r="AH38" s="13">
        <f t="shared" si="17"/>
        <v>50</v>
      </c>
      <c r="AI38" s="14">
        <f t="shared" si="18"/>
        <v>0</v>
      </c>
      <c r="AK38" s="12">
        <f t="shared" si="19"/>
        <v>164.04</v>
      </c>
      <c r="AL38" s="12">
        <f t="shared" si="20"/>
        <v>13</v>
      </c>
      <c r="AM38" s="12">
        <f t="shared" si="21"/>
        <v>-156</v>
      </c>
      <c r="AN38" s="12">
        <f t="shared" si="22"/>
        <v>5312</v>
      </c>
      <c r="AO38" s="12">
        <f>MAX(AN$4:AN38)</f>
        <v>5634</v>
      </c>
      <c r="AP38" s="8">
        <f t="shared" si="23"/>
        <v>-5.7152999645012421E-2</v>
      </c>
      <c r="AR38" s="12">
        <f t="shared" si="24"/>
        <v>164.88</v>
      </c>
      <c r="AS38" s="12">
        <f t="shared" si="25"/>
        <v>13</v>
      </c>
      <c r="AT38" s="12">
        <f t="shared" si="26"/>
        <v>0</v>
      </c>
      <c r="AU38" s="12">
        <f t="shared" si="27"/>
        <v>5496</v>
      </c>
      <c r="AV38" s="12">
        <f>MAX(AU$4:AU38)</f>
        <v>5720</v>
      </c>
      <c r="AW38" s="8">
        <f t="shared" si="28"/>
        <v>-3.9160839160839164E-2</v>
      </c>
    </row>
    <row r="39" spans="1:49" x14ac:dyDescent="0.3">
      <c r="A39" s="1">
        <v>42653</v>
      </c>
      <c r="B39" s="1">
        <v>42653</v>
      </c>
      <c r="C39" s="1" t="s">
        <v>44</v>
      </c>
      <c r="D39" s="3">
        <v>1650</v>
      </c>
      <c r="E39" s="3">
        <v>-200</v>
      </c>
      <c r="F39" s="3">
        <f t="shared" si="0"/>
        <v>1450</v>
      </c>
      <c r="G39" s="14">
        <f t="shared" si="1"/>
        <v>0</v>
      </c>
      <c r="H39" s="3" t="s">
        <v>43</v>
      </c>
      <c r="K39" s="14" t="s">
        <v>11</v>
      </c>
      <c r="L39" s="14">
        <f t="shared" si="2"/>
        <v>1</v>
      </c>
      <c r="M39" s="14" t="s">
        <v>21</v>
      </c>
      <c r="N39" s="14">
        <v>10</v>
      </c>
      <c r="O39" s="14">
        <v>132110</v>
      </c>
      <c r="P39" s="14">
        <v>132100</v>
      </c>
      <c r="Q39" s="14">
        <v>132110</v>
      </c>
      <c r="R39" s="13">
        <f t="shared" si="3"/>
        <v>2</v>
      </c>
      <c r="S39" s="13">
        <f t="shared" si="4"/>
        <v>-1</v>
      </c>
      <c r="U39" s="13">
        <f t="shared" si="5"/>
        <v>-2</v>
      </c>
      <c r="V39" s="13">
        <f t="shared" si="6"/>
        <v>-1</v>
      </c>
      <c r="W39" s="7">
        <f t="shared" si="7"/>
        <v>1</v>
      </c>
      <c r="X39" s="7">
        <f t="shared" si="8"/>
        <v>0</v>
      </c>
      <c r="Y39" s="13">
        <f t="shared" si="9"/>
        <v>0</v>
      </c>
      <c r="Z39" s="7"/>
      <c r="AA39" s="13">
        <f t="shared" si="10"/>
        <v>-12</v>
      </c>
      <c r="AB39" s="13">
        <f t="shared" si="11"/>
        <v>-12</v>
      </c>
      <c r="AC39" s="13">
        <f t="shared" si="12"/>
        <v>16</v>
      </c>
      <c r="AD39" s="13">
        <f t="shared" si="13"/>
        <v>0</v>
      </c>
      <c r="AE39" s="13">
        <f t="shared" si="14"/>
        <v>-12</v>
      </c>
      <c r="AF39" s="13">
        <f t="shared" si="15"/>
        <v>0</v>
      </c>
      <c r="AG39" s="13">
        <f t="shared" si="16"/>
        <v>0</v>
      </c>
      <c r="AH39" s="13">
        <f t="shared" si="17"/>
        <v>50</v>
      </c>
      <c r="AI39" s="14">
        <f t="shared" si="18"/>
        <v>0</v>
      </c>
      <c r="AK39" s="12">
        <f t="shared" si="19"/>
        <v>164.04</v>
      </c>
      <c r="AL39" s="12">
        <f t="shared" si="20"/>
        <v>13</v>
      </c>
      <c r="AM39" s="12">
        <f t="shared" si="21"/>
        <v>-156</v>
      </c>
      <c r="AN39" s="12">
        <f t="shared" si="22"/>
        <v>5156</v>
      </c>
      <c r="AO39" s="12">
        <f>MAX(AN$4:AN39)</f>
        <v>5634</v>
      </c>
      <c r="AP39" s="8">
        <f t="shared" si="23"/>
        <v>-8.4842030528931481E-2</v>
      </c>
      <c r="AR39" s="12">
        <f t="shared" si="24"/>
        <v>164.88</v>
      </c>
      <c r="AS39" s="12">
        <f t="shared" si="25"/>
        <v>13</v>
      </c>
      <c r="AT39" s="12">
        <f t="shared" si="26"/>
        <v>0</v>
      </c>
      <c r="AU39" s="12">
        <f t="shared" si="27"/>
        <v>5496</v>
      </c>
      <c r="AV39" s="12">
        <f>MAX(AU$4:AU39)</f>
        <v>5720</v>
      </c>
      <c r="AW39" s="8">
        <f t="shared" si="28"/>
        <v>-3.9160839160839164E-2</v>
      </c>
    </row>
    <row r="40" spans="1:49" x14ac:dyDescent="0.3">
      <c r="A40" s="1">
        <v>42653</v>
      </c>
      <c r="B40" s="1">
        <v>42653</v>
      </c>
      <c r="C40" s="1" t="s">
        <v>44</v>
      </c>
      <c r="D40" s="3">
        <v>1655</v>
      </c>
      <c r="E40" s="3">
        <v>-200</v>
      </c>
      <c r="F40" s="3">
        <f t="shared" si="0"/>
        <v>1455</v>
      </c>
      <c r="G40" s="14">
        <f t="shared" si="1"/>
        <v>0</v>
      </c>
      <c r="H40" s="3" t="s">
        <v>37</v>
      </c>
      <c r="L40" s="14">
        <f t="shared" si="2"/>
        <v>1</v>
      </c>
      <c r="M40" s="14" t="s">
        <v>20</v>
      </c>
      <c r="N40" s="14">
        <v>8</v>
      </c>
      <c r="O40" s="14">
        <v>76140</v>
      </c>
      <c r="P40" s="14">
        <v>76167</v>
      </c>
      <c r="Q40" s="14">
        <v>76066</v>
      </c>
      <c r="R40" s="13">
        <f t="shared" si="3"/>
        <v>3.5</v>
      </c>
      <c r="S40" s="13">
        <f t="shared" si="4"/>
        <v>6.6</v>
      </c>
      <c r="U40" s="13">
        <f t="shared" si="5"/>
        <v>-3.5</v>
      </c>
      <c r="V40" s="13">
        <f t="shared" si="6"/>
        <v>6.6</v>
      </c>
      <c r="W40" s="7">
        <f t="shared" si="7"/>
        <v>1</v>
      </c>
      <c r="X40" s="7">
        <f t="shared" si="8"/>
        <v>1</v>
      </c>
      <c r="Y40" s="13">
        <f t="shared" si="9"/>
        <v>0</v>
      </c>
      <c r="Z40" s="7"/>
      <c r="AA40" s="13">
        <f t="shared" si="10"/>
        <v>-12</v>
      </c>
      <c r="AB40" s="13">
        <f t="shared" si="11"/>
        <v>-12</v>
      </c>
      <c r="AC40" s="13">
        <f t="shared" si="12"/>
        <v>4</v>
      </c>
      <c r="AD40" s="13">
        <f t="shared" si="13"/>
        <v>0</v>
      </c>
      <c r="AE40" s="13">
        <f t="shared" si="14"/>
        <v>0</v>
      </c>
      <c r="AF40" s="13">
        <f t="shared" si="15"/>
        <v>0</v>
      </c>
      <c r="AG40" s="13">
        <f t="shared" si="16"/>
        <v>-12</v>
      </c>
      <c r="AH40" s="13">
        <f t="shared" si="17"/>
        <v>38</v>
      </c>
      <c r="AI40" s="14">
        <f t="shared" si="18"/>
        <v>0</v>
      </c>
      <c r="AK40" s="12">
        <f t="shared" si="19"/>
        <v>164.04</v>
      </c>
      <c r="AL40" s="12">
        <f t="shared" si="20"/>
        <v>13</v>
      </c>
      <c r="AM40" s="12">
        <f t="shared" si="21"/>
        <v>-156</v>
      </c>
      <c r="AN40" s="12">
        <f t="shared" si="22"/>
        <v>5000</v>
      </c>
      <c r="AO40" s="12">
        <f>MAX(AN$4:AN40)</f>
        <v>5634</v>
      </c>
      <c r="AP40" s="8">
        <f t="shared" si="23"/>
        <v>-0.11253106141285055</v>
      </c>
      <c r="AR40" s="12">
        <f t="shared" si="24"/>
        <v>164.88</v>
      </c>
      <c r="AS40" s="12">
        <f t="shared" si="25"/>
        <v>13</v>
      </c>
      <c r="AT40" s="12">
        <f t="shared" si="26"/>
        <v>-156</v>
      </c>
      <c r="AU40" s="12">
        <f t="shared" si="27"/>
        <v>5340</v>
      </c>
      <c r="AV40" s="12">
        <f>MAX(AU$4:AU40)</f>
        <v>5720</v>
      </c>
      <c r="AW40" s="8">
        <f t="shared" si="28"/>
        <v>-6.6433566433566432E-2</v>
      </c>
    </row>
    <row r="41" spans="1:49" x14ac:dyDescent="0.3">
      <c r="A41" s="1">
        <v>42653</v>
      </c>
      <c r="B41" s="1">
        <v>42653</v>
      </c>
      <c r="C41" s="1" t="s">
        <v>44</v>
      </c>
      <c r="D41" s="3">
        <v>1720</v>
      </c>
      <c r="E41" s="3">
        <v>-200</v>
      </c>
      <c r="F41" s="3">
        <f t="shared" si="0"/>
        <v>1520</v>
      </c>
      <c r="G41" s="14">
        <f t="shared" si="1"/>
        <v>0</v>
      </c>
      <c r="H41" s="3" t="s">
        <v>43</v>
      </c>
      <c r="K41" s="14" t="s">
        <v>11</v>
      </c>
      <c r="L41" s="14">
        <f t="shared" si="2"/>
        <v>1</v>
      </c>
      <c r="M41" s="14" t="s">
        <v>21</v>
      </c>
      <c r="N41" s="14">
        <v>10</v>
      </c>
      <c r="O41" s="14">
        <v>131640</v>
      </c>
      <c r="P41" s="14">
        <v>131612</v>
      </c>
      <c r="Q41" s="14">
        <v>131690</v>
      </c>
      <c r="R41" s="13">
        <f t="shared" si="3"/>
        <v>3.8</v>
      </c>
      <c r="S41" s="13">
        <f t="shared" si="4"/>
        <v>4</v>
      </c>
      <c r="U41" s="13">
        <f t="shared" si="5"/>
        <v>-3.8</v>
      </c>
      <c r="V41" s="13">
        <f t="shared" si="6"/>
        <v>4</v>
      </c>
      <c r="W41" s="7">
        <f t="shared" si="7"/>
        <v>1</v>
      </c>
      <c r="X41" s="7">
        <f t="shared" si="8"/>
        <v>0</v>
      </c>
      <c r="Y41" s="13">
        <f t="shared" si="9"/>
        <v>0</v>
      </c>
      <c r="Z41" s="7"/>
      <c r="AA41" s="13">
        <f t="shared" si="10"/>
        <v>-12</v>
      </c>
      <c r="AB41" s="13">
        <f t="shared" si="11"/>
        <v>-12</v>
      </c>
      <c r="AC41" s="13">
        <f t="shared" si="12"/>
        <v>-8</v>
      </c>
      <c r="AD41" s="13">
        <f t="shared" si="13"/>
        <v>0</v>
      </c>
      <c r="AE41" s="13">
        <f t="shared" si="14"/>
        <v>-12</v>
      </c>
      <c r="AF41" s="13">
        <f t="shared" si="15"/>
        <v>0</v>
      </c>
      <c r="AG41" s="13">
        <f t="shared" si="16"/>
        <v>0</v>
      </c>
      <c r="AH41" s="13">
        <f t="shared" si="17"/>
        <v>38</v>
      </c>
      <c r="AI41" s="14">
        <f t="shared" si="18"/>
        <v>0</v>
      </c>
      <c r="AK41" s="12">
        <f t="shared" si="19"/>
        <v>164.04</v>
      </c>
      <c r="AL41" s="12">
        <f t="shared" si="20"/>
        <v>13</v>
      </c>
      <c r="AM41" s="12">
        <f t="shared" si="21"/>
        <v>-156</v>
      </c>
      <c r="AN41" s="12">
        <f t="shared" si="22"/>
        <v>4844</v>
      </c>
      <c r="AO41" s="12">
        <f>MAX(AN$4:AN41)</f>
        <v>5634</v>
      </c>
      <c r="AP41" s="8">
        <f t="shared" si="23"/>
        <v>-0.1402200922967696</v>
      </c>
      <c r="AR41" s="12">
        <f t="shared" si="24"/>
        <v>164.88</v>
      </c>
      <c r="AS41" s="12">
        <f t="shared" si="25"/>
        <v>13</v>
      </c>
      <c r="AT41" s="12">
        <f t="shared" si="26"/>
        <v>0</v>
      </c>
      <c r="AU41" s="12">
        <f t="shared" si="27"/>
        <v>5340</v>
      </c>
      <c r="AV41" s="12">
        <f>MAX(AU$4:AU41)</f>
        <v>5720</v>
      </c>
      <c r="AW41" s="8">
        <f t="shared" si="28"/>
        <v>-6.6433566433566432E-2</v>
      </c>
    </row>
    <row r="42" spans="1:49" x14ac:dyDescent="0.3">
      <c r="A42" s="1">
        <v>42653</v>
      </c>
      <c r="B42" s="1">
        <v>42653</v>
      </c>
      <c r="C42" s="1" t="s">
        <v>44</v>
      </c>
      <c r="D42" s="3">
        <v>1815</v>
      </c>
      <c r="E42" s="3">
        <v>-200</v>
      </c>
      <c r="F42" s="3">
        <f t="shared" si="0"/>
        <v>1615</v>
      </c>
      <c r="G42" s="14">
        <f t="shared" si="1"/>
        <v>0</v>
      </c>
      <c r="H42" s="3" t="s">
        <v>38</v>
      </c>
      <c r="I42" s="14" t="s">
        <v>11</v>
      </c>
      <c r="J42" s="14">
        <v>10</v>
      </c>
      <c r="L42" s="14">
        <f t="shared" si="2"/>
        <v>1</v>
      </c>
      <c r="M42" s="14" t="s">
        <v>20</v>
      </c>
      <c r="N42" s="14">
        <v>7</v>
      </c>
      <c r="O42" s="14">
        <v>103660</v>
      </c>
      <c r="P42" s="14">
        <v>103781</v>
      </c>
      <c r="Q42" s="14">
        <v>103570</v>
      </c>
      <c r="R42" s="13">
        <f t="shared" si="3"/>
        <v>12.8</v>
      </c>
      <c r="S42" s="13">
        <f t="shared" si="4"/>
        <v>8.3000000000000007</v>
      </c>
      <c r="U42" s="13">
        <f t="shared" si="5"/>
        <v>-12.8</v>
      </c>
      <c r="V42" s="13">
        <f t="shared" si="6"/>
        <v>8.3000000000000007</v>
      </c>
      <c r="W42" s="7">
        <f t="shared" si="7"/>
        <v>1</v>
      </c>
      <c r="X42" s="7">
        <f t="shared" si="8"/>
        <v>0</v>
      </c>
      <c r="Y42" s="13">
        <f t="shared" si="9"/>
        <v>-12</v>
      </c>
      <c r="Z42" s="7"/>
      <c r="AA42" s="13">
        <f t="shared" si="10"/>
        <v>-12</v>
      </c>
      <c r="AB42" s="13">
        <f t="shared" si="11"/>
        <v>-12</v>
      </c>
      <c r="AC42" s="13">
        <f t="shared" si="12"/>
        <v>-20</v>
      </c>
      <c r="AD42" s="13">
        <f t="shared" si="13"/>
        <v>-12</v>
      </c>
      <c r="AE42" s="13">
        <f t="shared" si="14"/>
        <v>0</v>
      </c>
      <c r="AF42" s="13">
        <f t="shared" si="15"/>
        <v>0</v>
      </c>
      <c r="AG42" s="13">
        <f t="shared" si="16"/>
        <v>0</v>
      </c>
      <c r="AH42" s="13">
        <f t="shared" si="17"/>
        <v>38</v>
      </c>
      <c r="AI42" s="14">
        <f t="shared" si="18"/>
        <v>0</v>
      </c>
      <c r="AK42" s="12">
        <f t="shared" si="19"/>
        <v>164.04</v>
      </c>
      <c r="AL42" s="12">
        <f t="shared" si="20"/>
        <v>13</v>
      </c>
      <c r="AM42" s="12">
        <f t="shared" si="21"/>
        <v>-156</v>
      </c>
      <c r="AN42" s="12">
        <f t="shared" si="22"/>
        <v>4688</v>
      </c>
      <c r="AO42" s="12">
        <f>MAX(AN$4:AN42)</f>
        <v>5634</v>
      </c>
      <c r="AP42" s="8">
        <f t="shared" si="23"/>
        <v>-0.16790912318068868</v>
      </c>
      <c r="AR42" s="12">
        <f t="shared" si="24"/>
        <v>160.19999999999999</v>
      </c>
      <c r="AS42" s="12">
        <f t="shared" si="25"/>
        <v>13</v>
      </c>
      <c r="AT42" s="12">
        <f t="shared" si="26"/>
        <v>0</v>
      </c>
      <c r="AU42" s="12">
        <f t="shared" si="27"/>
        <v>5340</v>
      </c>
      <c r="AV42" s="12">
        <f>MAX(AU$4:AU42)</f>
        <v>5720</v>
      </c>
      <c r="AW42" s="8">
        <f t="shared" si="28"/>
        <v>-6.6433566433566432E-2</v>
      </c>
    </row>
    <row r="43" spans="1:49" x14ac:dyDescent="0.3">
      <c r="A43" s="1">
        <v>42653</v>
      </c>
      <c r="B43" s="1">
        <v>42654</v>
      </c>
      <c r="C43" s="1" t="s">
        <v>44</v>
      </c>
      <c r="D43" s="3">
        <v>625</v>
      </c>
      <c r="E43" s="3">
        <v>-200</v>
      </c>
      <c r="F43" s="3">
        <f t="shared" si="0"/>
        <v>425</v>
      </c>
      <c r="G43" s="14">
        <f t="shared" si="1"/>
        <v>1</v>
      </c>
      <c r="H43" s="3" t="s">
        <v>37</v>
      </c>
      <c r="L43" s="14">
        <f t="shared" si="2"/>
        <v>1</v>
      </c>
      <c r="M43" s="14" t="s">
        <v>21</v>
      </c>
      <c r="N43" s="14">
        <v>8</v>
      </c>
      <c r="O43" s="14">
        <v>75580</v>
      </c>
      <c r="P43" s="14">
        <v>75570</v>
      </c>
      <c r="Q43" s="14">
        <v>75580</v>
      </c>
      <c r="R43" s="13">
        <f t="shared" si="3"/>
        <v>1.8</v>
      </c>
      <c r="S43" s="13">
        <f t="shared" si="4"/>
        <v>-0.8</v>
      </c>
      <c r="U43" s="13">
        <f t="shared" si="5"/>
        <v>-1.8</v>
      </c>
      <c r="V43" s="13">
        <f t="shared" si="6"/>
        <v>-0.8</v>
      </c>
      <c r="W43" s="7">
        <f t="shared" si="7"/>
        <v>1</v>
      </c>
      <c r="X43" s="7">
        <f t="shared" si="8"/>
        <v>1</v>
      </c>
      <c r="Y43" s="13">
        <f t="shared" si="9"/>
        <v>0</v>
      </c>
      <c r="Z43" s="7"/>
      <c r="AA43" s="13">
        <f t="shared" si="10"/>
        <v>-12</v>
      </c>
      <c r="AB43" s="13">
        <f t="shared" si="11"/>
        <v>-12</v>
      </c>
      <c r="AC43" s="13">
        <f t="shared" si="12"/>
        <v>-32</v>
      </c>
      <c r="AD43" s="13">
        <f t="shared" si="13"/>
        <v>0</v>
      </c>
      <c r="AE43" s="13">
        <f t="shared" si="14"/>
        <v>0</v>
      </c>
      <c r="AF43" s="13">
        <f t="shared" si="15"/>
        <v>0</v>
      </c>
      <c r="AG43" s="13">
        <f t="shared" si="16"/>
        <v>-12</v>
      </c>
      <c r="AH43" s="13">
        <f t="shared" si="17"/>
        <v>26</v>
      </c>
      <c r="AI43" s="14">
        <f t="shared" si="18"/>
        <v>0</v>
      </c>
      <c r="AK43" s="12">
        <f t="shared" si="19"/>
        <v>140.63999999999999</v>
      </c>
      <c r="AL43" s="12">
        <f t="shared" si="20"/>
        <v>11</v>
      </c>
      <c r="AM43" s="12">
        <f t="shared" si="21"/>
        <v>-132</v>
      </c>
      <c r="AN43" s="12">
        <f t="shared" si="22"/>
        <v>4556</v>
      </c>
      <c r="AO43" s="12">
        <f>MAX(AN$4:AN43)</f>
        <v>5634</v>
      </c>
      <c r="AP43" s="8">
        <f t="shared" si="23"/>
        <v>-0.19133830315938943</v>
      </c>
      <c r="AR43" s="12">
        <f t="shared" si="24"/>
        <v>160.19999999999999</v>
      </c>
      <c r="AS43" s="12">
        <f t="shared" si="25"/>
        <v>13</v>
      </c>
      <c r="AT43" s="12">
        <f t="shared" si="26"/>
        <v>-156</v>
      </c>
      <c r="AU43" s="12">
        <f t="shared" si="27"/>
        <v>5184</v>
      </c>
      <c r="AV43" s="12">
        <f>MAX(AU$4:AU43)</f>
        <v>5720</v>
      </c>
      <c r="AW43" s="8">
        <f t="shared" si="28"/>
        <v>-9.37062937062937E-2</v>
      </c>
    </row>
    <row r="44" spans="1:49" x14ac:dyDescent="0.3">
      <c r="A44" s="1">
        <v>42653</v>
      </c>
      <c r="B44" s="1">
        <v>42654</v>
      </c>
      <c r="C44" s="1" t="s">
        <v>44</v>
      </c>
      <c r="D44" s="3">
        <v>630</v>
      </c>
      <c r="E44" s="3">
        <v>-200</v>
      </c>
      <c r="F44" s="3">
        <f t="shared" si="0"/>
        <v>430</v>
      </c>
      <c r="G44" s="14">
        <f t="shared" si="1"/>
        <v>1</v>
      </c>
      <c r="H44" s="3" t="s">
        <v>37</v>
      </c>
      <c r="L44" s="14">
        <f t="shared" si="2"/>
        <v>1</v>
      </c>
      <c r="M44" s="14" t="s">
        <v>21</v>
      </c>
      <c r="N44" s="14">
        <v>8</v>
      </c>
      <c r="O44" s="14">
        <v>75470</v>
      </c>
      <c r="P44" s="14">
        <v>75427</v>
      </c>
      <c r="Q44" s="14">
        <v>75689</v>
      </c>
      <c r="R44" s="13">
        <f t="shared" si="3"/>
        <v>5.0999999999999996</v>
      </c>
      <c r="S44" s="13">
        <f t="shared" si="4"/>
        <v>21.1</v>
      </c>
      <c r="U44" s="13">
        <f t="shared" si="5"/>
        <v>-5.0999999999999996</v>
      </c>
      <c r="V44" s="13">
        <f t="shared" si="6"/>
        <v>21.1</v>
      </c>
      <c r="W44" s="7">
        <f t="shared" si="7"/>
        <v>1</v>
      </c>
      <c r="X44" s="7">
        <f t="shared" si="8"/>
        <v>1</v>
      </c>
      <c r="Y44" s="13">
        <f t="shared" si="9"/>
        <v>0</v>
      </c>
      <c r="Z44" s="7"/>
      <c r="AA44" s="13">
        <f t="shared" si="10"/>
        <v>0</v>
      </c>
      <c r="AB44" s="13">
        <f t="shared" si="11"/>
        <v>10</v>
      </c>
      <c r="AC44" s="13">
        <f t="shared" si="12"/>
        <v>-22</v>
      </c>
      <c r="AD44" s="13">
        <f t="shared" si="13"/>
        <v>0</v>
      </c>
      <c r="AE44" s="13">
        <f t="shared" si="14"/>
        <v>0</v>
      </c>
      <c r="AF44" s="13">
        <f t="shared" si="15"/>
        <v>0</v>
      </c>
      <c r="AG44" s="13">
        <f t="shared" si="16"/>
        <v>10</v>
      </c>
      <c r="AH44" s="13">
        <f t="shared" si="17"/>
        <v>36</v>
      </c>
      <c r="AI44" s="14">
        <f t="shared" si="18"/>
        <v>1</v>
      </c>
      <c r="AK44" s="12">
        <f t="shared" si="19"/>
        <v>140.63999999999999</v>
      </c>
      <c r="AL44" s="12">
        <f t="shared" si="20"/>
        <v>11</v>
      </c>
      <c r="AM44" s="12">
        <f t="shared" si="21"/>
        <v>110</v>
      </c>
      <c r="AN44" s="12">
        <f t="shared" si="22"/>
        <v>4666</v>
      </c>
      <c r="AO44" s="12">
        <f>MAX(AN$4:AN44)</f>
        <v>5634</v>
      </c>
      <c r="AP44" s="8">
        <f t="shared" si="23"/>
        <v>-0.17181398651047214</v>
      </c>
      <c r="AR44" s="12">
        <f t="shared" si="24"/>
        <v>160.19999999999999</v>
      </c>
      <c r="AS44" s="12">
        <f t="shared" si="25"/>
        <v>13</v>
      </c>
      <c r="AT44" s="12">
        <f t="shared" si="26"/>
        <v>130</v>
      </c>
      <c r="AU44" s="12">
        <f t="shared" si="27"/>
        <v>5314</v>
      </c>
      <c r="AV44" s="12">
        <f>MAX(AU$4:AU44)</f>
        <v>5720</v>
      </c>
      <c r="AW44" s="8">
        <f t="shared" si="28"/>
        <v>-7.0979020979020979E-2</v>
      </c>
    </row>
    <row r="45" spans="1:49" x14ac:dyDescent="0.3">
      <c r="A45" s="1">
        <v>42654</v>
      </c>
      <c r="B45" s="1">
        <v>42654</v>
      </c>
      <c r="C45" s="1" t="s">
        <v>44</v>
      </c>
      <c r="D45" s="3">
        <v>1825</v>
      </c>
      <c r="E45" s="3">
        <v>-200</v>
      </c>
      <c r="F45" s="3">
        <f t="shared" si="0"/>
        <v>1625</v>
      </c>
      <c r="G45" s="14">
        <f t="shared" si="1"/>
        <v>0</v>
      </c>
      <c r="H45" s="3" t="s">
        <v>38</v>
      </c>
      <c r="I45" s="14" t="s">
        <v>11</v>
      </c>
      <c r="J45" s="14">
        <v>15</v>
      </c>
      <c r="L45" s="14">
        <f t="shared" si="2"/>
        <v>1</v>
      </c>
      <c r="M45" s="14" t="s">
        <v>21</v>
      </c>
      <c r="N45" s="14">
        <v>7</v>
      </c>
      <c r="O45" s="14">
        <v>103400</v>
      </c>
      <c r="P45" s="14">
        <v>103388</v>
      </c>
      <c r="Q45" s="14">
        <v>103483</v>
      </c>
      <c r="R45" s="13">
        <f t="shared" si="3"/>
        <v>1.9</v>
      </c>
      <c r="S45" s="13">
        <f t="shared" si="4"/>
        <v>7.6</v>
      </c>
      <c r="U45" s="13">
        <f t="shared" si="5"/>
        <v>-1.9</v>
      </c>
      <c r="V45" s="13">
        <f t="shared" si="6"/>
        <v>7.6</v>
      </c>
      <c r="W45" s="7">
        <f t="shared" si="7"/>
        <v>1</v>
      </c>
      <c r="X45" s="7">
        <f t="shared" si="8"/>
        <v>0</v>
      </c>
      <c r="Y45" s="13">
        <f t="shared" si="9"/>
        <v>0</v>
      </c>
      <c r="Z45" s="7"/>
      <c r="AA45" s="13">
        <f t="shared" si="10"/>
        <v>-12</v>
      </c>
      <c r="AB45" s="13">
        <f t="shared" si="11"/>
        <v>-12</v>
      </c>
      <c r="AC45" s="13">
        <f t="shared" si="12"/>
        <v>-34</v>
      </c>
      <c r="AD45" s="13">
        <f t="shared" si="13"/>
        <v>-12</v>
      </c>
      <c r="AE45" s="13">
        <f t="shared" si="14"/>
        <v>0</v>
      </c>
      <c r="AF45" s="13">
        <f t="shared" si="15"/>
        <v>0</v>
      </c>
      <c r="AG45" s="13">
        <f t="shared" si="16"/>
        <v>0</v>
      </c>
      <c r="AH45" s="13">
        <f t="shared" si="17"/>
        <v>36</v>
      </c>
      <c r="AI45" s="14">
        <f t="shared" si="18"/>
        <v>0</v>
      </c>
      <c r="AK45" s="12">
        <f t="shared" si="19"/>
        <v>140.63999999999999</v>
      </c>
      <c r="AL45" s="12">
        <f t="shared" si="20"/>
        <v>11</v>
      </c>
      <c r="AM45" s="12">
        <f t="shared" si="21"/>
        <v>-132</v>
      </c>
      <c r="AN45" s="12">
        <f t="shared" si="22"/>
        <v>4534</v>
      </c>
      <c r="AO45" s="12">
        <f>MAX(AN$4:AN45)</f>
        <v>5634</v>
      </c>
      <c r="AP45" s="8">
        <f t="shared" si="23"/>
        <v>-0.19524316648917289</v>
      </c>
      <c r="AR45" s="12">
        <f t="shared" si="24"/>
        <v>159.41999999999999</v>
      </c>
      <c r="AS45" s="12">
        <f t="shared" si="25"/>
        <v>13</v>
      </c>
      <c r="AT45" s="12">
        <f t="shared" si="26"/>
        <v>0</v>
      </c>
      <c r="AU45" s="12">
        <f t="shared" si="27"/>
        <v>5314</v>
      </c>
      <c r="AV45" s="12">
        <f>MAX(AU$4:AU45)</f>
        <v>5720</v>
      </c>
      <c r="AW45" s="8">
        <f t="shared" si="28"/>
        <v>-7.0979020979020979E-2</v>
      </c>
    </row>
    <row r="46" spans="1:49" x14ac:dyDescent="0.3">
      <c r="A46" s="1">
        <v>42654</v>
      </c>
      <c r="B46" s="1">
        <v>42654</v>
      </c>
      <c r="C46" s="1" t="s">
        <v>44</v>
      </c>
      <c r="D46" s="3">
        <v>2015</v>
      </c>
      <c r="E46" s="3">
        <v>-200</v>
      </c>
      <c r="F46" s="3">
        <f t="shared" si="0"/>
        <v>1815</v>
      </c>
      <c r="G46" s="14">
        <f t="shared" si="1"/>
        <v>0</v>
      </c>
      <c r="H46" s="3" t="s">
        <v>43</v>
      </c>
      <c r="I46" s="14" t="s">
        <v>11</v>
      </c>
      <c r="J46" s="14">
        <v>23</v>
      </c>
      <c r="L46" s="14">
        <f t="shared" si="2"/>
        <v>1</v>
      </c>
      <c r="M46" s="14" t="s">
        <v>20</v>
      </c>
      <c r="N46" s="14">
        <v>10</v>
      </c>
      <c r="O46" s="14">
        <v>132540</v>
      </c>
      <c r="P46" s="14">
        <v>132581</v>
      </c>
      <c r="Q46" s="14">
        <v>132464</v>
      </c>
      <c r="R46" s="13">
        <f t="shared" si="3"/>
        <v>5.0999999999999996</v>
      </c>
      <c r="S46" s="13">
        <f t="shared" si="4"/>
        <v>6.6</v>
      </c>
      <c r="U46" s="13">
        <f t="shared" si="5"/>
        <v>-5.0999999999999996</v>
      </c>
      <c r="V46" s="13">
        <f t="shared" si="6"/>
        <v>6.6</v>
      </c>
      <c r="W46" s="7">
        <f t="shared" si="7"/>
        <v>1</v>
      </c>
      <c r="X46" s="7">
        <f t="shared" si="8"/>
        <v>0</v>
      </c>
      <c r="Y46" s="13">
        <f t="shared" si="9"/>
        <v>0</v>
      </c>
      <c r="Z46" s="7"/>
      <c r="AA46" s="13">
        <f t="shared" si="10"/>
        <v>-12</v>
      </c>
      <c r="AB46" s="13">
        <f t="shared" si="11"/>
        <v>-12</v>
      </c>
      <c r="AC46" s="13">
        <f t="shared" si="12"/>
        <v>-46</v>
      </c>
      <c r="AD46" s="13">
        <f t="shared" si="13"/>
        <v>-12</v>
      </c>
      <c r="AE46" s="13">
        <f t="shared" si="14"/>
        <v>0</v>
      </c>
      <c r="AF46" s="13">
        <f t="shared" si="15"/>
        <v>0</v>
      </c>
      <c r="AG46" s="13">
        <f t="shared" si="16"/>
        <v>0</v>
      </c>
      <c r="AH46" s="13">
        <f t="shared" si="17"/>
        <v>36</v>
      </c>
      <c r="AI46" s="14">
        <f t="shared" si="18"/>
        <v>0</v>
      </c>
      <c r="AK46" s="12">
        <f t="shared" si="19"/>
        <v>140.63999999999999</v>
      </c>
      <c r="AL46" s="12">
        <f t="shared" si="20"/>
        <v>11</v>
      </c>
      <c r="AM46" s="12">
        <f t="shared" si="21"/>
        <v>-132</v>
      </c>
      <c r="AN46" s="12">
        <f t="shared" si="22"/>
        <v>4402</v>
      </c>
      <c r="AO46" s="12">
        <f>MAX(AN$4:AN46)</f>
        <v>5634</v>
      </c>
      <c r="AP46" s="8">
        <f t="shared" si="23"/>
        <v>-0.21867234646787362</v>
      </c>
      <c r="AR46" s="12">
        <f t="shared" si="24"/>
        <v>159.41999999999999</v>
      </c>
      <c r="AS46" s="12">
        <f t="shared" si="25"/>
        <v>13</v>
      </c>
      <c r="AT46" s="12">
        <f t="shared" si="26"/>
        <v>0</v>
      </c>
      <c r="AU46" s="12">
        <f t="shared" si="27"/>
        <v>5314</v>
      </c>
      <c r="AV46" s="12">
        <f>MAX(AU$4:AU46)</f>
        <v>5720</v>
      </c>
      <c r="AW46" s="8">
        <f t="shared" si="28"/>
        <v>-7.0979020979020979E-2</v>
      </c>
    </row>
    <row r="47" spans="1:49" x14ac:dyDescent="0.3">
      <c r="A47" s="1">
        <v>42656</v>
      </c>
      <c r="B47" s="1">
        <v>42656</v>
      </c>
      <c r="C47" s="1" t="s">
        <v>44</v>
      </c>
      <c r="D47" s="3">
        <v>1020</v>
      </c>
      <c r="E47" s="3">
        <v>-200</v>
      </c>
      <c r="F47" s="3">
        <f t="shared" si="0"/>
        <v>820</v>
      </c>
      <c r="G47" s="14">
        <f t="shared" si="1"/>
        <v>0</v>
      </c>
      <c r="H47" s="3" t="s">
        <v>43</v>
      </c>
      <c r="L47" s="14">
        <f t="shared" si="2"/>
        <v>1</v>
      </c>
      <c r="M47" s="14" t="s">
        <v>20</v>
      </c>
      <c r="N47" s="14">
        <v>10</v>
      </c>
      <c r="O47" s="14">
        <v>133060</v>
      </c>
      <c r="P47" s="14">
        <v>133058</v>
      </c>
      <c r="Q47" s="14">
        <v>131848</v>
      </c>
      <c r="R47" s="13">
        <f t="shared" si="3"/>
        <v>0.8</v>
      </c>
      <c r="S47" s="13">
        <f t="shared" si="4"/>
        <v>120.2</v>
      </c>
      <c r="U47" s="13">
        <f t="shared" si="5"/>
        <v>-0.8</v>
      </c>
      <c r="V47" s="13">
        <f t="shared" si="6"/>
        <v>120.2</v>
      </c>
      <c r="W47" s="7">
        <f t="shared" si="7"/>
        <v>0</v>
      </c>
      <c r="X47" s="7">
        <f t="shared" si="8"/>
        <v>0</v>
      </c>
      <c r="Y47" s="13">
        <f t="shared" si="9"/>
        <v>0</v>
      </c>
      <c r="Z47" s="7"/>
      <c r="AA47" s="13">
        <f t="shared" si="10"/>
        <v>0</v>
      </c>
      <c r="AB47" s="13">
        <f t="shared" si="11"/>
        <v>0</v>
      </c>
      <c r="AC47" s="13">
        <f t="shared" si="12"/>
        <v>-46</v>
      </c>
      <c r="AD47" s="13">
        <f t="shared" si="13"/>
        <v>0</v>
      </c>
      <c r="AE47" s="13">
        <f t="shared" si="14"/>
        <v>0</v>
      </c>
      <c r="AF47" s="13">
        <f t="shared" si="15"/>
        <v>0</v>
      </c>
      <c r="AG47" s="13">
        <f t="shared" si="16"/>
        <v>0</v>
      </c>
      <c r="AH47" s="13">
        <f t="shared" si="17"/>
        <v>36</v>
      </c>
      <c r="AI47" s="14">
        <f t="shared" si="18"/>
        <v>0</v>
      </c>
      <c r="AK47" s="12">
        <f t="shared" si="19"/>
        <v>132.06</v>
      </c>
      <c r="AL47" s="12">
        <f t="shared" si="20"/>
        <v>11</v>
      </c>
      <c r="AM47" s="12">
        <f t="shared" si="21"/>
        <v>0</v>
      </c>
      <c r="AN47" s="12">
        <f t="shared" si="22"/>
        <v>4402</v>
      </c>
      <c r="AO47" s="12">
        <f>MAX(AN$4:AN47)</f>
        <v>5634</v>
      </c>
      <c r="AP47" s="8">
        <f t="shared" si="23"/>
        <v>-0.21867234646787362</v>
      </c>
      <c r="AR47" s="12">
        <f t="shared" si="24"/>
        <v>159.41999999999999</v>
      </c>
      <c r="AS47" s="12">
        <f t="shared" si="25"/>
        <v>13</v>
      </c>
      <c r="AT47" s="12">
        <f t="shared" si="26"/>
        <v>0</v>
      </c>
      <c r="AU47" s="12">
        <f t="shared" si="27"/>
        <v>5314</v>
      </c>
      <c r="AV47" s="12">
        <f>MAX(AU$4:AU47)</f>
        <v>5720</v>
      </c>
      <c r="AW47" s="8">
        <f t="shared" si="28"/>
        <v>-7.0979020979020979E-2</v>
      </c>
    </row>
    <row r="48" spans="1:49" x14ac:dyDescent="0.3">
      <c r="A48" s="1">
        <v>42656</v>
      </c>
      <c r="B48" s="1">
        <v>42656</v>
      </c>
      <c r="C48" s="1" t="s">
        <v>44</v>
      </c>
      <c r="D48" s="3">
        <v>1240</v>
      </c>
      <c r="E48" s="3">
        <v>-200</v>
      </c>
      <c r="F48" s="3">
        <f t="shared" si="0"/>
        <v>1040</v>
      </c>
      <c r="G48" s="14">
        <f t="shared" si="1"/>
        <v>0</v>
      </c>
      <c r="H48" s="3" t="s">
        <v>43</v>
      </c>
      <c r="L48" s="14">
        <f t="shared" si="2"/>
        <v>1</v>
      </c>
      <c r="M48" s="14" t="s">
        <v>21</v>
      </c>
      <c r="N48" s="14">
        <v>10</v>
      </c>
      <c r="O48" s="14">
        <v>132500</v>
      </c>
      <c r="P48" s="14">
        <v>132394</v>
      </c>
      <c r="Q48" s="14">
        <v>132612</v>
      </c>
      <c r="R48" s="13">
        <f t="shared" si="3"/>
        <v>11.6</v>
      </c>
      <c r="S48" s="13">
        <f t="shared" si="4"/>
        <v>10.199999999999999</v>
      </c>
      <c r="U48" s="13">
        <f t="shared" si="5"/>
        <v>-11.6</v>
      </c>
      <c r="V48" s="13">
        <f t="shared" si="6"/>
        <v>10.199999999999999</v>
      </c>
      <c r="W48" s="7">
        <f t="shared" si="7"/>
        <v>1</v>
      </c>
      <c r="X48" s="7">
        <f t="shared" si="8"/>
        <v>1</v>
      </c>
      <c r="Y48" s="13">
        <f t="shared" si="9"/>
        <v>0</v>
      </c>
      <c r="Z48" s="7"/>
      <c r="AA48" s="13">
        <f t="shared" si="10"/>
        <v>-12</v>
      </c>
      <c r="AB48" s="13">
        <f t="shared" si="11"/>
        <v>10</v>
      </c>
      <c r="AC48" s="13">
        <f t="shared" si="12"/>
        <v>-36</v>
      </c>
      <c r="AD48" s="13">
        <f t="shared" si="13"/>
        <v>0</v>
      </c>
      <c r="AE48" s="13">
        <f t="shared" si="14"/>
        <v>0</v>
      </c>
      <c r="AF48" s="13">
        <f t="shared" si="15"/>
        <v>0</v>
      </c>
      <c r="AG48" s="13">
        <f t="shared" si="16"/>
        <v>10</v>
      </c>
      <c r="AH48" s="13">
        <f t="shared" si="17"/>
        <v>46</v>
      </c>
      <c r="AI48" s="14">
        <f t="shared" si="18"/>
        <v>1</v>
      </c>
      <c r="AK48" s="12">
        <f t="shared" si="19"/>
        <v>132.06</v>
      </c>
      <c r="AL48" s="12">
        <f t="shared" si="20"/>
        <v>11</v>
      </c>
      <c r="AM48" s="12">
        <f t="shared" si="21"/>
        <v>110</v>
      </c>
      <c r="AN48" s="12">
        <f t="shared" si="22"/>
        <v>4512</v>
      </c>
      <c r="AO48" s="12">
        <f>MAX(AN$4:AN48)</f>
        <v>5634</v>
      </c>
      <c r="AP48" s="8">
        <f t="shared" si="23"/>
        <v>-0.19914802981895632</v>
      </c>
      <c r="AR48" s="12">
        <f t="shared" si="24"/>
        <v>159.41999999999999</v>
      </c>
      <c r="AS48" s="12">
        <f t="shared" si="25"/>
        <v>13</v>
      </c>
      <c r="AT48" s="12">
        <f t="shared" si="26"/>
        <v>130</v>
      </c>
      <c r="AU48" s="12">
        <f t="shared" si="27"/>
        <v>5444</v>
      </c>
      <c r="AV48" s="12">
        <f>MAX(AU$4:AU48)</f>
        <v>5720</v>
      </c>
      <c r="AW48" s="8">
        <f t="shared" si="28"/>
        <v>-4.8251748251748251E-2</v>
      </c>
    </row>
    <row r="49" spans="1:49" x14ac:dyDescent="0.3">
      <c r="A49" s="1">
        <v>42656</v>
      </c>
      <c r="B49" s="1">
        <v>42656</v>
      </c>
      <c r="C49" s="1" t="s">
        <v>45</v>
      </c>
      <c r="D49" s="3">
        <v>1145</v>
      </c>
      <c r="E49" s="3">
        <v>100</v>
      </c>
      <c r="F49" s="3">
        <f t="shared" si="0"/>
        <v>1245</v>
      </c>
      <c r="G49" s="14">
        <f t="shared" si="1"/>
        <v>0</v>
      </c>
      <c r="H49" s="3" t="s">
        <v>17</v>
      </c>
      <c r="I49" s="14" t="s">
        <v>11</v>
      </c>
      <c r="J49" s="14">
        <v>18</v>
      </c>
      <c r="K49" s="14" t="s">
        <v>11</v>
      </c>
      <c r="L49" s="14">
        <f t="shared" si="2"/>
        <v>1</v>
      </c>
      <c r="M49" s="14" t="s">
        <v>20</v>
      </c>
      <c r="N49" s="14">
        <v>7</v>
      </c>
      <c r="O49" s="14">
        <v>110420</v>
      </c>
      <c r="P49" s="14">
        <v>110397</v>
      </c>
      <c r="Q49" s="14">
        <v>110190</v>
      </c>
      <c r="R49" s="13">
        <f t="shared" si="3"/>
        <v>-1.6</v>
      </c>
      <c r="S49" s="13">
        <f t="shared" si="4"/>
        <v>22.3</v>
      </c>
      <c r="U49" s="13">
        <f t="shared" si="5"/>
        <v>1.6</v>
      </c>
      <c r="V49" s="13">
        <f t="shared" si="6"/>
        <v>22.3</v>
      </c>
      <c r="W49" s="7">
        <f t="shared" si="7"/>
        <v>0</v>
      </c>
      <c r="X49" s="7">
        <f t="shared" si="8"/>
        <v>0</v>
      </c>
      <c r="Y49" s="13">
        <f t="shared" si="9"/>
        <v>0</v>
      </c>
      <c r="Z49" s="7"/>
      <c r="AA49" s="13">
        <f t="shared" si="10"/>
        <v>0</v>
      </c>
      <c r="AB49" s="13">
        <f t="shared" si="11"/>
        <v>0</v>
      </c>
      <c r="AC49" s="13">
        <f t="shared" si="12"/>
        <v>-36</v>
      </c>
      <c r="AD49" s="13">
        <f t="shared" si="13"/>
        <v>0</v>
      </c>
      <c r="AE49" s="13">
        <f t="shared" si="14"/>
        <v>0</v>
      </c>
      <c r="AF49" s="13">
        <f t="shared" si="15"/>
        <v>0</v>
      </c>
      <c r="AG49" s="13">
        <f t="shared" si="16"/>
        <v>0</v>
      </c>
      <c r="AH49" s="13">
        <f t="shared" si="17"/>
        <v>46</v>
      </c>
      <c r="AI49" s="14">
        <f t="shared" si="18"/>
        <v>0</v>
      </c>
      <c r="AK49" s="12">
        <f t="shared" si="19"/>
        <v>132.06</v>
      </c>
      <c r="AL49" s="12">
        <f t="shared" si="20"/>
        <v>11</v>
      </c>
      <c r="AM49" s="12">
        <f t="shared" si="21"/>
        <v>0</v>
      </c>
      <c r="AN49" s="12">
        <f t="shared" si="22"/>
        <v>4512</v>
      </c>
      <c r="AO49" s="12">
        <f>MAX(AN$4:AN49)</f>
        <v>5634</v>
      </c>
      <c r="AP49" s="8">
        <f t="shared" si="23"/>
        <v>-0.19914802981895632</v>
      </c>
      <c r="AR49" s="12">
        <f t="shared" si="24"/>
        <v>163.32</v>
      </c>
      <c r="AS49" s="12">
        <f t="shared" si="25"/>
        <v>13</v>
      </c>
      <c r="AT49" s="12">
        <f t="shared" si="26"/>
        <v>0</v>
      </c>
      <c r="AU49" s="12">
        <f t="shared" si="27"/>
        <v>5444</v>
      </c>
      <c r="AV49" s="12">
        <f>MAX(AU$4:AU49)</f>
        <v>5720</v>
      </c>
      <c r="AW49" s="8">
        <f t="shared" si="28"/>
        <v>-4.8251748251748251E-2</v>
      </c>
    </row>
    <row r="50" spans="1:49" x14ac:dyDescent="0.3">
      <c r="A50" s="1">
        <v>42656</v>
      </c>
      <c r="B50" s="1">
        <v>42656</v>
      </c>
      <c r="C50" s="1" t="s">
        <v>44</v>
      </c>
      <c r="D50" s="3">
        <v>1450</v>
      </c>
      <c r="E50" s="3">
        <v>-200</v>
      </c>
      <c r="F50" s="3">
        <f t="shared" si="0"/>
        <v>1250</v>
      </c>
      <c r="G50" s="14">
        <f t="shared" si="1"/>
        <v>0</v>
      </c>
      <c r="H50" s="3" t="s">
        <v>37</v>
      </c>
      <c r="K50" s="14" t="s">
        <v>11</v>
      </c>
      <c r="L50" s="14">
        <f t="shared" si="2"/>
        <v>1</v>
      </c>
      <c r="M50" s="14" t="s">
        <v>20</v>
      </c>
      <c r="N50" s="14">
        <v>8</v>
      </c>
      <c r="O50" s="14">
        <v>75670</v>
      </c>
      <c r="P50" s="14">
        <v>75676</v>
      </c>
      <c r="Q50" s="14">
        <v>75365</v>
      </c>
      <c r="R50" s="13">
        <f t="shared" si="3"/>
        <v>1.4</v>
      </c>
      <c r="S50" s="13">
        <f t="shared" si="4"/>
        <v>29.7</v>
      </c>
      <c r="U50" s="13">
        <f t="shared" si="5"/>
        <v>-1.4</v>
      </c>
      <c r="V50" s="13">
        <f t="shared" si="6"/>
        <v>29.7</v>
      </c>
      <c r="W50" s="7">
        <f t="shared" si="7"/>
        <v>1</v>
      </c>
      <c r="X50" s="7">
        <f t="shared" si="8"/>
        <v>0</v>
      </c>
      <c r="Y50" s="13">
        <f t="shared" si="9"/>
        <v>0</v>
      </c>
      <c r="Z50" s="7"/>
      <c r="AA50" s="13">
        <f t="shared" si="10"/>
        <v>0</v>
      </c>
      <c r="AB50" s="13">
        <f t="shared" si="11"/>
        <v>10</v>
      </c>
      <c r="AC50" s="13">
        <f t="shared" si="12"/>
        <v>-26</v>
      </c>
      <c r="AD50" s="13">
        <f t="shared" si="13"/>
        <v>0</v>
      </c>
      <c r="AE50" s="13">
        <f t="shared" si="14"/>
        <v>10</v>
      </c>
      <c r="AF50" s="13">
        <f t="shared" si="15"/>
        <v>0</v>
      </c>
      <c r="AG50" s="13">
        <f t="shared" si="16"/>
        <v>0</v>
      </c>
      <c r="AH50" s="13">
        <f t="shared" si="17"/>
        <v>46</v>
      </c>
      <c r="AI50" s="14">
        <f t="shared" si="18"/>
        <v>0</v>
      </c>
      <c r="AK50" s="12">
        <f t="shared" si="19"/>
        <v>132.06</v>
      </c>
      <c r="AL50" s="12">
        <f t="shared" si="20"/>
        <v>11</v>
      </c>
      <c r="AM50" s="12">
        <f t="shared" si="21"/>
        <v>110</v>
      </c>
      <c r="AN50" s="12">
        <f t="shared" si="22"/>
        <v>4622</v>
      </c>
      <c r="AO50" s="12">
        <f>MAX(AN$4:AN50)</f>
        <v>5634</v>
      </c>
      <c r="AP50" s="8">
        <f t="shared" si="23"/>
        <v>-0.17962371317003906</v>
      </c>
      <c r="AR50" s="12">
        <f t="shared" si="24"/>
        <v>163.32</v>
      </c>
      <c r="AS50" s="12">
        <f t="shared" si="25"/>
        <v>13</v>
      </c>
      <c r="AT50" s="12">
        <f t="shared" si="26"/>
        <v>0</v>
      </c>
      <c r="AU50" s="12">
        <f t="shared" si="27"/>
        <v>5444</v>
      </c>
      <c r="AV50" s="12">
        <f>MAX(AU$4:AU50)</f>
        <v>5720</v>
      </c>
      <c r="AW50" s="8">
        <f t="shared" si="28"/>
        <v>-4.8251748251748251E-2</v>
      </c>
    </row>
    <row r="51" spans="1:49" x14ac:dyDescent="0.3">
      <c r="A51" s="1">
        <v>42656</v>
      </c>
      <c r="B51" s="1">
        <v>42656</v>
      </c>
      <c r="C51" s="1" t="s">
        <v>44</v>
      </c>
      <c r="D51" s="3">
        <v>2050</v>
      </c>
      <c r="E51" s="3">
        <v>-200</v>
      </c>
      <c r="F51" s="3">
        <f t="shared" si="0"/>
        <v>1850</v>
      </c>
      <c r="G51" s="14">
        <f t="shared" si="1"/>
        <v>0</v>
      </c>
      <c r="H51" s="3" t="s">
        <v>43</v>
      </c>
      <c r="I51" s="14" t="s">
        <v>11</v>
      </c>
      <c r="J51" s="14">
        <v>17</v>
      </c>
      <c r="L51" s="14">
        <f t="shared" si="2"/>
        <v>1</v>
      </c>
      <c r="M51" s="14" t="s">
        <v>21</v>
      </c>
      <c r="N51" s="14">
        <v>10</v>
      </c>
      <c r="O51" s="14">
        <v>131980</v>
      </c>
      <c r="P51" s="14">
        <v>131848</v>
      </c>
      <c r="Q51" s="14">
        <v>132108</v>
      </c>
      <c r="R51" s="13">
        <f t="shared" si="3"/>
        <v>14.2</v>
      </c>
      <c r="S51" s="13">
        <f t="shared" si="4"/>
        <v>11.8</v>
      </c>
      <c r="U51" s="13">
        <f t="shared" si="5"/>
        <v>-14.2</v>
      </c>
      <c r="V51" s="13">
        <f t="shared" si="6"/>
        <v>11.8</v>
      </c>
      <c r="W51" s="7">
        <f t="shared" si="7"/>
        <v>1</v>
      </c>
      <c r="X51" s="7">
        <f t="shared" si="8"/>
        <v>0</v>
      </c>
      <c r="Y51" s="13">
        <f t="shared" si="9"/>
        <v>-12</v>
      </c>
      <c r="Z51" s="7"/>
      <c r="AA51" s="13">
        <f t="shared" si="10"/>
        <v>-12</v>
      </c>
      <c r="AB51" s="13">
        <f t="shared" si="11"/>
        <v>-12</v>
      </c>
      <c r="AC51" s="13">
        <f t="shared" si="12"/>
        <v>-38</v>
      </c>
      <c r="AD51" s="13">
        <f t="shared" si="13"/>
        <v>-12</v>
      </c>
      <c r="AE51" s="13">
        <f t="shared" si="14"/>
        <v>0</v>
      </c>
      <c r="AF51" s="13">
        <f t="shared" si="15"/>
        <v>0</v>
      </c>
      <c r="AG51" s="13">
        <f t="shared" si="16"/>
        <v>0</v>
      </c>
      <c r="AH51" s="13">
        <f t="shared" si="17"/>
        <v>46</v>
      </c>
      <c r="AI51" s="14">
        <f t="shared" si="18"/>
        <v>0</v>
      </c>
      <c r="AK51" s="12">
        <f t="shared" si="19"/>
        <v>132.06</v>
      </c>
      <c r="AL51" s="12">
        <f t="shared" si="20"/>
        <v>11</v>
      </c>
      <c r="AM51" s="12">
        <f t="shared" si="21"/>
        <v>-132</v>
      </c>
      <c r="AN51" s="12">
        <f t="shared" si="22"/>
        <v>4490</v>
      </c>
      <c r="AO51" s="12">
        <f>MAX(AN$4:AN51)</f>
        <v>5634</v>
      </c>
      <c r="AP51" s="8">
        <f t="shared" si="23"/>
        <v>-0.20305289314873978</v>
      </c>
      <c r="AR51" s="12">
        <f t="shared" si="24"/>
        <v>163.32</v>
      </c>
      <c r="AS51" s="12">
        <f t="shared" si="25"/>
        <v>13</v>
      </c>
      <c r="AT51" s="12">
        <f t="shared" si="26"/>
        <v>0</v>
      </c>
      <c r="AU51" s="12">
        <f t="shared" si="27"/>
        <v>5444</v>
      </c>
      <c r="AV51" s="12">
        <f>MAX(AU$4:AU51)</f>
        <v>5720</v>
      </c>
      <c r="AW51" s="8">
        <f t="shared" si="28"/>
        <v>-4.8251748251748251E-2</v>
      </c>
    </row>
    <row r="52" spans="1:49" x14ac:dyDescent="0.3">
      <c r="A52" s="1">
        <v>42656</v>
      </c>
      <c r="B52" s="1">
        <v>42657</v>
      </c>
      <c r="C52" s="1" t="s">
        <v>44</v>
      </c>
      <c r="D52" s="3">
        <v>550</v>
      </c>
      <c r="E52" s="3">
        <v>-200</v>
      </c>
      <c r="F52" s="3">
        <f t="shared" si="0"/>
        <v>350</v>
      </c>
      <c r="G52" s="14">
        <f t="shared" si="1"/>
        <v>1</v>
      </c>
      <c r="H52" s="3" t="s">
        <v>37</v>
      </c>
      <c r="L52" s="14">
        <f t="shared" si="2"/>
        <v>1</v>
      </c>
      <c r="M52" s="14" t="s">
        <v>20</v>
      </c>
      <c r="N52" s="14">
        <v>8</v>
      </c>
      <c r="O52" s="14">
        <v>76090</v>
      </c>
      <c r="P52" s="14">
        <v>76067</v>
      </c>
      <c r="Q52" s="14">
        <v>75701</v>
      </c>
      <c r="R52" s="13">
        <f t="shared" si="3"/>
        <v>-1.5</v>
      </c>
      <c r="S52" s="13">
        <f t="shared" si="4"/>
        <v>38.1</v>
      </c>
      <c r="U52" s="13">
        <f t="shared" si="5"/>
        <v>1.5</v>
      </c>
      <c r="V52" s="13">
        <f t="shared" si="6"/>
        <v>38.1</v>
      </c>
      <c r="W52" s="7">
        <f t="shared" si="7"/>
        <v>0</v>
      </c>
      <c r="X52" s="7">
        <f t="shared" si="8"/>
        <v>0</v>
      </c>
      <c r="Y52" s="13">
        <f t="shared" si="9"/>
        <v>0</v>
      </c>
      <c r="Z52" s="7"/>
      <c r="AA52" s="13">
        <f t="shared" si="10"/>
        <v>0</v>
      </c>
      <c r="AB52" s="13">
        <f t="shared" si="11"/>
        <v>0</v>
      </c>
      <c r="AC52" s="13">
        <f t="shared" si="12"/>
        <v>-38</v>
      </c>
      <c r="AD52" s="13">
        <f t="shared" si="13"/>
        <v>0</v>
      </c>
      <c r="AE52" s="13">
        <f t="shared" si="14"/>
        <v>0</v>
      </c>
      <c r="AF52" s="13">
        <f t="shared" si="15"/>
        <v>0</v>
      </c>
      <c r="AG52" s="13">
        <f t="shared" si="16"/>
        <v>0</v>
      </c>
      <c r="AH52" s="13">
        <f t="shared" si="17"/>
        <v>46</v>
      </c>
      <c r="AI52" s="14">
        <f t="shared" si="18"/>
        <v>0</v>
      </c>
      <c r="AK52" s="12">
        <f t="shared" si="19"/>
        <v>134.69999999999999</v>
      </c>
      <c r="AL52" s="12">
        <f t="shared" si="20"/>
        <v>11</v>
      </c>
      <c r="AM52" s="12">
        <f t="shared" si="21"/>
        <v>0</v>
      </c>
      <c r="AN52" s="12">
        <f t="shared" si="22"/>
        <v>4490</v>
      </c>
      <c r="AO52" s="12">
        <f>MAX(AN$4:AN52)</f>
        <v>5634</v>
      </c>
      <c r="AP52" s="8">
        <f t="shared" si="23"/>
        <v>-0.20305289314873978</v>
      </c>
      <c r="AR52" s="12">
        <f t="shared" si="24"/>
        <v>163.32</v>
      </c>
      <c r="AS52" s="12">
        <f t="shared" si="25"/>
        <v>13</v>
      </c>
      <c r="AT52" s="12">
        <f t="shared" si="26"/>
        <v>0</v>
      </c>
      <c r="AU52" s="12">
        <f t="shared" si="27"/>
        <v>5444</v>
      </c>
      <c r="AV52" s="12">
        <f>MAX(AU$4:AU52)</f>
        <v>5720</v>
      </c>
      <c r="AW52" s="8">
        <f t="shared" si="28"/>
        <v>-4.8251748251748251E-2</v>
      </c>
    </row>
    <row r="53" spans="1:49" x14ac:dyDescent="0.3">
      <c r="A53" s="1">
        <v>42657</v>
      </c>
      <c r="B53" s="1">
        <v>42657</v>
      </c>
      <c r="C53" s="1" t="s">
        <v>44</v>
      </c>
      <c r="D53" s="3">
        <v>1415</v>
      </c>
      <c r="E53" s="3">
        <v>-200</v>
      </c>
      <c r="F53" s="3">
        <f t="shared" si="0"/>
        <v>1215</v>
      </c>
      <c r="G53" s="14">
        <f t="shared" si="1"/>
        <v>0</v>
      </c>
      <c r="H53" s="3" t="s">
        <v>43</v>
      </c>
      <c r="K53" s="14" t="s">
        <v>11</v>
      </c>
      <c r="L53" s="14">
        <f t="shared" si="2"/>
        <v>1</v>
      </c>
      <c r="M53" s="14" t="s">
        <v>21</v>
      </c>
      <c r="N53" s="14">
        <v>10</v>
      </c>
      <c r="O53" s="14">
        <v>131540</v>
      </c>
      <c r="P53" s="14">
        <v>131523</v>
      </c>
      <c r="Q53" s="14">
        <v>131774</v>
      </c>
      <c r="R53" s="13">
        <f t="shared" si="3"/>
        <v>2.7</v>
      </c>
      <c r="S53" s="13">
        <f t="shared" si="4"/>
        <v>22.4</v>
      </c>
      <c r="U53" s="13">
        <f t="shared" si="5"/>
        <v>-2.7</v>
      </c>
      <c r="V53" s="13">
        <f t="shared" si="6"/>
        <v>22.4</v>
      </c>
      <c r="W53" s="7">
        <f t="shared" si="7"/>
        <v>1</v>
      </c>
      <c r="X53" s="7">
        <f t="shared" si="8"/>
        <v>0</v>
      </c>
      <c r="Y53" s="13">
        <f t="shared" si="9"/>
        <v>0</v>
      </c>
      <c r="Z53" s="7"/>
      <c r="AA53" s="13">
        <f t="shared" si="10"/>
        <v>0</v>
      </c>
      <c r="AB53" s="13">
        <f t="shared" si="11"/>
        <v>10</v>
      </c>
      <c r="AC53" s="13">
        <f t="shared" si="12"/>
        <v>-28</v>
      </c>
      <c r="AD53" s="13">
        <f t="shared" si="13"/>
        <v>0</v>
      </c>
      <c r="AE53" s="13">
        <f t="shared" si="14"/>
        <v>10</v>
      </c>
      <c r="AF53" s="13">
        <f t="shared" si="15"/>
        <v>0</v>
      </c>
      <c r="AG53" s="13">
        <f t="shared" si="16"/>
        <v>0</v>
      </c>
      <c r="AH53" s="13">
        <f t="shared" si="17"/>
        <v>46</v>
      </c>
      <c r="AI53" s="14">
        <f t="shared" si="18"/>
        <v>0</v>
      </c>
      <c r="AK53" s="12">
        <f t="shared" si="19"/>
        <v>134.69999999999999</v>
      </c>
      <c r="AL53" s="12">
        <f t="shared" si="20"/>
        <v>11</v>
      </c>
      <c r="AM53" s="12">
        <f t="shared" si="21"/>
        <v>110</v>
      </c>
      <c r="AN53" s="12">
        <f t="shared" si="22"/>
        <v>4600</v>
      </c>
      <c r="AO53" s="12">
        <f>MAX(AN$4:AN53)</f>
        <v>5634</v>
      </c>
      <c r="AP53" s="8">
        <f t="shared" si="23"/>
        <v>-0.18352857649982252</v>
      </c>
      <c r="AR53" s="12">
        <f t="shared" si="24"/>
        <v>163.32</v>
      </c>
      <c r="AS53" s="12">
        <f t="shared" si="25"/>
        <v>13</v>
      </c>
      <c r="AT53" s="12">
        <f t="shared" si="26"/>
        <v>0</v>
      </c>
      <c r="AU53" s="12">
        <f t="shared" si="27"/>
        <v>5444</v>
      </c>
      <c r="AV53" s="12">
        <f>MAX(AU$4:AU53)</f>
        <v>5720</v>
      </c>
      <c r="AW53" s="8">
        <f t="shared" si="28"/>
        <v>-4.8251748251748251E-2</v>
      </c>
    </row>
    <row r="54" spans="1:49" x14ac:dyDescent="0.3">
      <c r="A54" s="1">
        <v>42655</v>
      </c>
      <c r="B54" s="1">
        <v>42657</v>
      </c>
      <c r="C54" s="1" t="s">
        <v>44</v>
      </c>
      <c r="D54" s="3">
        <v>1545</v>
      </c>
      <c r="E54" s="3">
        <v>-200</v>
      </c>
      <c r="F54" s="3">
        <f t="shared" si="0"/>
        <v>1345</v>
      </c>
      <c r="G54" s="14">
        <f t="shared" si="1"/>
        <v>2</v>
      </c>
      <c r="H54" s="3" t="s">
        <v>37</v>
      </c>
      <c r="K54" s="14" t="s">
        <v>11</v>
      </c>
      <c r="L54" s="14">
        <f t="shared" si="2"/>
        <v>0</v>
      </c>
      <c r="M54" s="14" t="s">
        <v>20</v>
      </c>
      <c r="N54" s="14">
        <v>8</v>
      </c>
      <c r="O54" s="14">
        <v>76500</v>
      </c>
      <c r="P54" s="14">
        <v>76468</v>
      </c>
      <c r="Q54" s="14">
        <v>75805</v>
      </c>
      <c r="R54" s="13">
        <f t="shared" si="3"/>
        <v>-2.4</v>
      </c>
      <c r="S54" s="13">
        <f t="shared" si="4"/>
        <v>68.7</v>
      </c>
      <c r="U54" s="13">
        <f t="shared" si="5"/>
        <v>2.4</v>
      </c>
      <c r="V54" s="13">
        <f t="shared" si="6"/>
        <v>68.7</v>
      </c>
      <c r="W54" s="7">
        <f t="shared" si="7"/>
        <v>0</v>
      </c>
      <c r="X54" s="7">
        <f t="shared" si="8"/>
        <v>0</v>
      </c>
      <c r="Y54" s="13">
        <f t="shared" si="9"/>
        <v>0</v>
      </c>
      <c r="Z54" s="7"/>
      <c r="AA54" s="13">
        <f t="shared" si="10"/>
        <v>0</v>
      </c>
      <c r="AB54" s="13">
        <f t="shared" si="11"/>
        <v>0</v>
      </c>
      <c r="AC54" s="13">
        <f t="shared" si="12"/>
        <v>-28</v>
      </c>
      <c r="AD54" s="13">
        <f t="shared" si="13"/>
        <v>0</v>
      </c>
      <c r="AE54" s="13">
        <f t="shared" si="14"/>
        <v>0</v>
      </c>
      <c r="AF54" s="13">
        <f t="shared" si="15"/>
        <v>0</v>
      </c>
      <c r="AG54" s="13">
        <f t="shared" si="16"/>
        <v>0</v>
      </c>
      <c r="AH54" s="13">
        <f t="shared" si="17"/>
        <v>46</v>
      </c>
      <c r="AI54" s="14">
        <f t="shared" si="18"/>
        <v>0</v>
      </c>
      <c r="AK54" s="12">
        <f t="shared" si="19"/>
        <v>134.69999999999999</v>
      </c>
      <c r="AL54" s="12">
        <f t="shared" si="20"/>
        <v>11</v>
      </c>
      <c r="AM54" s="12">
        <f t="shared" si="21"/>
        <v>0</v>
      </c>
      <c r="AN54" s="12">
        <f t="shared" si="22"/>
        <v>4600</v>
      </c>
      <c r="AO54" s="12">
        <f>MAX(AN$4:AN54)</f>
        <v>5634</v>
      </c>
      <c r="AP54" s="8">
        <f t="shared" si="23"/>
        <v>-0.18352857649982252</v>
      </c>
      <c r="AR54" s="12">
        <f t="shared" si="24"/>
        <v>163.32</v>
      </c>
      <c r="AS54" s="12">
        <f t="shared" si="25"/>
        <v>13</v>
      </c>
      <c r="AT54" s="12">
        <f t="shared" si="26"/>
        <v>0</v>
      </c>
      <c r="AU54" s="12">
        <f t="shared" si="27"/>
        <v>5444</v>
      </c>
      <c r="AV54" s="12">
        <f>MAX(AU$4:AU54)</f>
        <v>5720</v>
      </c>
      <c r="AW54" s="8">
        <f t="shared" si="28"/>
        <v>-4.8251748251748251E-2</v>
      </c>
    </row>
    <row r="55" spans="1:49" x14ac:dyDescent="0.3">
      <c r="A55" s="1">
        <v>42654</v>
      </c>
      <c r="B55" s="1">
        <v>42657</v>
      </c>
      <c r="C55" s="1" t="s">
        <v>44</v>
      </c>
      <c r="D55" s="3">
        <v>2030</v>
      </c>
      <c r="E55" s="3">
        <v>-200</v>
      </c>
      <c r="F55" s="3">
        <f t="shared" si="0"/>
        <v>1830</v>
      </c>
      <c r="G55" s="14">
        <f t="shared" si="1"/>
        <v>3</v>
      </c>
      <c r="H55" s="3" t="s">
        <v>43</v>
      </c>
      <c r="L55" s="14">
        <f t="shared" si="2"/>
        <v>1</v>
      </c>
      <c r="M55" s="14" t="s">
        <v>21</v>
      </c>
      <c r="N55" s="14">
        <v>10</v>
      </c>
      <c r="O55" s="14">
        <v>131160</v>
      </c>
      <c r="P55" s="14">
        <v>131012</v>
      </c>
      <c r="Q55" s="14">
        <v>131820</v>
      </c>
      <c r="R55" s="13">
        <f t="shared" si="3"/>
        <v>15.8</v>
      </c>
      <c r="S55" s="13">
        <f t="shared" si="4"/>
        <v>65</v>
      </c>
      <c r="U55" s="13">
        <f t="shared" si="5"/>
        <v>-15.8</v>
      </c>
      <c r="V55" s="13">
        <f t="shared" si="6"/>
        <v>65</v>
      </c>
      <c r="W55" s="7">
        <f t="shared" si="7"/>
        <v>1</v>
      </c>
      <c r="X55" s="7">
        <f t="shared" si="8"/>
        <v>1</v>
      </c>
      <c r="Y55" s="13">
        <f t="shared" si="9"/>
        <v>-12</v>
      </c>
      <c r="Z55" s="7"/>
      <c r="AA55" s="13">
        <f t="shared" si="10"/>
        <v>-12</v>
      </c>
      <c r="AB55" s="13">
        <f t="shared" si="11"/>
        <v>-12</v>
      </c>
      <c r="AC55" s="13">
        <f t="shared" si="12"/>
        <v>-40</v>
      </c>
      <c r="AD55" s="13">
        <f t="shared" si="13"/>
        <v>0</v>
      </c>
      <c r="AE55" s="13">
        <f t="shared" si="14"/>
        <v>0</v>
      </c>
      <c r="AF55" s="13">
        <f t="shared" si="15"/>
        <v>0</v>
      </c>
      <c r="AG55" s="13">
        <f t="shared" si="16"/>
        <v>-12</v>
      </c>
      <c r="AH55" s="13">
        <f t="shared" si="17"/>
        <v>34</v>
      </c>
      <c r="AI55" s="14">
        <f t="shared" si="18"/>
        <v>0</v>
      </c>
      <c r="AK55" s="12">
        <f t="shared" si="19"/>
        <v>134.69999999999999</v>
      </c>
      <c r="AL55" s="12">
        <f t="shared" si="20"/>
        <v>11</v>
      </c>
      <c r="AM55" s="12">
        <f t="shared" si="21"/>
        <v>-132</v>
      </c>
      <c r="AN55" s="12">
        <f t="shared" si="22"/>
        <v>4468</v>
      </c>
      <c r="AO55" s="12">
        <f>MAX(AN$4:AN55)</f>
        <v>5634</v>
      </c>
      <c r="AP55" s="8">
        <f t="shared" si="23"/>
        <v>-0.20695775647852324</v>
      </c>
      <c r="AR55" s="12">
        <f t="shared" si="24"/>
        <v>163.32</v>
      </c>
      <c r="AS55" s="12">
        <f t="shared" si="25"/>
        <v>13</v>
      </c>
      <c r="AT55" s="12">
        <f t="shared" si="26"/>
        <v>-156</v>
      </c>
      <c r="AU55" s="12">
        <f t="shared" si="27"/>
        <v>5288</v>
      </c>
      <c r="AV55" s="12">
        <f>MAX(AU$4:AU55)</f>
        <v>5720</v>
      </c>
      <c r="AW55" s="8">
        <f t="shared" si="28"/>
        <v>-7.5524475524475526E-2</v>
      </c>
    </row>
    <row r="56" spans="1:49" x14ac:dyDescent="0.3">
      <c r="A56" s="1">
        <v>42660</v>
      </c>
      <c r="B56" s="1">
        <v>42660</v>
      </c>
      <c r="C56" s="1" t="s">
        <v>44</v>
      </c>
      <c r="D56" s="3">
        <v>1550</v>
      </c>
      <c r="E56" s="3">
        <v>-200</v>
      </c>
      <c r="F56" s="3">
        <f t="shared" si="0"/>
        <v>1350</v>
      </c>
      <c r="G56" s="14">
        <f t="shared" si="1"/>
        <v>0</v>
      </c>
      <c r="H56" s="3" t="s">
        <v>37</v>
      </c>
      <c r="L56" s="14">
        <f t="shared" si="2"/>
        <v>0</v>
      </c>
      <c r="M56" s="14" t="s">
        <v>20</v>
      </c>
      <c r="N56" s="14">
        <v>8</v>
      </c>
      <c r="O56" s="14">
        <v>76220</v>
      </c>
      <c r="P56" s="14">
        <v>76249</v>
      </c>
      <c r="Q56" s="14">
        <v>76130</v>
      </c>
      <c r="R56" s="13">
        <f t="shared" si="3"/>
        <v>3.7</v>
      </c>
      <c r="S56" s="13">
        <f t="shared" si="4"/>
        <v>8.1999999999999993</v>
      </c>
      <c r="U56" s="13">
        <f t="shared" si="5"/>
        <v>-3.7</v>
      </c>
      <c r="V56" s="13">
        <f t="shared" si="6"/>
        <v>8.1999999999999993</v>
      </c>
      <c r="W56" s="7">
        <f t="shared" si="7"/>
        <v>1</v>
      </c>
      <c r="X56" s="7">
        <f t="shared" si="8"/>
        <v>0</v>
      </c>
      <c r="Y56" s="13">
        <f t="shared" si="9"/>
        <v>0</v>
      </c>
      <c r="Z56" s="7"/>
      <c r="AA56" s="13">
        <f t="shared" si="10"/>
        <v>-12</v>
      </c>
      <c r="AB56" s="13">
        <f t="shared" si="11"/>
        <v>-12</v>
      </c>
      <c r="AC56" s="13">
        <f t="shared" si="12"/>
        <v>-52</v>
      </c>
      <c r="AD56" s="13">
        <f t="shared" si="13"/>
        <v>0</v>
      </c>
      <c r="AE56" s="13">
        <f t="shared" si="14"/>
        <v>0</v>
      </c>
      <c r="AF56" s="13">
        <f t="shared" si="15"/>
        <v>-12</v>
      </c>
      <c r="AG56" s="13">
        <f t="shared" si="16"/>
        <v>0</v>
      </c>
      <c r="AH56" s="13">
        <f t="shared" si="17"/>
        <v>34</v>
      </c>
      <c r="AI56" s="14">
        <f t="shared" si="18"/>
        <v>0</v>
      </c>
      <c r="AK56" s="12">
        <f t="shared" si="19"/>
        <v>134.04</v>
      </c>
      <c r="AL56" s="12">
        <f t="shared" si="20"/>
        <v>11</v>
      </c>
      <c r="AM56" s="12">
        <f t="shared" si="21"/>
        <v>-132</v>
      </c>
      <c r="AN56" s="12">
        <f t="shared" si="22"/>
        <v>4336</v>
      </c>
      <c r="AO56" s="12">
        <f>MAX(AN$4:AN56)</f>
        <v>5634</v>
      </c>
      <c r="AP56" s="8">
        <f t="shared" si="23"/>
        <v>-0.230386936457224</v>
      </c>
      <c r="AR56" s="12">
        <f t="shared" si="24"/>
        <v>163.32</v>
      </c>
      <c r="AS56" s="12">
        <f t="shared" si="25"/>
        <v>13</v>
      </c>
      <c r="AT56" s="12">
        <f t="shared" si="26"/>
        <v>0</v>
      </c>
      <c r="AU56" s="12">
        <f t="shared" si="27"/>
        <v>5288</v>
      </c>
      <c r="AV56" s="12">
        <f>MAX(AU$4:AU56)</f>
        <v>5720</v>
      </c>
      <c r="AW56" s="8">
        <f t="shared" si="28"/>
        <v>-7.5524475524475526E-2</v>
      </c>
    </row>
    <row r="57" spans="1:49" x14ac:dyDescent="0.3">
      <c r="A57" s="1">
        <v>42656</v>
      </c>
      <c r="B57" s="1">
        <v>42661</v>
      </c>
      <c r="C57" s="1" t="s">
        <v>44</v>
      </c>
      <c r="D57" s="3">
        <v>400</v>
      </c>
      <c r="E57" s="3">
        <v>-200</v>
      </c>
      <c r="F57" s="3">
        <f t="shared" si="0"/>
        <v>200</v>
      </c>
      <c r="G57" s="14">
        <f t="shared" si="1"/>
        <v>5</v>
      </c>
      <c r="H57" s="3" t="s">
        <v>37</v>
      </c>
      <c r="K57" s="14" t="s">
        <v>11</v>
      </c>
      <c r="L57" s="14">
        <f t="shared" si="2"/>
        <v>1</v>
      </c>
      <c r="M57" s="14" t="s">
        <v>20</v>
      </c>
      <c r="N57" s="14">
        <v>8</v>
      </c>
      <c r="O57" s="14">
        <v>76670</v>
      </c>
      <c r="P57" s="14">
        <v>76685</v>
      </c>
      <c r="Q57" s="14">
        <v>76583</v>
      </c>
      <c r="R57" s="13">
        <f t="shared" si="3"/>
        <v>2.2999999999999998</v>
      </c>
      <c r="S57" s="13">
        <f t="shared" si="4"/>
        <v>7.9</v>
      </c>
      <c r="U57" s="13">
        <f t="shared" si="5"/>
        <v>-2.2999999999999998</v>
      </c>
      <c r="V57" s="13">
        <f t="shared" si="6"/>
        <v>7.9</v>
      </c>
      <c r="W57" s="7">
        <f t="shared" si="7"/>
        <v>1</v>
      </c>
      <c r="X57" s="7">
        <f t="shared" si="8"/>
        <v>0</v>
      </c>
      <c r="Y57" s="13">
        <f t="shared" si="9"/>
        <v>0</v>
      </c>
      <c r="Z57" s="7"/>
      <c r="AA57" s="13">
        <f t="shared" si="10"/>
        <v>-12</v>
      </c>
      <c r="AB57" s="13">
        <f t="shared" si="11"/>
        <v>-12</v>
      </c>
      <c r="AC57" s="13">
        <f t="shared" si="12"/>
        <v>-64</v>
      </c>
      <c r="AD57" s="13">
        <f t="shared" si="13"/>
        <v>0</v>
      </c>
      <c r="AE57" s="13">
        <f t="shared" si="14"/>
        <v>-12</v>
      </c>
      <c r="AF57" s="13">
        <f t="shared" si="15"/>
        <v>0</v>
      </c>
      <c r="AG57" s="13">
        <f t="shared" si="16"/>
        <v>0</v>
      </c>
      <c r="AH57" s="13">
        <f t="shared" si="17"/>
        <v>34</v>
      </c>
      <c r="AI57" s="14">
        <f t="shared" si="18"/>
        <v>0</v>
      </c>
      <c r="AK57" s="12">
        <f t="shared" si="19"/>
        <v>130.07999999999998</v>
      </c>
      <c r="AL57" s="12">
        <f t="shared" si="20"/>
        <v>10</v>
      </c>
      <c r="AM57" s="12">
        <f t="shared" si="21"/>
        <v>-120</v>
      </c>
      <c r="AN57" s="12">
        <f t="shared" si="22"/>
        <v>4216</v>
      </c>
      <c r="AO57" s="12">
        <f>MAX(AN$4:AN57)</f>
        <v>5634</v>
      </c>
      <c r="AP57" s="8">
        <f t="shared" si="23"/>
        <v>-0.25168619098331557</v>
      </c>
      <c r="AR57" s="12">
        <f t="shared" si="24"/>
        <v>163.32</v>
      </c>
      <c r="AS57" s="12">
        <f t="shared" si="25"/>
        <v>13</v>
      </c>
      <c r="AT57" s="12">
        <f t="shared" si="26"/>
        <v>0</v>
      </c>
      <c r="AU57" s="12">
        <f t="shared" si="27"/>
        <v>5288</v>
      </c>
      <c r="AV57" s="12">
        <f>MAX(AU$4:AU57)</f>
        <v>5720</v>
      </c>
      <c r="AW57" s="8">
        <f t="shared" si="28"/>
        <v>-7.5524475524475526E-2</v>
      </c>
    </row>
    <row r="58" spans="1:49" x14ac:dyDescent="0.3">
      <c r="A58" s="1">
        <v>42650</v>
      </c>
      <c r="B58" s="1">
        <v>42661</v>
      </c>
      <c r="C58" s="1" t="s">
        <v>44</v>
      </c>
      <c r="D58" s="3">
        <v>405</v>
      </c>
      <c r="E58" s="3">
        <v>-200</v>
      </c>
      <c r="F58" s="3">
        <f t="shared" si="0"/>
        <v>205</v>
      </c>
      <c r="G58" s="14">
        <f t="shared" si="1"/>
        <v>11</v>
      </c>
      <c r="H58" s="3" t="s">
        <v>43</v>
      </c>
      <c r="L58" s="14">
        <f t="shared" si="2"/>
        <v>1</v>
      </c>
      <c r="M58" s="14" t="s">
        <v>21</v>
      </c>
      <c r="N58" s="14">
        <v>10</v>
      </c>
      <c r="O58" s="14">
        <v>130840</v>
      </c>
      <c r="P58" s="14">
        <v>130823</v>
      </c>
      <c r="Q58" s="14">
        <v>131004</v>
      </c>
      <c r="R58" s="13">
        <f t="shared" si="3"/>
        <v>2.7</v>
      </c>
      <c r="S58" s="13">
        <f t="shared" si="4"/>
        <v>15.4</v>
      </c>
      <c r="U58" s="13">
        <f t="shared" si="5"/>
        <v>-2.7</v>
      </c>
      <c r="V58" s="13">
        <f t="shared" si="6"/>
        <v>15.4</v>
      </c>
      <c r="W58" s="7">
        <f t="shared" si="7"/>
        <v>1</v>
      </c>
      <c r="X58" s="7">
        <f t="shared" si="8"/>
        <v>1</v>
      </c>
      <c r="Y58" s="13">
        <f t="shared" si="9"/>
        <v>0</v>
      </c>
      <c r="Z58" s="7"/>
      <c r="AA58" s="13">
        <f t="shared" si="10"/>
        <v>-12</v>
      </c>
      <c r="AB58" s="13">
        <f t="shared" si="11"/>
        <v>10</v>
      </c>
      <c r="AC58" s="13">
        <f t="shared" si="12"/>
        <v>-54</v>
      </c>
      <c r="AD58" s="13">
        <f t="shared" si="13"/>
        <v>0</v>
      </c>
      <c r="AE58" s="13">
        <f t="shared" si="14"/>
        <v>0</v>
      </c>
      <c r="AF58" s="13">
        <f t="shared" si="15"/>
        <v>0</v>
      </c>
      <c r="AG58" s="13">
        <f t="shared" si="16"/>
        <v>10</v>
      </c>
      <c r="AH58" s="13">
        <f t="shared" si="17"/>
        <v>44</v>
      </c>
      <c r="AI58" s="14">
        <f t="shared" si="18"/>
        <v>1</v>
      </c>
      <c r="AK58" s="12">
        <f t="shared" si="19"/>
        <v>130.07999999999998</v>
      </c>
      <c r="AL58" s="12">
        <f t="shared" si="20"/>
        <v>10</v>
      </c>
      <c r="AM58" s="12">
        <f t="shared" si="21"/>
        <v>100</v>
      </c>
      <c r="AN58" s="12">
        <f t="shared" si="22"/>
        <v>4316</v>
      </c>
      <c r="AO58" s="12">
        <f>MAX(AN$4:AN58)</f>
        <v>5634</v>
      </c>
      <c r="AP58" s="8">
        <f t="shared" si="23"/>
        <v>-0.23393681221157259</v>
      </c>
      <c r="AR58" s="12">
        <f t="shared" si="24"/>
        <v>163.32</v>
      </c>
      <c r="AS58" s="12">
        <f t="shared" si="25"/>
        <v>13</v>
      </c>
      <c r="AT58" s="12">
        <f t="shared" si="26"/>
        <v>130</v>
      </c>
      <c r="AU58" s="12">
        <f t="shared" si="27"/>
        <v>5418</v>
      </c>
      <c r="AV58" s="12">
        <f>MAX(AU$4:AU58)</f>
        <v>5720</v>
      </c>
      <c r="AW58" s="8">
        <f t="shared" si="28"/>
        <v>-5.2797202797202798E-2</v>
      </c>
    </row>
    <row r="59" spans="1:49" x14ac:dyDescent="0.3">
      <c r="A59" s="1">
        <v>42661</v>
      </c>
      <c r="B59" s="1">
        <v>42661</v>
      </c>
      <c r="C59" s="1" t="s">
        <v>44</v>
      </c>
      <c r="D59" s="3">
        <v>1745</v>
      </c>
      <c r="E59" s="3">
        <v>-200</v>
      </c>
      <c r="F59" s="3">
        <f t="shared" si="0"/>
        <v>1545</v>
      </c>
      <c r="G59" s="14">
        <f t="shared" si="1"/>
        <v>0</v>
      </c>
      <c r="H59" s="3" t="s">
        <v>43</v>
      </c>
      <c r="L59" s="14">
        <f t="shared" si="2"/>
        <v>1</v>
      </c>
      <c r="M59" s="14" t="s">
        <v>20</v>
      </c>
      <c r="N59" s="14">
        <v>10</v>
      </c>
      <c r="O59" s="14">
        <v>131270</v>
      </c>
      <c r="P59" s="14">
        <v>131294</v>
      </c>
      <c r="Q59" s="14">
        <v>131161</v>
      </c>
      <c r="R59" s="13">
        <f t="shared" si="3"/>
        <v>3.4</v>
      </c>
      <c r="S59" s="13">
        <f t="shared" si="4"/>
        <v>9.9</v>
      </c>
      <c r="U59" s="13">
        <f t="shared" si="5"/>
        <v>-3.4</v>
      </c>
      <c r="V59" s="13">
        <f t="shared" si="6"/>
        <v>9.9</v>
      </c>
      <c r="W59" s="7">
        <f t="shared" si="7"/>
        <v>1</v>
      </c>
      <c r="X59" s="7">
        <f t="shared" si="8"/>
        <v>1</v>
      </c>
      <c r="Y59" s="13">
        <f t="shared" si="9"/>
        <v>0</v>
      </c>
      <c r="Z59" s="7"/>
      <c r="AA59" s="13">
        <f t="shared" si="10"/>
        <v>-12</v>
      </c>
      <c r="AB59" s="13">
        <f t="shared" si="11"/>
        <v>-12</v>
      </c>
      <c r="AC59" s="13">
        <f t="shared" si="12"/>
        <v>-66</v>
      </c>
      <c r="AD59" s="13">
        <f t="shared" si="13"/>
        <v>0</v>
      </c>
      <c r="AE59" s="13">
        <f t="shared" si="14"/>
        <v>0</v>
      </c>
      <c r="AF59" s="13">
        <f t="shared" si="15"/>
        <v>0</v>
      </c>
      <c r="AG59" s="13">
        <f t="shared" si="16"/>
        <v>-12</v>
      </c>
      <c r="AH59" s="13">
        <f t="shared" si="17"/>
        <v>32</v>
      </c>
      <c r="AI59" s="14">
        <f t="shared" si="18"/>
        <v>0</v>
      </c>
      <c r="AK59" s="12">
        <f t="shared" si="19"/>
        <v>130.07999999999998</v>
      </c>
      <c r="AL59" s="12">
        <f t="shared" si="20"/>
        <v>10</v>
      </c>
      <c r="AM59" s="12">
        <f t="shared" si="21"/>
        <v>-120</v>
      </c>
      <c r="AN59" s="12">
        <f t="shared" si="22"/>
        <v>4196</v>
      </c>
      <c r="AO59" s="12">
        <f>MAX(AN$4:AN59)</f>
        <v>5634</v>
      </c>
      <c r="AP59" s="8">
        <f t="shared" si="23"/>
        <v>-0.25523606673766419</v>
      </c>
      <c r="AR59" s="12">
        <f t="shared" si="24"/>
        <v>163.32</v>
      </c>
      <c r="AS59" s="12">
        <f t="shared" si="25"/>
        <v>13</v>
      </c>
      <c r="AT59" s="12">
        <f t="shared" si="26"/>
        <v>-156</v>
      </c>
      <c r="AU59" s="12">
        <f t="shared" si="27"/>
        <v>5262</v>
      </c>
      <c r="AV59" s="12">
        <f>MAX(AU$4:AU59)</f>
        <v>5720</v>
      </c>
      <c r="AW59" s="8">
        <f t="shared" si="28"/>
        <v>-8.0069930069930073E-2</v>
      </c>
    </row>
    <row r="60" spans="1:49" x14ac:dyDescent="0.3">
      <c r="A60" s="1">
        <v>42660</v>
      </c>
      <c r="B60" s="1">
        <v>42661</v>
      </c>
      <c r="C60" s="1" t="s">
        <v>44</v>
      </c>
      <c r="D60" s="3">
        <v>2440</v>
      </c>
      <c r="E60" s="3">
        <v>-200</v>
      </c>
      <c r="F60" s="3">
        <f t="shared" si="0"/>
        <v>2240</v>
      </c>
      <c r="G60" s="14">
        <f t="shared" si="1"/>
        <v>1</v>
      </c>
      <c r="H60" s="3" t="s">
        <v>37</v>
      </c>
      <c r="K60" s="14" t="s">
        <v>11</v>
      </c>
      <c r="L60" s="14">
        <f t="shared" si="2"/>
        <v>1</v>
      </c>
      <c r="M60" s="14" t="s">
        <v>20</v>
      </c>
      <c r="N60" s="14">
        <v>8</v>
      </c>
      <c r="O60" s="14">
        <v>76410</v>
      </c>
      <c r="P60" s="14">
        <v>76418</v>
      </c>
      <c r="Q60" s="14">
        <v>76247</v>
      </c>
      <c r="R60" s="13">
        <f t="shared" si="3"/>
        <v>1.6</v>
      </c>
      <c r="S60" s="13">
        <f t="shared" si="4"/>
        <v>15.5</v>
      </c>
      <c r="U60" s="13">
        <f t="shared" si="5"/>
        <v>-1.6</v>
      </c>
      <c r="V60" s="13">
        <f t="shared" si="6"/>
        <v>15.5</v>
      </c>
      <c r="W60" s="7">
        <f t="shared" si="7"/>
        <v>1</v>
      </c>
      <c r="X60" s="7">
        <f t="shared" si="8"/>
        <v>0</v>
      </c>
      <c r="Y60" s="13">
        <f t="shared" si="9"/>
        <v>0</v>
      </c>
      <c r="Z60" s="7"/>
      <c r="AA60" s="13">
        <f t="shared" si="10"/>
        <v>-12</v>
      </c>
      <c r="AB60" s="13">
        <f t="shared" si="11"/>
        <v>10</v>
      </c>
      <c r="AC60" s="13">
        <f t="shared" si="12"/>
        <v>-56</v>
      </c>
      <c r="AD60" s="13">
        <f t="shared" si="13"/>
        <v>0</v>
      </c>
      <c r="AE60" s="13">
        <f t="shared" si="14"/>
        <v>10</v>
      </c>
      <c r="AF60" s="13">
        <f t="shared" si="15"/>
        <v>0</v>
      </c>
      <c r="AG60" s="13">
        <f t="shared" si="16"/>
        <v>0</v>
      </c>
      <c r="AH60" s="13">
        <f t="shared" si="17"/>
        <v>32</v>
      </c>
      <c r="AI60" s="14">
        <f t="shared" si="18"/>
        <v>0</v>
      </c>
      <c r="AK60" s="12">
        <f t="shared" si="19"/>
        <v>130.07999999999998</v>
      </c>
      <c r="AL60" s="12">
        <f t="shared" si="20"/>
        <v>10</v>
      </c>
      <c r="AM60" s="12">
        <f t="shared" si="21"/>
        <v>100</v>
      </c>
      <c r="AN60" s="12">
        <f t="shared" si="22"/>
        <v>4296</v>
      </c>
      <c r="AO60" s="12">
        <f>MAX(AN$4:AN60)</f>
        <v>5634</v>
      </c>
      <c r="AP60" s="8">
        <f t="shared" si="23"/>
        <v>-0.23748668796592121</v>
      </c>
      <c r="AR60" s="12">
        <f t="shared" si="24"/>
        <v>163.32</v>
      </c>
      <c r="AS60" s="12">
        <f t="shared" si="25"/>
        <v>13</v>
      </c>
      <c r="AT60" s="12">
        <f t="shared" si="26"/>
        <v>0</v>
      </c>
      <c r="AU60" s="12">
        <f t="shared" si="27"/>
        <v>5262</v>
      </c>
      <c r="AV60" s="12">
        <f>MAX(AU$4:AU60)</f>
        <v>5720</v>
      </c>
      <c r="AW60" s="8">
        <f t="shared" si="28"/>
        <v>-8.0069930069930073E-2</v>
      </c>
    </row>
    <row r="61" spans="1:49" x14ac:dyDescent="0.3">
      <c r="A61" s="1">
        <v>42661</v>
      </c>
      <c r="B61" s="1">
        <v>42662</v>
      </c>
      <c r="C61" s="1" t="s">
        <v>45</v>
      </c>
      <c r="D61" s="3">
        <v>145</v>
      </c>
      <c r="E61" s="3">
        <v>100</v>
      </c>
      <c r="F61" s="3">
        <f t="shared" si="0"/>
        <v>245</v>
      </c>
      <c r="G61" s="14">
        <f t="shared" si="1"/>
        <v>1</v>
      </c>
      <c r="H61" s="3" t="s">
        <v>17</v>
      </c>
      <c r="I61" s="14" t="s">
        <v>11</v>
      </c>
      <c r="J61" s="14">
        <v>21</v>
      </c>
      <c r="L61" s="14">
        <f t="shared" si="2"/>
        <v>1</v>
      </c>
      <c r="M61" s="14" t="s">
        <v>20</v>
      </c>
      <c r="N61" s="14">
        <v>7</v>
      </c>
      <c r="O61" s="14">
        <v>110000</v>
      </c>
      <c r="P61" s="14">
        <v>110043</v>
      </c>
      <c r="Q61" s="14">
        <v>109516</v>
      </c>
      <c r="R61" s="13">
        <f t="shared" si="3"/>
        <v>5</v>
      </c>
      <c r="S61" s="13">
        <f t="shared" si="4"/>
        <v>47.7</v>
      </c>
      <c r="U61" s="13">
        <f t="shared" si="5"/>
        <v>-5</v>
      </c>
      <c r="V61" s="13">
        <f t="shared" si="6"/>
        <v>47.7</v>
      </c>
      <c r="W61" s="7">
        <f t="shared" si="7"/>
        <v>1</v>
      </c>
      <c r="X61" s="7">
        <f t="shared" si="8"/>
        <v>0</v>
      </c>
      <c r="Y61" s="13">
        <f t="shared" si="9"/>
        <v>0</v>
      </c>
      <c r="Z61" s="7"/>
      <c r="AA61" s="13">
        <f t="shared" si="10"/>
        <v>0</v>
      </c>
      <c r="AB61" s="13">
        <f t="shared" si="11"/>
        <v>10</v>
      </c>
      <c r="AC61" s="13">
        <f t="shared" si="12"/>
        <v>-46</v>
      </c>
      <c r="AD61" s="13">
        <f t="shared" si="13"/>
        <v>10</v>
      </c>
      <c r="AE61" s="13">
        <f t="shared" si="14"/>
        <v>0</v>
      </c>
      <c r="AF61" s="13">
        <f t="shared" si="15"/>
        <v>0</v>
      </c>
      <c r="AG61" s="13">
        <f t="shared" si="16"/>
        <v>0</v>
      </c>
      <c r="AH61" s="13">
        <f t="shared" si="17"/>
        <v>32</v>
      </c>
      <c r="AI61" s="14">
        <f t="shared" si="18"/>
        <v>0</v>
      </c>
      <c r="AK61" s="12">
        <f t="shared" si="19"/>
        <v>128.88</v>
      </c>
      <c r="AL61" s="12">
        <f t="shared" si="20"/>
        <v>10</v>
      </c>
      <c r="AM61" s="12">
        <f t="shared" si="21"/>
        <v>100</v>
      </c>
      <c r="AN61" s="12">
        <f t="shared" si="22"/>
        <v>4396</v>
      </c>
      <c r="AO61" s="12">
        <f>MAX(AN$4:AN61)</f>
        <v>5634</v>
      </c>
      <c r="AP61" s="8">
        <f t="shared" si="23"/>
        <v>-0.21973730919417819</v>
      </c>
      <c r="AR61" s="12">
        <f t="shared" si="24"/>
        <v>157.85999999999999</v>
      </c>
      <c r="AS61" s="12">
        <f t="shared" si="25"/>
        <v>13</v>
      </c>
      <c r="AT61" s="12">
        <f t="shared" si="26"/>
        <v>0</v>
      </c>
      <c r="AU61" s="12">
        <f t="shared" si="27"/>
        <v>5262</v>
      </c>
      <c r="AV61" s="12">
        <f>MAX(AU$4:AU61)</f>
        <v>5720</v>
      </c>
      <c r="AW61" s="8">
        <f t="shared" si="28"/>
        <v>-8.0069930069930073E-2</v>
      </c>
    </row>
    <row r="62" spans="1:49" x14ac:dyDescent="0.3">
      <c r="A62" s="1">
        <v>42662</v>
      </c>
      <c r="B62" s="1">
        <v>42662</v>
      </c>
      <c r="C62" s="1" t="s">
        <v>45</v>
      </c>
      <c r="D62" s="3">
        <v>750</v>
      </c>
      <c r="E62" s="3">
        <v>100</v>
      </c>
      <c r="F62" s="3">
        <f t="shared" si="0"/>
        <v>850</v>
      </c>
      <c r="G62" s="14">
        <f t="shared" si="1"/>
        <v>0</v>
      </c>
      <c r="H62" s="3" t="s">
        <v>17</v>
      </c>
      <c r="L62" s="14">
        <f t="shared" si="2"/>
        <v>1</v>
      </c>
      <c r="M62" s="14" t="s">
        <v>20</v>
      </c>
      <c r="N62" s="14">
        <v>7</v>
      </c>
      <c r="O62" s="14">
        <v>109900</v>
      </c>
      <c r="P62" s="14">
        <v>110043</v>
      </c>
      <c r="Q62" s="14">
        <v>109516</v>
      </c>
      <c r="R62" s="13">
        <f t="shared" si="3"/>
        <v>15</v>
      </c>
      <c r="S62" s="13">
        <f t="shared" si="4"/>
        <v>37.700000000000003</v>
      </c>
      <c r="U62" s="13">
        <f t="shared" si="5"/>
        <v>-15</v>
      </c>
      <c r="V62" s="13">
        <f t="shared" si="6"/>
        <v>37.700000000000003</v>
      </c>
      <c r="W62" s="7">
        <f t="shared" si="7"/>
        <v>1</v>
      </c>
      <c r="X62" s="7">
        <f t="shared" si="8"/>
        <v>1</v>
      </c>
      <c r="Y62" s="13">
        <f t="shared" si="9"/>
        <v>-12</v>
      </c>
      <c r="Z62" s="7"/>
      <c r="AA62" s="13">
        <f t="shared" si="10"/>
        <v>-12</v>
      </c>
      <c r="AB62" s="13">
        <f t="shared" si="11"/>
        <v>-12</v>
      </c>
      <c r="AC62" s="13">
        <f t="shared" si="12"/>
        <v>-58</v>
      </c>
      <c r="AD62" s="13">
        <f t="shared" si="13"/>
        <v>0</v>
      </c>
      <c r="AE62" s="13">
        <f t="shared" si="14"/>
        <v>0</v>
      </c>
      <c r="AF62" s="13">
        <f t="shared" si="15"/>
        <v>0</v>
      </c>
      <c r="AG62" s="13">
        <f t="shared" si="16"/>
        <v>-12</v>
      </c>
      <c r="AH62" s="13">
        <f t="shared" si="17"/>
        <v>20</v>
      </c>
      <c r="AI62" s="14">
        <f t="shared" si="18"/>
        <v>0</v>
      </c>
      <c r="AK62" s="12">
        <f t="shared" si="19"/>
        <v>128.88</v>
      </c>
      <c r="AL62" s="12">
        <f t="shared" si="20"/>
        <v>10</v>
      </c>
      <c r="AM62" s="12">
        <f t="shared" si="21"/>
        <v>-120</v>
      </c>
      <c r="AN62" s="12">
        <f t="shared" si="22"/>
        <v>4276</v>
      </c>
      <c r="AO62" s="12">
        <f>MAX(AN$4:AN62)</f>
        <v>5634</v>
      </c>
      <c r="AP62" s="8">
        <f t="shared" si="23"/>
        <v>-0.2410365637202698</v>
      </c>
      <c r="AR62" s="12">
        <f t="shared" si="24"/>
        <v>157.85999999999999</v>
      </c>
      <c r="AS62" s="12">
        <f t="shared" si="25"/>
        <v>13</v>
      </c>
      <c r="AT62" s="12">
        <f t="shared" si="26"/>
        <v>-156</v>
      </c>
      <c r="AU62" s="12">
        <f t="shared" si="27"/>
        <v>5106</v>
      </c>
      <c r="AV62" s="12">
        <f>MAX(AU$4:AU62)</f>
        <v>5720</v>
      </c>
      <c r="AW62" s="8">
        <f t="shared" si="28"/>
        <v>-0.10734265734265734</v>
      </c>
    </row>
    <row r="63" spans="1:49" x14ac:dyDescent="0.3">
      <c r="A63" s="1">
        <v>42662</v>
      </c>
      <c r="B63" s="1">
        <v>42662</v>
      </c>
      <c r="C63" s="1" t="s">
        <v>44</v>
      </c>
      <c r="D63" s="3">
        <v>1145</v>
      </c>
      <c r="E63" s="3">
        <v>-200</v>
      </c>
      <c r="F63" s="3">
        <f t="shared" si="0"/>
        <v>945</v>
      </c>
      <c r="G63" s="14">
        <f t="shared" si="1"/>
        <v>0</v>
      </c>
      <c r="H63" s="3" t="s">
        <v>37</v>
      </c>
      <c r="L63" s="14">
        <f t="shared" si="2"/>
        <v>1</v>
      </c>
      <c r="M63" s="14" t="s">
        <v>20</v>
      </c>
      <c r="N63" s="14">
        <v>8</v>
      </c>
      <c r="O63" s="14">
        <v>76840</v>
      </c>
      <c r="P63" s="14">
        <v>76872</v>
      </c>
      <c r="Q63" s="14">
        <v>76677</v>
      </c>
      <c r="R63" s="13">
        <f t="shared" si="3"/>
        <v>4</v>
      </c>
      <c r="S63" s="13">
        <f t="shared" si="4"/>
        <v>15.5</v>
      </c>
      <c r="U63" s="13">
        <f t="shared" si="5"/>
        <v>-4</v>
      </c>
      <c r="V63" s="13">
        <f t="shared" si="6"/>
        <v>15.5</v>
      </c>
      <c r="W63" s="7">
        <f t="shared" si="7"/>
        <v>1</v>
      </c>
      <c r="X63" s="7">
        <f t="shared" si="8"/>
        <v>1</v>
      </c>
      <c r="Y63" s="13">
        <f t="shared" si="9"/>
        <v>0</v>
      </c>
      <c r="Z63" s="7"/>
      <c r="AA63" s="13">
        <f t="shared" si="10"/>
        <v>-12</v>
      </c>
      <c r="AB63" s="13">
        <f t="shared" si="11"/>
        <v>10</v>
      </c>
      <c r="AC63" s="13">
        <f t="shared" si="12"/>
        <v>-48</v>
      </c>
      <c r="AD63" s="13">
        <f t="shared" si="13"/>
        <v>0</v>
      </c>
      <c r="AE63" s="13">
        <f t="shared" si="14"/>
        <v>0</v>
      </c>
      <c r="AF63" s="13">
        <f t="shared" si="15"/>
        <v>0</v>
      </c>
      <c r="AG63" s="13">
        <f t="shared" si="16"/>
        <v>10</v>
      </c>
      <c r="AH63" s="13">
        <f t="shared" si="17"/>
        <v>30</v>
      </c>
      <c r="AI63" s="14">
        <f t="shared" si="18"/>
        <v>1</v>
      </c>
      <c r="AK63" s="12">
        <f t="shared" si="19"/>
        <v>128.88</v>
      </c>
      <c r="AL63" s="12">
        <f t="shared" si="20"/>
        <v>10</v>
      </c>
      <c r="AM63" s="12">
        <f t="shared" si="21"/>
        <v>100</v>
      </c>
      <c r="AN63" s="12">
        <f t="shared" si="22"/>
        <v>4376</v>
      </c>
      <c r="AO63" s="12">
        <f>MAX(AN$4:AN63)</f>
        <v>5634</v>
      </c>
      <c r="AP63" s="8">
        <f t="shared" si="23"/>
        <v>-0.22328718494852681</v>
      </c>
      <c r="AR63" s="12">
        <f t="shared" si="24"/>
        <v>157.85999999999999</v>
      </c>
      <c r="AS63" s="12">
        <f t="shared" si="25"/>
        <v>13</v>
      </c>
      <c r="AT63" s="12">
        <f t="shared" si="26"/>
        <v>130</v>
      </c>
      <c r="AU63" s="12">
        <f t="shared" si="27"/>
        <v>5236</v>
      </c>
      <c r="AV63" s="12">
        <f>MAX(AU$4:AU63)</f>
        <v>5720</v>
      </c>
      <c r="AW63" s="8">
        <f t="shared" si="28"/>
        <v>-8.461538461538462E-2</v>
      </c>
    </row>
    <row r="64" spans="1:49" x14ac:dyDescent="0.3">
      <c r="A64" s="1">
        <v>42662</v>
      </c>
      <c r="B64" s="1">
        <v>42662</v>
      </c>
      <c r="C64" s="1" t="s">
        <v>44</v>
      </c>
      <c r="D64" s="3">
        <v>1350</v>
      </c>
      <c r="E64" s="3">
        <v>-200</v>
      </c>
      <c r="F64" s="3">
        <f t="shared" si="0"/>
        <v>1150</v>
      </c>
      <c r="G64" s="14">
        <f t="shared" si="1"/>
        <v>0</v>
      </c>
      <c r="H64" s="3" t="s">
        <v>43</v>
      </c>
      <c r="L64" s="14">
        <f t="shared" si="2"/>
        <v>1</v>
      </c>
      <c r="M64" s="14" t="s">
        <v>21</v>
      </c>
      <c r="N64" s="14">
        <v>10</v>
      </c>
      <c r="O64" s="14">
        <v>130730</v>
      </c>
      <c r="P64" s="14">
        <v>130737</v>
      </c>
      <c r="Q64" s="14">
        <v>131145</v>
      </c>
      <c r="R64" s="13">
        <f t="shared" si="3"/>
        <v>0.3</v>
      </c>
      <c r="S64" s="13">
        <f t="shared" si="4"/>
        <v>40.5</v>
      </c>
      <c r="U64" s="13">
        <f t="shared" si="5"/>
        <v>-0.3</v>
      </c>
      <c r="V64" s="13">
        <f t="shared" si="6"/>
        <v>40.5</v>
      </c>
      <c r="W64" s="7">
        <f t="shared" si="7"/>
        <v>0</v>
      </c>
      <c r="X64" s="7">
        <f t="shared" si="8"/>
        <v>0</v>
      </c>
      <c r="Y64" s="13">
        <f t="shared" si="9"/>
        <v>0</v>
      </c>
      <c r="Z64" s="7"/>
      <c r="AA64" s="13">
        <f t="shared" si="10"/>
        <v>0</v>
      </c>
      <c r="AB64" s="13">
        <f t="shared" si="11"/>
        <v>0</v>
      </c>
      <c r="AC64" s="13">
        <f t="shared" si="12"/>
        <v>-48</v>
      </c>
      <c r="AD64" s="13">
        <f t="shared" si="13"/>
        <v>0</v>
      </c>
      <c r="AE64" s="13">
        <f t="shared" si="14"/>
        <v>0</v>
      </c>
      <c r="AF64" s="13">
        <f t="shared" si="15"/>
        <v>0</v>
      </c>
      <c r="AG64" s="13">
        <f t="shared" si="16"/>
        <v>0</v>
      </c>
      <c r="AH64" s="13">
        <f t="shared" si="17"/>
        <v>30</v>
      </c>
      <c r="AI64" s="14">
        <f t="shared" si="18"/>
        <v>0</v>
      </c>
      <c r="AK64" s="12">
        <f t="shared" si="19"/>
        <v>128.88</v>
      </c>
      <c r="AL64" s="12">
        <f t="shared" si="20"/>
        <v>10</v>
      </c>
      <c r="AM64" s="12">
        <f t="shared" si="21"/>
        <v>0</v>
      </c>
      <c r="AN64" s="12">
        <f t="shared" si="22"/>
        <v>4376</v>
      </c>
      <c r="AO64" s="12">
        <f>MAX(AN$4:AN64)</f>
        <v>5634</v>
      </c>
      <c r="AP64" s="8">
        <f t="shared" si="23"/>
        <v>-0.22328718494852681</v>
      </c>
      <c r="AR64" s="12">
        <f t="shared" si="24"/>
        <v>157.85999999999999</v>
      </c>
      <c r="AS64" s="12">
        <f t="shared" si="25"/>
        <v>13</v>
      </c>
      <c r="AT64" s="12">
        <f t="shared" si="26"/>
        <v>0</v>
      </c>
      <c r="AU64" s="12">
        <f t="shared" si="27"/>
        <v>5236</v>
      </c>
      <c r="AV64" s="12">
        <f>MAX(AU$4:AU64)</f>
        <v>5720</v>
      </c>
      <c r="AW64" s="8">
        <f t="shared" si="28"/>
        <v>-8.461538461538462E-2</v>
      </c>
    </row>
    <row r="65" spans="1:49" x14ac:dyDescent="0.3">
      <c r="A65" s="1">
        <v>42662</v>
      </c>
      <c r="B65" s="1">
        <v>42663</v>
      </c>
      <c r="C65" s="1" t="s">
        <v>44</v>
      </c>
      <c r="D65" s="3">
        <v>1045</v>
      </c>
      <c r="E65" s="3">
        <v>-200</v>
      </c>
      <c r="F65" s="3">
        <f t="shared" si="0"/>
        <v>845</v>
      </c>
      <c r="G65" s="14">
        <f t="shared" si="1"/>
        <v>1</v>
      </c>
      <c r="H65" s="3" t="s">
        <v>38</v>
      </c>
      <c r="L65" s="14">
        <f t="shared" si="2"/>
        <v>1</v>
      </c>
      <c r="M65" s="14" t="s">
        <v>20</v>
      </c>
      <c r="N65" s="14">
        <v>7</v>
      </c>
      <c r="O65" s="14">
        <v>103800</v>
      </c>
      <c r="P65" s="14">
        <v>103796</v>
      </c>
      <c r="Q65" s="14">
        <v>103583</v>
      </c>
      <c r="R65" s="13">
        <f t="shared" si="3"/>
        <v>0.3</v>
      </c>
      <c r="S65" s="13">
        <f t="shared" si="4"/>
        <v>21</v>
      </c>
      <c r="U65" s="13">
        <f t="shared" si="5"/>
        <v>-0.3</v>
      </c>
      <c r="V65" s="13">
        <f t="shared" si="6"/>
        <v>21</v>
      </c>
      <c r="W65" s="7">
        <f t="shared" si="7"/>
        <v>0</v>
      </c>
      <c r="X65" s="7">
        <f t="shared" si="8"/>
        <v>0</v>
      </c>
      <c r="Y65" s="13">
        <f t="shared" si="9"/>
        <v>0</v>
      </c>
      <c r="Z65" s="7"/>
      <c r="AA65" s="13">
        <f t="shared" si="10"/>
        <v>0</v>
      </c>
      <c r="AB65" s="13">
        <f t="shared" si="11"/>
        <v>0</v>
      </c>
      <c r="AC65" s="13">
        <f t="shared" si="12"/>
        <v>-48</v>
      </c>
      <c r="AD65" s="13">
        <f t="shared" si="13"/>
        <v>0</v>
      </c>
      <c r="AE65" s="13">
        <f t="shared" si="14"/>
        <v>0</v>
      </c>
      <c r="AF65" s="13">
        <f t="shared" si="15"/>
        <v>0</v>
      </c>
      <c r="AG65" s="13">
        <f t="shared" si="16"/>
        <v>0</v>
      </c>
      <c r="AH65" s="13">
        <f t="shared" si="17"/>
        <v>30</v>
      </c>
      <c r="AI65" s="14">
        <f t="shared" si="18"/>
        <v>0</v>
      </c>
      <c r="AK65" s="12">
        <f t="shared" si="19"/>
        <v>131.28</v>
      </c>
      <c r="AL65" s="12">
        <f t="shared" si="20"/>
        <v>10</v>
      </c>
      <c r="AM65" s="12">
        <f t="shared" si="21"/>
        <v>0</v>
      </c>
      <c r="AN65" s="12">
        <f t="shared" si="22"/>
        <v>4376</v>
      </c>
      <c r="AO65" s="12">
        <f>MAX(AN$4:AN65)</f>
        <v>5634</v>
      </c>
      <c r="AP65" s="8">
        <f t="shared" si="23"/>
        <v>-0.22328718494852681</v>
      </c>
      <c r="AR65" s="12">
        <f t="shared" si="24"/>
        <v>157.85999999999999</v>
      </c>
      <c r="AS65" s="12">
        <f t="shared" si="25"/>
        <v>13</v>
      </c>
      <c r="AT65" s="12">
        <f t="shared" si="26"/>
        <v>0</v>
      </c>
      <c r="AU65" s="12">
        <f t="shared" si="27"/>
        <v>5236</v>
      </c>
      <c r="AV65" s="12">
        <f>MAX(AU$4:AU65)</f>
        <v>5720</v>
      </c>
      <c r="AW65" s="8">
        <f t="shared" si="28"/>
        <v>-8.461538461538462E-2</v>
      </c>
    </row>
    <row r="66" spans="1:49" x14ac:dyDescent="0.3">
      <c r="A66" s="1">
        <v>42663</v>
      </c>
      <c r="B66" s="1">
        <v>42663</v>
      </c>
      <c r="C66" s="1" t="s">
        <v>44</v>
      </c>
      <c r="D66" s="3">
        <v>1535</v>
      </c>
      <c r="E66" s="3">
        <v>-200</v>
      </c>
      <c r="F66" s="3">
        <f t="shared" si="0"/>
        <v>1335</v>
      </c>
      <c r="G66" s="14">
        <f t="shared" si="1"/>
        <v>0</v>
      </c>
      <c r="H66" s="3" t="s">
        <v>43</v>
      </c>
      <c r="L66" s="14">
        <f t="shared" si="2"/>
        <v>0</v>
      </c>
      <c r="M66" s="14" t="s">
        <v>20</v>
      </c>
      <c r="N66" s="14">
        <v>10</v>
      </c>
      <c r="O66" s="14">
        <v>131930</v>
      </c>
      <c r="P66" s="14">
        <v>131923</v>
      </c>
      <c r="Q66" s="14">
        <v>131790</v>
      </c>
      <c r="R66" s="13">
        <f t="shared" si="3"/>
        <v>0.3</v>
      </c>
      <c r="S66" s="13">
        <f t="shared" si="4"/>
        <v>13</v>
      </c>
      <c r="U66" s="13">
        <f t="shared" si="5"/>
        <v>-0.3</v>
      </c>
      <c r="V66" s="13">
        <f t="shared" si="6"/>
        <v>13</v>
      </c>
      <c r="W66" s="7">
        <f t="shared" si="7"/>
        <v>0</v>
      </c>
      <c r="X66" s="7">
        <f t="shared" si="8"/>
        <v>0</v>
      </c>
      <c r="Y66" s="13">
        <f t="shared" si="9"/>
        <v>0</v>
      </c>
      <c r="Z66" s="7"/>
      <c r="AA66" s="13">
        <f t="shared" si="10"/>
        <v>0</v>
      </c>
      <c r="AB66" s="13">
        <f t="shared" si="11"/>
        <v>0</v>
      </c>
      <c r="AC66" s="13">
        <f t="shared" si="12"/>
        <v>-48</v>
      </c>
      <c r="AD66" s="13">
        <f t="shared" si="13"/>
        <v>0</v>
      </c>
      <c r="AE66" s="13">
        <f t="shared" si="14"/>
        <v>0</v>
      </c>
      <c r="AF66" s="13">
        <f t="shared" si="15"/>
        <v>0</v>
      </c>
      <c r="AG66" s="13">
        <f t="shared" si="16"/>
        <v>0</v>
      </c>
      <c r="AH66" s="13">
        <f t="shared" si="17"/>
        <v>30</v>
      </c>
      <c r="AI66" s="14">
        <f t="shared" si="18"/>
        <v>0</v>
      </c>
      <c r="AK66" s="12">
        <f t="shared" si="19"/>
        <v>131.28</v>
      </c>
      <c r="AL66" s="12">
        <f t="shared" si="20"/>
        <v>10</v>
      </c>
      <c r="AM66" s="12">
        <f t="shared" si="21"/>
        <v>0</v>
      </c>
      <c r="AN66" s="12">
        <f t="shared" si="22"/>
        <v>4376</v>
      </c>
      <c r="AO66" s="12">
        <f>MAX(AN$4:AN66)</f>
        <v>5634</v>
      </c>
      <c r="AP66" s="8">
        <f t="shared" si="23"/>
        <v>-0.22328718494852681</v>
      </c>
      <c r="AR66" s="12">
        <f t="shared" si="24"/>
        <v>157.85999999999999</v>
      </c>
      <c r="AS66" s="12">
        <f t="shared" si="25"/>
        <v>13</v>
      </c>
      <c r="AT66" s="12">
        <f t="shared" si="26"/>
        <v>0</v>
      </c>
      <c r="AU66" s="12">
        <f t="shared" si="27"/>
        <v>5236</v>
      </c>
      <c r="AV66" s="12">
        <f>MAX(AU$4:AU66)</f>
        <v>5720</v>
      </c>
      <c r="AW66" s="8">
        <f t="shared" si="28"/>
        <v>-8.461538461538462E-2</v>
      </c>
    </row>
    <row r="67" spans="1:49" x14ac:dyDescent="0.3">
      <c r="A67" s="1">
        <v>42663</v>
      </c>
      <c r="B67" s="1">
        <v>42663</v>
      </c>
      <c r="C67" s="1" t="s">
        <v>45</v>
      </c>
      <c r="D67" s="3">
        <v>1240</v>
      </c>
      <c r="E67" s="3">
        <v>100</v>
      </c>
      <c r="F67" s="3">
        <f t="shared" si="0"/>
        <v>1340</v>
      </c>
      <c r="G67" s="14">
        <f t="shared" si="1"/>
        <v>0</v>
      </c>
      <c r="H67" s="3" t="s">
        <v>17</v>
      </c>
      <c r="L67" s="14">
        <f t="shared" si="2"/>
        <v>0</v>
      </c>
      <c r="M67" s="14" t="s">
        <v>20</v>
      </c>
      <c r="N67" s="14">
        <v>7</v>
      </c>
      <c r="O67" s="14">
        <v>109960</v>
      </c>
      <c r="P67" s="14">
        <v>109970</v>
      </c>
      <c r="Q67" s="14">
        <v>109960</v>
      </c>
      <c r="R67" s="13">
        <f t="shared" si="3"/>
        <v>1.7</v>
      </c>
      <c r="S67" s="13">
        <f t="shared" si="4"/>
        <v>-0.7</v>
      </c>
      <c r="U67" s="13">
        <f t="shared" si="5"/>
        <v>-1.7</v>
      </c>
      <c r="V67" s="13">
        <f t="shared" si="6"/>
        <v>-0.7</v>
      </c>
      <c r="W67" s="7">
        <f t="shared" si="7"/>
        <v>1</v>
      </c>
      <c r="X67" s="7">
        <f t="shared" si="8"/>
        <v>0</v>
      </c>
      <c r="Y67" s="13">
        <f t="shared" si="9"/>
        <v>0</v>
      </c>
      <c r="Z67" s="7"/>
      <c r="AA67" s="13">
        <f t="shared" si="10"/>
        <v>-12</v>
      </c>
      <c r="AB67" s="13">
        <f t="shared" si="11"/>
        <v>-12</v>
      </c>
      <c r="AC67" s="13">
        <f t="shared" si="12"/>
        <v>-60</v>
      </c>
      <c r="AD67" s="13">
        <f t="shared" si="13"/>
        <v>0</v>
      </c>
      <c r="AE67" s="13">
        <f t="shared" si="14"/>
        <v>0</v>
      </c>
      <c r="AF67" s="13">
        <f t="shared" si="15"/>
        <v>-12</v>
      </c>
      <c r="AG67" s="13">
        <f t="shared" si="16"/>
        <v>0</v>
      </c>
      <c r="AH67" s="13">
        <f t="shared" si="17"/>
        <v>30</v>
      </c>
      <c r="AI67" s="14">
        <f t="shared" si="18"/>
        <v>0</v>
      </c>
      <c r="AK67" s="12">
        <f t="shared" si="19"/>
        <v>131.28</v>
      </c>
      <c r="AL67" s="12">
        <f t="shared" si="20"/>
        <v>10</v>
      </c>
      <c r="AM67" s="12">
        <f t="shared" si="21"/>
        <v>-120</v>
      </c>
      <c r="AN67" s="12">
        <f t="shared" si="22"/>
        <v>4256</v>
      </c>
      <c r="AO67" s="12">
        <f>MAX(AN$4:AN67)</f>
        <v>5634</v>
      </c>
      <c r="AP67" s="8">
        <f t="shared" si="23"/>
        <v>-0.24458643947461839</v>
      </c>
      <c r="AR67" s="12">
        <f t="shared" si="24"/>
        <v>157.85999999999999</v>
      </c>
      <c r="AS67" s="12">
        <f t="shared" si="25"/>
        <v>13</v>
      </c>
      <c r="AT67" s="12">
        <f t="shared" si="26"/>
        <v>0</v>
      </c>
      <c r="AU67" s="12">
        <f t="shared" si="27"/>
        <v>5236</v>
      </c>
      <c r="AV67" s="12">
        <f>MAX(AU$4:AU67)</f>
        <v>5720</v>
      </c>
      <c r="AW67" s="8">
        <f t="shared" si="28"/>
        <v>-8.461538461538462E-2</v>
      </c>
    </row>
    <row r="68" spans="1:49" x14ac:dyDescent="0.3">
      <c r="A68" s="1">
        <v>42663</v>
      </c>
      <c r="B68" s="1">
        <v>42663</v>
      </c>
      <c r="C68" s="1" t="s">
        <v>45</v>
      </c>
      <c r="D68" s="3">
        <v>1240</v>
      </c>
      <c r="E68" s="3">
        <v>100</v>
      </c>
      <c r="F68" s="3">
        <f t="shared" si="0"/>
        <v>1340</v>
      </c>
      <c r="G68" s="14">
        <f t="shared" si="1"/>
        <v>0</v>
      </c>
      <c r="H68" s="3" t="s">
        <v>17</v>
      </c>
      <c r="L68" s="14">
        <f t="shared" si="2"/>
        <v>0</v>
      </c>
      <c r="M68" s="14" t="s">
        <v>20</v>
      </c>
      <c r="N68" s="14">
        <v>7</v>
      </c>
      <c r="O68" s="14">
        <v>110170</v>
      </c>
      <c r="P68" s="14">
        <v>110180</v>
      </c>
      <c r="Q68" s="14">
        <v>110170</v>
      </c>
      <c r="R68" s="13">
        <f t="shared" si="3"/>
        <v>1.7</v>
      </c>
      <c r="S68" s="13">
        <f t="shared" si="4"/>
        <v>-0.7</v>
      </c>
      <c r="U68" s="13">
        <f t="shared" si="5"/>
        <v>-1.7</v>
      </c>
      <c r="V68" s="13">
        <f t="shared" si="6"/>
        <v>-0.7</v>
      </c>
      <c r="W68" s="7">
        <f t="shared" si="7"/>
        <v>1</v>
      </c>
      <c r="X68" s="7">
        <f t="shared" si="8"/>
        <v>0</v>
      </c>
      <c r="Y68" s="13">
        <f t="shared" si="9"/>
        <v>0</v>
      </c>
      <c r="Z68" s="7"/>
      <c r="AA68" s="13">
        <f t="shared" si="10"/>
        <v>-12</v>
      </c>
      <c r="AB68" s="13">
        <f t="shared" si="11"/>
        <v>-12</v>
      </c>
      <c r="AC68" s="13">
        <f t="shared" si="12"/>
        <v>-72</v>
      </c>
      <c r="AD68" s="13">
        <f t="shared" si="13"/>
        <v>0</v>
      </c>
      <c r="AE68" s="13">
        <f t="shared" si="14"/>
        <v>0</v>
      </c>
      <c r="AF68" s="13">
        <f t="shared" si="15"/>
        <v>-12</v>
      </c>
      <c r="AG68" s="13">
        <f t="shared" si="16"/>
        <v>0</v>
      </c>
      <c r="AH68" s="13">
        <f t="shared" si="17"/>
        <v>30</v>
      </c>
      <c r="AI68" s="14">
        <f t="shared" si="18"/>
        <v>0</v>
      </c>
      <c r="AK68" s="12">
        <f t="shared" si="19"/>
        <v>131.28</v>
      </c>
      <c r="AL68" s="12">
        <f t="shared" si="20"/>
        <v>10</v>
      </c>
      <c r="AM68" s="12">
        <f t="shared" si="21"/>
        <v>-120</v>
      </c>
      <c r="AN68" s="12">
        <f t="shared" si="22"/>
        <v>4136</v>
      </c>
      <c r="AO68" s="12">
        <f>MAX(AN$4:AN68)</f>
        <v>5634</v>
      </c>
      <c r="AP68" s="8">
        <f t="shared" si="23"/>
        <v>-0.26588569400070999</v>
      </c>
      <c r="AR68" s="12">
        <f t="shared" si="24"/>
        <v>157.85999999999999</v>
      </c>
      <c r="AS68" s="12">
        <f t="shared" si="25"/>
        <v>13</v>
      </c>
      <c r="AT68" s="12">
        <f t="shared" si="26"/>
        <v>0</v>
      </c>
      <c r="AU68" s="12">
        <f t="shared" si="27"/>
        <v>5236</v>
      </c>
      <c r="AV68" s="12">
        <f>MAX(AU$4:AU68)</f>
        <v>5720</v>
      </c>
      <c r="AW68" s="8">
        <f t="shared" si="28"/>
        <v>-8.461538461538462E-2</v>
      </c>
    </row>
    <row r="69" spans="1:49" x14ac:dyDescent="0.3">
      <c r="A69" s="1">
        <v>42663</v>
      </c>
      <c r="B69" s="1">
        <v>42663</v>
      </c>
      <c r="C69" s="1" t="s">
        <v>44</v>
      </c>
      <c r="D69" s="3">
        <v>1730</v>
      </c>
      <c r="E69" s="3">
        <v>-200</v>
      </c>
      <c r="F69" s="3">
        <f t="shared" ref="F69:F132" si="29">D69+E69</f>
        <v>1530</v>
      </c>
      <c r="G69" s="14">
        <f t="shared" ref="G69:G132" si="30">B69-A69</f>
        <v>0</v>
      </c>
      <c r="H69" s="3" t="s">
        <v>37</v>
      </c>
      <c r="L69" s="14">
        <f t="shared" ref="L69:L132" si="31">IF(AND(F69&gt;=L$3,F69&lt;=L$4),0,1)</f>
        <v>1</v>
      </c>
      <c r="M69" s="14" t="s">
        <v>21</v>
      </c>
      <c r="N69" s="14">
        <v>8</v>
      </c>
      <c r="O69" s="14">
        <v>76290</v>
      </c>
      <c r="P69" s="14">
        <v>76238</v>
      </c>
      <c r="Q69" s="14">
        <v>76410</v>
      </c>
      <c r="R69" s="13">
        <f t="shared" ref="R69:R132" si="32">IF(M69="short",((P69-O69)+N69)/10,((O69-P69)+N69)/10)</f>
        <v>6</v>
      </c>
      <c r="S69" s="13">
        <f t="shared" ref="S69:S132" si="33">IF(M69="long",((Q69-O69)-N69)/10,((O69-Q69)-N69)/10)</f>
        <v>11.2</v>
      </c>
      <c r="U69" s="13">
        <f t="shared" ref="U69:U132" si="34">U$4-R69</f>
        <v>-6</v>
      </c>
      <c r="V69" s="13">
        <f t="shared" ref="V69:V132" si="35">S69+U$4</f>
        <v>11.2</v>
      </c>
      <c r="W69" s="7">
        <f t="shared" ref="W69:W132" si="36">IF(-U69&gt;N69/10,1, )</f>
        <v>1</v>
      </c>
      <c r="X69" s="7">
        <f t="shared" ref="X69:X132" si="37">IF(OR(I69="yes",K69="yes"),0,L69*W69)</f>
        <v>1</v>
      </c>
      <c r="Y69" s="13">
        <f t="shared" ref="Y69:Y132" si="38">IF(U69&lt;=-Y$3,-Y$3,0)</f>
        <v>0</v>
      </c>
      <c r="Z69" s="7"/>
      <c r="AA69" s="13">
        <f t="shared" ref="AA69:AA132" si="39">IF(AND(Y69=0,S69&gt;=AA$3-(N69/10)),0,-Y$3*W69)</f>
        <v>-12</v>
      </c>
      <c r="AB69" s="13">
        <f t="shared" ref="AB69:AB132" si="40">IF(AND(Y69=0,V69&gt;AB$3),AB$3*W69,AA69*W69)</f>
        <v>10</v>
      </c>
      <c r="AC69" s="13">
        <f t="shared" ref="AC69:AC132" si="41">AC68+AB69</f>
        <v>-62</v>
      </c>
      <c r="AD69" s="13">
        <f t="shared" ref="AD69:AD132" si="42">IF(I69="yes",AB69,)</f>
        <v>0</v>
      </c>
      <c r="AE69" s="13">
        <f t="shared" ref="AE69:AE132" si="43">IF(K69="yes",AB69, )</f>
        <v>0</v>
      </c>
      <c r="AF69" s="13">
        <f t="shared" ref="AF69:AF132" si="44">IF(L69=1, ,AB69)</f>
        <v>0</v>
      </c>
      <c r="AG69" s="13">
        <f t="shared" ref="AG69:AG132" si="45">X69*AB69</f>
        <v>10</v>
      </c>
      <c r="AH69" s="13">
        <f t="shared" ref="AH69:AH132" si="46">AH68+AG69</f>
        <v>40</v>
      </c>
      <c r="AI69" s="14">
        <f t="shared" ref="AI69:AI132" si="47">IF(AG69&gt;0,1, )</f>
        <v>1</v>
      </c>
      <c r="AK69" s="12">
        <f t="shared" ref="AK69:AK132" si="48">IF(B69=B68,AK68,AN68*AK$3)</f>
        <v>131.28</v>
      </c>
      <c r="AL69" s="12">
        <f t="shared" ref="AL69:AL132" si="49">INT(AK69/AL$3)</f>
        <v>10</v>
      </c>
      <c r="AM69" s="12">
        <f t="shared" ref="AM69:AM132" si="50">AB69*AL69</f>
        <v>100</v>
      </c>
      <c r="AN69" s="12">
        <f t="shared" ref="AN69:AN132" si="51">AN68+AM69</f>
        <v>4236</v>
      </c>
      <c r="AO69" s="12">
        <f>MAX(AN$4:AN69)</f>
        <v>5634</v>
      </c>
      <c r="AP69" s="8">
        <f t="shared" ref="AP69:AP132" si="52">(AN69-AO69)/AO69</f>
        <v>-0.24813631522896698</v>
      </c>
      <c r="AR69" s="12">
        <f t="shared" ref="AR69:AR132" si="53">IF(I69=I68,AR68,AU68*AR$3)</f>
        <v>157.85999999999999</v>
      </c>
      <c r="AS69" s="12">
        <f t="shared" ref="AS69:AS132" si="54">INT(AR69/AS$3)</f>
        <v>13</v>
      </c>
      <c r="AT69" s="12">
        <f t="shared" ref="AT69:AT132" si="55">AG69*AS69</f>
        <v>130</v>
      </c>
      <c r="AU69" s="12">
        <f t="shared" ref="AU69:AU132" si="56">AU68+AT69</f>
        <v>5366</v>
      </c>
      <c r="AV69" s="12">
        <f>MAX(AU$4:AU69)</f>
        <v>5720</v>
      </c>
      <c r="AW69" s="8">
        <f t="shared" ref="AW69:AW132" si="57">(AU69-AV69)/AV69</f>
        <v>-6.1888111888111885E-2</v>
      </c>
    </row>
    <row r="70" spans="1:49" x14ac:dyDescent="0.3">
      <c r="A70" s="1">
        <v>42663</v>
      </c>
      <c r="B70" s="1">
        <v>42663</v>
      </c>
      <c r="C70" s="1" t="s">
        <v>44</v>
      </c>
      <c r="D70" s="3">
        <v>1800</v>
      </c>
      <c r="E70" s="3">
        <v>-200</v>
      </c>
      <c r="F70" s="3">
        <f t="shared" si="29"/>
        <v>1600</v>
      </c>
      <c r="G70" s="14">
        <f t="shared" si="30"/>
        <v>0</v>
      </c>
      <c r="H70" s="3" t="s">
        <v>38</v>
      </c>
      <c r="L70" s="14">
        <f t="shared" si="31"/>
        <v>1</v>
      </c>
      <c r="M70" s="14" t="s">
        <v>20</v>
      </c>
      <c r="N70" s="14">
        <v>7</v>
      </c>
      <c r="O70" s="14">
        <v>104080</v>
      </c>
      <c r="P70" s="14">
        <v>104097</v>
      </c>
      <c r="Q70" s="14">
        <v>103872</v>
      </c>
      <c r="R70" s="13">
        <f t="shared" si="32"/>
        <v>2.4</v>
      </c>
      <c r="S70" s="13">
        <f t="shared" si="33"/>
        <v>20.100000000000001</v>
      </c>
      <c r="U70" s="13">
        <f t="shared" si="34"/>
        <v>-2.4</v>
      </c>
      <c r="V70" s="13">
        <f t="shared" si="35"/>
        <v>20.100000000000001</v>
      </c>
      <c r="W70" s="7">
        <f t="shared" si="36"/>
        <v>1</v>
      </c>
      <c r="X70" s="7">
        <f t="shared" si="37"/>
        <v>1</v>
      </c>
      <c r="Y70" s="13">
        <f t="shared" si="38"/>
        <v>0</v>
      </c>
      <c r="Z70" s="7"/>
      <c r="AA70" s="13">
        <f t="shared" si="39"/>
        <v>0</v>
      </c>
      <c r="AB70" s="13">
        <f t="shared" si="40"/>
        <v>10</v>
      </c>
      <c r="AC70" s="13">
        <f t="shared" si="41"/>
        <v>-52</v>
      </c>
      <c r="AD70" s="13">
        <f t="shared" si="42"/>
        <v>0</v>
      </c>
      <c r="AE70" s="13">
        <f t="shared" si="43"/>
        <v>0</v>
      </c>
      <c r="AF70" s="13">
        <f t="shared" si="44"/>
        <v>0</v>
      </c>
      <c r="AG70" s="13">
        <f t="shared" si="45"/>
        <v>10</v>
      </c>
      <c r="AH70" s="13">
        <f t="shared" si="46"/>
        <v>50</v>
      </c>
      <c r="AI70" s="14">
        <f t="shared" si="47"/>
        <v>1</v>
      </c>
      <c r="AK70" s="12">
        <f t="shared" si="48"/>
        <v>131.28</v>
      </c>
      <c r="AL70" s="12">
        <f t="shared" si="49"/>
        <v>10</v>
      </c>
      <c r="AM70" s="12">
        <f t="shared" si="50"/>
        <v>100</v>
      </c>
      <c r="AN70" s="12">
        <f t="shared" si="51"/>
        <v>4336</v>
      </c>
      <c r="AO70" s="12">
        <f>MAX(AN$4:AN70)</f>
        <v>5634</v>
      </c>
      <c r="AP70" s="8">
        <f t="shared" si="52"/>
        <v>-0.230386936457224</v>
      </c>
      <c r="AR70" s="12">
        <f t="shared" si="53"/>
        <v>157.85999999999999</v>
      </c>
      <c r="AS70" s="12">
        <f t="shared" si="54"/>
        <v>13</v>
      </c>
      <c r="AT70" s="12">
        <f t="shared" si="55"/>
        <v>130</v>
      </c>
      <c r="AU70" s="12">
        <f t="shared" si="56"/>
        <v>5496</v>
      </c>
      <c r="AV70" s="12">
        <f>MAX(AU$4:AU70)</f>
        <v>5720</v>
      </c>
      <c r="AW70" s="8">
        <f t="shared" si="57"/>
        <v>-3.9160839160839164E-2</v>
      </c>
    </row>
    <row r="71" spans="1:49" x14ac:dyDescent="0.3">
      <c r="A71" s="1">
        <v>42663</v>
      </c>
      <c r="B71" s="1">
        <v>42664</v>
      </c>
      <c r="C71" s="1" t="s">
        <v>44</v>
      </c>
      <c r="D71" s="3">
        <v>605</v>
      </c>
      <c r="E71" s="3">
        <v>-200</v>
      </c>
      <c r="F71" s="3">
        <f t="shared" si="29"/>
        <v>405</v>
      </c>
      <c r="G71" s="14">
        <f t="shared" si="30"/>
        <v>1</v>
      </c>
      <c r="H71" s="3" t="s">
        <v>43</v>
      </c>
      <c r="L71" s="14">
        <f t="shared" si="31"/>
        <v>1</v>
      </c>
      <c r="M71" s="14" t="s">
        <v>20</v>
      </c>
      <c r="N71" s="14">
        <v>10</v>
      </c>
      <c r="O71" s="14">
        <v>132500</v>
      </c>
      <c r="P71" s="14">
        <v>132494</v>
      </c>
      <c r="Q71" s="14">
        <v>132248</v>
      </c>
      <c r="R71" s="13">
        <f t="shared" si="32"/>
        <v>0.4</v>
      </c>
      <c r="S71" s="13">
        <f t="shared" si="33"/>
        <v>24.2</v>
      </c>
      <c r="U71" s="13">
        <f t="shared" si="34"/>
        <v>-0.4</v>
      </c>
      <c r="V71" s="13">
        <f t="shared" si="35"/>
        <v>24.2</v>
      </c>
      <c r="W71" s="7">
        <f t="shared" si="36"/>
        <v>0</v>
      </c>
      <c r="X71" s="7">
        <f t="shared" si="37"/>
        <v>0</v>
      </c>
      <c r="Y71" s="13">
        <f t="shared" si="38"/>
        <v>0</v>
      </c>
      <c r="Z71" s="7"/>
      <c r="AA71" s="13">
        <f t="shared" si="39"/>
        <v>0</v>
      </c>
      <c r="AB71" s="13">
        <f t="shared" si="40"/>
        <v>0</v>
      </c>
      <c r="AC71" s="13">
        <f t="shared" si="41"/>
        <v>-52</v>
      </c>
      <c r="AD71" s="13">
        <f t="shared" si="42"/>
        <v>0</v>
      </c>
      <c r="AE71" s="13">
        <f t="shared" si="43"/>
        <v>0</v>
      </c>
      <c r="AF71" s="13">
        <f t="shared" si="44"/>
        <v>0</v>
      </c>
      <c r="AG71" s="13">
        <f t="shared" si="45"/>
        <v>0</v>
      </c>
      <c r="AH71" s="13">
        <f t="shared" si="46"/>
        <v>50</v>
      </c>
      <c r="AI71" s="14">
        <f t="shared" si="47"/>
        <v>0</v>
      </c>
      <c r="AK71" s="12">
        <f t="shared" si="48"/>
        <v>130.07999999999998</v>
      </c>
      <c r="AL71" s="12">
        <f t="shared" si="49"/>
        <v>10</v>
      </c>
      <c r="AM71" s="12">
        <f t="shared" si="50"/>
        <v>0</v>
      </c>
      <c r="AN71" s="12">
        <f t="shared" si="51"/>
        <v>4336</v>
      </c>
      <c r="AO71" s="12">
        <f>MAX(AN$4:AN71)</f>
        <v>5634</v>
      </c>
      <c r="AP71" s="8">
        <f t="shared" si="52"/>
        <v>-0.230386936457224</v>
      </c>
      <c r="AR71" s="12">
        <f t="shared" si="53"/>
        <v>157.85999999999999</v>
      </c>
      <c r="AS71" s="12">
        <f t="shared" si="54"/>
        <v>13</v>
      </c>
      <c r="AT71" s="12">
        <f t="shared" si="55"/>
        <v>0</v>
      </c>
      <c r="AU71" s="12">
        <f t="shared" si="56"/>
        <v>5496</v>
      </c>
      <c r="AV71" s="12">
        <f>MAX(AU$4:AU71)</f>
        <v>5720</v>
      </c>
      <c r="AW71" s="8">
        <f t="shared" si="57"/>
        <v>-3.9160839160839164E-2</v>
      </c>
    </row>
    <row r="72" spans="1:49" x14ac:dyDescent="0.3">
      <c r="A72" s="1">
        <v>42664</v>
      </c>
      <c r="B72" s="1">
        <v>42664</v>
      </c>
      <c r="C72" s="1" t="s">
        <v>44</v>
      </c>
      <c r="D72" s="3">
        <v>1530</v>
      </c>
      <c r="E72" s="3">
        <v>-200</v>
      </c>
      <c r="F72" s="3">
        <f t="shared" si="29"/>
        <v>1330</v>
      </c>
      <c r="G72" s="14">
        <f t="shared" si="30"/>
        <v>0</v>
      </c>
      <c r="H72" s="3" t="s">
        <v>43</v>
      </c>
      <c r="K72" s="14" t="s">
        <v>11</v>
      </c>
      <c r="L72" s="14">
        <f t="shared" si="31"/>
        <v>0</v>
      </c>
      <c r="M72" s="14" t="s">
        <v>20</v>
      </c>
      <c r="N72" s="14">
        <v>10</v>
      </c>
      <c r="O72" s="14">
        <v>132900</v>
      </c>
      <c r="P72" s="14">
        <v>132960</v>
      </c>
      <c r="Q72" s="14">
        <v>132894</v>
      </c>
      <c r="R72" s="13">
        <f t="shared" si="32"/>
        <v>7</v>
      </c>
      <c r="S72" s="13">
        <f t="shared" si="33"/>
        <v>-0.4</v>
      </c>
      <c r="U72" s="13">
        <f t="shared" si="34"/>
        <v>-7</v>
      </c>
      <c r="V72" s="13">
        <f t="shared" si="35"/>
        <v>-0.4</v>
      </c>
      <c r="W72" s="7">
        <f t="shared" si="36"/>
        <v>1</v>
      </c>
      <c r="X72" s="7">
        <f t="shared" si="37"/>
        <v>0</v>
      </c>
      <c r="Y72" s="13">
        <f t="shared" si="38"/>
        <v>0</v>
      </c>
      <c r="Z72" s="7"/>
      <c r="AA72" s="13">
        <f t="shared" si="39"/>
        <v>-12</v>
      </c>
      <c r="AB72" s="13">
        <f t="shared" si="40"/>
        <v>-12</v>
      </c>
      <c r="AC72" s="13">
        <f t="shared" si="41"/>
        <v>-64</v>
      </c>
      <c r="AD72" s="13">
        <f t="shared" si="42"/>
        <v>0</v>
      </c>
      <c r="AE72" s="13">
        <f t="shared" si="43"/>
        <v>-12</v>
      </c>
      <c r="AF72" s="13">
        <f t="shared" si="44"/>
        <v>-12</v>
      </c>
      <c r="AG72" s="13">
        <f t="shared" si="45"/>
        <v>0</v>
      </c>
      <c r="AH72" s="13">
        <f t="shared" si="46"/>
        <v>50</v>
      </c>
      <c r="AI72" s="14">
        <f t="shared" si="47"/>
        <v>0</v>
      </c>
      <c r="AK72" s="12">
        <f t="shared" si="48"/>
        <v>130.07999999999998</v>
      </c>
      <c r="AL72" s="12">
        <f t="shared" si="49"/>
        <v>10</v>
      </c>
      <c r="AM72" s="12">
        <f t="shared" si="50"/>
        <v>-120</v>
      </c>
      <c r="AN72" s="12">
        <f t="shared" si="51"/>
        <v>4216</v>
      </c>
      <c r="AO72" s="12">
        <f>MAX(AN$4:AN72)</f>
        <v>5634</v>
      </c>
      <c r="AP72" s="8">
        <f t="shared" si="52"/>
        <v>-0.25168619098331557</v>
      </c>
      <c r="AR72" s="12">
        <f t="shared" si="53"/>
        <v>157.85999999999999</v>
      </c>
      <c r="AS72" s="12">
        <f t="shared" si="54"/>
        <v>13</v>
      </c>
      <c r="AT72" s="12">
        <f t="shared" si="55"/>
        <v>0</v>
      </c>
      <c r="AU72" s="12">
        <f t="shared" si="56"/>
        <v>5496</v>
      </c>
      <c r="AV72" s="12">
        <f>MAX(AU$4:AU72)</f>
        <v>5720</v>
      </c>
      <c r="AW72" s="8">
        <f t="shared" si="57"/>
        <v>-3.9160839160839164E-2</v>
      </c>
    </row>
    <row r="73" spans="1:49" x14ac:dyDescent="0.3">
      <c r="A73" s="1">
        <v>42664</v>
      </c>
      <c r="B73" s="1">
        <v>42667</v>
      </c>
      <c r="C73" s="1" t="s">
        <v>45</v>
      </c>
      <c r="D73" s="3">
        <v>1105</v>
      </c>
      <c r="E73" s="3">
        <v>100</v>
      </c>
      <c r="F73" s="3">
        <f t="shared" si="29"/>
        <v>1205</v>
      </c>
      <c r="G73" s="14">
        <f t="shared" si="30"/>
        <v>3</v>
      </c>
      <c r="H73" s="3" t="s">
        <v>17</v>
      </c>
      <c r="L73" s="14">
        <f t="shared" si="31"/>
        <v>1</v>
      </c>
      <c r="M73" s="14" t="s">
        <v>20</v>
      </c>
      <c r="N73" s="14">
        <v>7</v>
      </c>
      <c r="O73" s="14">
        <v>108950</v>
      </c>
      <c r="P73" s="14">
        <v>108991</v>
      </c>
      <c r="Q73" s="14">
        <v>108675</v>
      </c>
      <c r="R73" s="13">
        <f t="shared" si="32"/>
        <v>4.8</v>
      </c>
      <c r="S73" s="13">
        <f t="shared" si="33"/>
        <v>26.8</v>
      </c>
      <c r="U73" s="13">
        <f t="shared" si="34"/>
        <v>-4.8</v>
      </c>
      <c r="V73" s="13">
        <f t="shared" si="35"/>
        <v>26.8</v>
      </c>
      <c r="W73" s="7">
        <f t="shared" si="36"/>
        <v>1</v>
      </c>
      <c r="X73" s="7">
        <f t="shared" si="37"/>
        <v>1</v>
      </c>
      <c r="Y73" s="13">
        <f t="shared" si="38"/>
        <v>0</v>
      </c>
      <c r="Z73" s="7"/>
      <c r="AA73" s="13">
        <f t="shared" si="39"/>
        <v>0</v>
      </c>
      <c r="AB73" s="13">
        <f t="shared" si="40"/>
        <v>10</v>
      </c>
      <c r="AC73" s="13">
        <f t="shared" si="41"/>
        <v>-54</v>
      </c>
      <c r="AD73" s="13">
        <f t="shared" si="42"/>
        <v>0</v>
      </c>
      <c r="AE73" s="13">
        <f t="shared" si="43"/>
        <v>0</v>
      </c>
      <c r="AF73" s="13">
        <f t="shared" si="44"/>
        <v>0</v>
      </c>
      <c r="AG73" s="13">
        <f t="shared" si="45"/>
        <v>10</v>
      </c>
      <c r="AH73" s="13">
        <f t="shared" si="46"/>
        <v>60</v>
      </c>
      <c r="AI73" s="14">
        <f t="shared" si="47"/>
        <v>1</v>
      </c>
      <c r="AK73" s="12">
        <f t="shared" si="48"/>
        <v>126.47999999999999</v>
      </c>
      <c r="AL73" s="12">
        <f t="shared" si="49"/>
        <v>10</v>
      </c>
      <c r="AM73" s="12">
        <f t="shared" si="50"/>
        <v>100</v>
      </c>
      <c r="AN73" s="12">
        <f t="shared" si="51"/>
        <v>4316</v>
      </c>
      <c r="AO73" s="12">
        <f>MAX(AN$4:AN73)</f>
        <v>5634</v>
      </c>
      <c r="AP73" s="8">
        <f t="shared" si="52"/>
        <v>-0.23393681221157259</v>
      </c>
      <c r="AR73" s="12">
        <f t="shared" si="53"/>
        <v>157.85999999999999</v>
      </c>
      <c r="AS73" s="12">
        <f t="shared" si="54"/>
        <v>13</v>
      </c>
      <c r="AT73" s="12">
        <f t="shared" si="55"/>
        <v>130</v>
      </c>
      <c r="AU73" s="12">
        <f t="shared" si="56"/>
        <v>5626</v>
      </c>
      <c r="AV73" s="12">
        <f>MAX(AU$4:AU73)</f>
        <v>5720</v>
      </c>
      <c r="AW73" s="8">
        <f t="shared" si="57"/>
        <v>-1.6433566433566433E-2</v>
      </c>
    </row>
    <row r="74" spans="1:49" x14ac:dyDescent="0.3">
      <c r="A74" s="1">
        <v>42667</v>
      </c>
      <c r="B74" s="1">
        <v>42667</v>
      </c>
      <c r="C74" s="1" t="s">
        <v>44</v>
      </c>
      <c r="D74" s="3">
        <v>1545</v>
      </c>
      <c r="E74" s="3">
        <v>-200</v>
      </c>
      <c r="F74" s="3">
        <f t="shared" si="29"/>
        <v>1345</v>
      </c>
      <c r="G74" s="14">
        <f t="shared" si="30"/>
        <v>0</v>
      </c>
      <c r="H74" s="3" t="s">
        <v>38</v>
      </c>
      <c r="I74" s="14" t="s">
        <v>11</v>
      </c>
      <c r="J74" s="14">
        <v>13</v>
      </c>
      <c r="K74" s="14" t="s">
        <v>11</v>
      </c>
      <c r="L74" s="14">
        <f t="shared" si="31"/>
        <v>0</v>
      </c>
      <c r="M74" s="14" t="s">
        <v>20</v>
      </c>
      <c r="N74" s="14">
        <v>7</v>
      </c>
      <c r="O74" s="14">
        <v>104080</v>
      </c>
      <c r="P74" s="14">
        <v>104111</v>
      </c>
      <c r="Q74" s="14">
        <v>104064</v>
      </c>
      <c r="R74" s="13">
        <f t="shared" si="32"/>
        <v>3.8</v>
      </c>
      <c r="S74" s="13">
        <f t="shared" si="33"/>
        <v>0.9</v>
      </c>
      <c r="U74" s="13">
        <f t="shared" si="34"/>
        <v>-3.8</v>
      </c>
      <c r="V74" s="13">
        <f t="shared" si="35"/>
        <v>0.9</v>
      </c>
      <c r="W74" s="7">
        <f t="shared" si="36"/>
        <v>1</v>
      </c>
      <c r="X74" s="7">
        <f t="shared" si="37"/>
        <v>0</v>
      </c>
      <c r="Y74" s="13">
        <f t="shared" si="38"/>
        <v>0</v>
      </c>
      <c r="Z74" s="7"/>
      <c r="AA74" s="13">
        <f t="shared" si="39"/>
        <v>-12</v>
      </c>
      <c r="AB74" s="13">
        <f t="shared" si="40"/>
        <v>-12</v>
      </c>
      <c r="AC74" s="13">
        <f t="shared" si="41"/>
        <v>-66</v>
      </c>
      <c r="AD74" s="13">
        <f t="shared" si="42"/>
        <v>-12</v>
      </c>
      <c r="AE74" s="13">
        <f t="shared" si="43"/>
        <v>-12</v>
      </c>
      <c r="AF74" s="13">
        <f t="shared" si="44"/>
        <v>-12</v>
      </c>
      <c r="AG74" s="13">
        <f t="shared" si="45"/>
        <v>0</v>
      </c>
      <c r="AH74" s="13">
        <f t="shared" si="46"/>
        <v>60</v>
      </c>
      <c r="AI74" s="14">
        <f t="shared" si="47"/>
        <v>0</v>
      </c>
      <c r="AK74" s="12">
        <f t="shared" si="48"/>
        <v>126.47999999999999</v>
      </c>
      <c r="AL74" s="12">
        <f t="shared" si="49"/>
        <v>10</v>
      </c>
      <c r="AM74" s="12">
        <f t="shared" si="50"/>
        <v>-120</v>
      </c>
      <c r="AN74" s="12">
        <f t="shared" si="51"/>
        <v>4196</v>
      </c>
      <c r="AO74" s="12">
        <f>MAX(AN$4:AN74)</f>
        <v>5634</v>
      </c>
      <c r="AP74" s="8">
        <f t="shared" si="52"/>
        <v>-0.25523606673766419</v>
      </c>
      <c r="AR74" s="12">
        <f t="shared" si="53"/>
        <v>168.78</v>
      </c>
      <c r="AS74" s="12">
        <f t="shared" si="54"/>
        <v>14</v>
      </c>
      <c r="AT74" s="12">
        <f t="shared" si="55"/>
        <v>0</v>
      </c>
      <c r="AU74" s="12">
        <f t="shared" si="56"/>
        <v>5626</v>
      </c>
      <c r="AV74" s="12">
        <f>MAX(AU$4:AU74)</f>
        <v>5720</v>
      </c>
      <c r="AW74" s="8">
        <f t="shared" si="57"/>
        <v>-1.6433566433566433E-2</v>
      </c>
    </row>
    <row r="75" spans="1:49" x14ac:dyDescent="0.3">
      <c r="A75" s="1">
        <v>42668</v>
      </c>
      <c r="B75" s="1">
        <v>42668</v>
      </c>
      <c r="C75" s="1" t="s">
        <v>44</v>
      </c>
      <c r="D75" s="3">
        <v>1750</v>
      </c>
      <c r="E75" s="3">
        <v>-200</v>
      </c>
      <c r="F75" s="3">
        <f t="shared" si="29"/>
        <v>1550</v>
      </c>
      <c r="G75" s="14">
        <f t="shared" si="30"/>
        <v>0</v>
      </c>
      <c r="H75" s="3" t="s">
        <v>38</v>
      </c>
      <c r="L75" s="14">
        <f t="shared" si="31"/>
        <v>1</v>
      </c>
      <c r="M75" s="14" t="s">
        <v>21</v>
      </c>
      <c r="N75" s="14">
        <v>7</v>
      </c>
      <c r="O75" s="14">
        <v>104230</v>
      </c>
      <c r="P75" s="14">
        <v>104223</v>
      </c>
      <c r="Q75" s="14">
        <v>104304</v>
      </c>
      <c r="R75" s="13">
        <f t="shared" si="32"/>
        <v>1.4</v>
      </c>
      <c r="S75" s="13">
        <f t="shared" si="33"/>
        <v>6.7</v>
      </c>
      <c r="U75" s="13">
        <f t="shared" si="34"/>
        <v>-1.4</v>
      </c>
      <c r="V75" s="13">
        <f t="shared" si="35"/>
        <v>6.7</v>
      </c>
      <c r="W75" s="7">
        <f t="shared" si="36"/>
        <v>1</v>
      </c>
      <c r="X75" s="7">
        <f t="shared" si="37"/>
        <v>1</v>
      </c>
      <c r="Y75" s="13">
        <f t="shared" si="38"/>
        <v>0</v>
      </c>
      <c r="Z75" s="7"/>
      <c r="AA75" s="13">
        <f t="shared" si="39"/>
        <v>-12</v>
      </c>
      <c r="AB75" s="13">
        <f t="shared" si="40"/>
        <v>-12</v>
      </c>
      <c r="AC75" s="13">
        <f t="shared" si="41"/>
        <v>-78</v>
      </c>
      <c r="AD75" s="13">
        <f t="shared" si="42"/>
        <v>0</v>
      </c>
      <c r="AE75" s="13">
        <f t="shared" si="43"/>
        <v>0</v>
      </c>
      <c r="AF75" s="13">
        <f t="shared" si="44"/>
        <v>0</v>
      </c>
      <c r="AG75" s="13">
        <f t="shared" si="45"/>
        <v>-12</v>
      </c>
      <c r="AH75" s="13">
        <f t="shared" si="46"/>
        <v>48</v>
      </c>
      <c r="AI75" s="14">
        <f t="shared" si="47"/>
        <v>0</v>
      </c>
      <c r="AK75" s="12">
        <f t="shared" si="48"/>
        <v>125.88</v>
      </c>
      <c r="AL75" s="12">
        <f t="shared" si="49"/>
        <v>10</v>
      </c>
      <c r="AM75" s="12">
        <f t="shared" si="50"/>
        <v>-120</v>
      </c>
      <c r="AN75" s="12">
        <f t="shared" si="51"/>
        <v>4076</v>
      </c>
      <c r="AO75" s="12">
        <f>MAX(AN$4:AN75)</f>
        <v>5634</v>
      </c>
      <c r="AP75" s="8">
        <f t="shared" si="52"/>
        <v>-0.2765353212637558</v>
      </c>
      <c r="AR75" s="12">
        <f t="shared" si="53"/>
        <v>168.78</v>
      </c>
      <c r="AS75" s="12">
        <f t="shared" si="54"/>
        <v>14</v>
      </c>
      <c r="AT75" s="12">
        <f t="shared" si="55"/>
        <v>-168</v>
      </c>
      <c r="AU75" s="12">
        <f t="shared" si="56"/>
        <v>5458</v>
      </c>
      <c r="AV75" s="12">
        <f>MAX(AU$4:AU75)</f>
        <v>5720</v>
      </c>
      <c r="AW75" s="8">
        <f t="shared" si="57"/>
        <v>-4.5804195804195806E-2</v>
      </c>
    </row>
    <row r="76" spans="1:49" x14ac:dyDescent="0.3">
      <c r="A76" s="1">
        <v>42668</v>
      </c>
      <c r="B76" s="1">
        <v>42669</v>
      </c>
      <c r="C76" s="1" t="s">
        <v>44</v>
      </c>
      <c r="D76" s="3">
        <v>330</v>
      </c>
      <c r="E76" s="3">
        <v>-200</v>
      </c>
      <c r="F76" s="3">
        <f t="shared" si="29"/>
        <v>130</v>
      </c>
      <c r="G76" s="14">
        <f t="shared" si="30"/>
        <v>1</v>
      </c>
      <c r="H76" s="3" t="s">
        <v>37</v>
      </c>
      <c r="K76" s="14" t="s">
        <v>11</v>
      </c>
      <c r="L76" s="14">
        <f t="shared" si="31"/>
        <v>1</v>
      </c>
      <c r="M76" s="14" t="s">
        <v>20</v>
      </c>
      <c r="N76" s="14">
        <v>8</v>
      </c>
      <c r="O76" s="14">
        <v>76630</v>
      </c>
      <c r="P76" s="14">
        <v>76640</v>
      </c>
      <c r="Q76" s="14">
        <v>76630</v>
      </c>
      <c r="R76" s="13">
        <f t="shared" si="32"/>
        <v>1.8</v>
      </c>
      <c r="S76" s="13">
        <f t="shared" si="33"/>
        <v>-0.8</v>
      </c>
      <c r="U76" s="13">
        <f t="shared" si="34"/>
        <v>-1.8</v>
      </c>
      <c r="V76" s="13">
        <f t="shared" si="35"/>
        <v>-0.8</v>
      </c>
      <c r="W76" s="7">
        <f t="shared" si="36"/>
        <v>1</v>
      </c>
      <c r="X76" s="7">
        <f t="shared" si="37"/>
        <v>0</v>
      </c>
      <c r="Y76" s="13">
        <f t="shared" si="38"/>
        <v>0</v>
      </c>
      <c r="Z76" s="7"/>
      <c r="AA76" s="13">
        <f t="shared" si="39"/>
        <v>-12</v>
      </c>
      <c r="AB76" s="13">
        <f t="shared" si="40"/>
        <v>-12</v>
      </c>
      <c r="AC76" s="13">
        <f t="shared" si="41"/>
        <v>-90</v>
      </c>
      <c r="AD76" s="13">
        <f t="shared" si="42"/>
        <v>0</v>
      </c>
      <c r="AE76" s="13">
        <f t="shared" si="43"/>
        <v>-12</v>
      </c>
      <c r="AF76" s="13">
        <f t="shared" si="44"/>
        <v>0</v>
      </c>
      <c r="AG76" s="13">
        <f t="shared" si="45"/>
        <v>0</v>
      </c>
      <c r="AH76" s="13">
        <f t="shared" si="46"/>
        <v>48</v>
      </c>
      <c r="AI76" s="14">
        <f t="shared" si="47"/>
        <v>0</v>
      </c>
      <c r="AK76" s="12">
        <f t="shared" si="48"/>
        <v>122.28</v>
      </c>
      <c r="AL76" s="12">
        <f t="shared" si="49"/>
        <v>10</v>
      </c>
      <c r="AM76" s="12">
        <f t="shared" si="50"/>
        <v>-120</v>
      </c>
      <c r="AN76" s="12">
        <f t="shared" si="51"/>
        <v>3956</v>
      </c>
      <c r="AO76" s="12">
        <f>MAX(AN$4:AN76)</f>
        <v>5634</v>
      </c>
      <c r="AP76" s="8">
        <f t="shared" si="52"/>
        <v>-0.29783457578984734</v>
      </c>
      <c r="AR76" s="12">
        <f t="shared" si="53"/>
        <v>168.78</v>
      </c>
      <c r="AS76" s="12">
        <f t="shared" si="54"/>
        <v>14</v>
      </c>
      <c r="AT76" s="12">
        <f t="shared" si="55"/>
        <v>0</v>
      </c>
      <c r="AU76" s="12">
        <f t="shared" si="56"/>
        <v>5458</v>
      </c>
      <c r="AV76" s="12">
        <f>MAX(AU$4:AU76)</f>
        <v>5720</v>
      </c>
      <c r="AW76" s="8">
        <f t="shared" si="57"/>
        <v>-4.5804195804195806E-2</v>
      </c>
    </row>
    <row r="77" spans="1:49" x14ac:dyDescent="0.3">
      <c r="A77" s="1">
        <v>42669</v>
      </c>
      <c r="B77" s="1">
        <v>42669</v>
      </c>
      <c r="C77" s="1" t="s">
        <v>45</v>
      </c>
      <c r="D77" s="3">
        <v>915</v>
      </c>
      <c r="E77" s="3">
        <v>100</v>
      </c>
      <c r="F77" s="3">
        <f t="shared" si="29"/>
        <v>1015</v>
      </c>
      <c r="G77" s="14">
        <f t="shared" si="30"/>
        <v>0</v>
      </c>
      <c r="H77" s="3" t="s">
        <v>17</v>
      </c>
      <c r="L77" s="14">
        <f t="shared" si="31"/>
        <v>1</v>
      </c>
      <c r="M77" s="14" t="s">
        <v>20</v>
      </c>
      <c r="N77" s="14">
        <v>7</v>
      </c>
      <c r="O77" s="14">
        <v>109270</v>
      </c>
      <c r="P77" s="14">
        <v>109324</v>
      </c>
      <c r="Q77" s="14">
        <v>109106</v>
      </c>
      <c r="R77" s="13">
        <f t="shared" si="32"/>
        <v>6.1</v>
      </c>
      <c r="S77" s="13">
        <f t="shared" si="33"/>
        <v>15.7</v>
      </c>
      <c r="U77" s="13">
        <f t="shared" si="34"/>
        <v>-6.1</v>
      </c>
      <c r="V77" s="13">
        <f t="shared" si="35"/>
        <v>15.7</v>
      </c>
      <c r="W77" s="7">
        <f t="shared" si="36"/>
        <v>1</v>
      </c>
      <c r="X77" s="7">
        <f t="shared" si="37"/>
        <v>1</v>
      </c>
      <c r="Y77" s="13">
        <f t="shared" si="38"/>
        <v>0</v>
      </c>
      <c r="Z77" s="7"/>
      <c r="AA77" s="13">
        <f t="shared" si="39"/>
        <v>-12</v>
      </c>
      <c r="AB77" s="13">
        <f t="shared" si="40"/>
        <v>10</v>
      </c>
      <c r="AC77" s="13">
        <f t="shared" si="41"/>
        <v>-80</v>
      </c>
      <c r="AD77" s="13">
        <f t="shared" si="42"/>
        <v>0</v>
      </c>
      <c r="AE77" s="13">
        <f t="shared" si="43"/>
        <v>0</v>
      </c>
      <c r="AF77" s="13">
        <f t="shared" si="44"/>
        <v>0</v>
      </c>
      <c r="AG77" s="13">
        <f t="shared" si="45"/>
        <v>10</v>
      </c>
      <c r="AH77" s="13">
        <f t="shared" si="46"/>
        <v>58</v>
      </c>
      <c r="AI77" s="14">
        <f t="shared" si="47"/>
        <v>1</v>
      </c>
      <c r="AK77" s="12">
        <f t="shared" si="48"/>
        <v>122.28</v>
      </c>
      <c r="AL77" s="12">
        <f t="shared" si="49"/>
        <v>10</v>
      </c>
      <c r="AM77" s="12">
        <f t="shared" si="50"/>
        <v>100</v>
      </c>
      <c r="AN77" s="12">
        <f t="shared" si="51"/>
        <v>4056</v>
      </c>
      <c r="AO77" s="12">
        <f>MAX(AN$4:AN77)</f>
        <v>5634</v>
      </c>
      <c r="AP77" s="8">
        <f t="shared" si="52"/>
        <v>-0.28008519701810436</v>
      </c>
      <c r="AR77" s="12">
        <f t="shared" si="53"/>
        <v>168.78</v>
      </c>
      <c r="AS77" s="12">
        <f t="shared" si="54"/>
        <v>14</v>
      </c>
      <c r="AT77" s="12">
        <f t="shared" si="55"/>
        <v>140</v>
      </c>
      <c r="AU77" s="12">
        <f t="shared" si="56"/>
        <v>5598</v>
      </c>
      <c r="AV77" s="12">
        <f>MAX(AU$4:AU77)</f>
        <v>5720</v>
      </c>
      <c r="AW77" s="8">
        <f t="shared" si="57"/>
        <v>-2.132867132867133E-2</v>
      </c>
    </row>
    <row r="78" spans="1:49" x14ac:dyDescent="0.3">
      <c r="A78" s="1">
        <v>42669</v>
      </c>
      <c r="B78" s="1">
        <v>42669</v>
      </c>
      <c r="C78" s="1" t="s">
        <v>44</v>
      </c>
      <c r="D78" s="3">
        <v>1700</v>
      </c>
      <c r="E78" s="3">
        <v>-200</v>
      </c>
      <c r="F78" s="3">
        <f t="shared" si="29"/>
        <v>1500</v>
      </c>
      <c r="G78" s="14">
        <f t="shared" si="30"/>
        <v>0</v>
      </c>
      <c r="H78" s="3" t="s">
        <v>37</v>
      </c>
      <c r="L78" s="14">
        <f t="shared" si="31"/>
        <v>1</v>
      </c>
      <c r="M78" s="14" t="s">
        <v>21</v>
      </c>
      <c r="N78" s="14">
        <v>8</v>
      </c>
      <c r="O78" s="14">
        <v>76470</v>
      </c>
      <c r="P78" s="14">
        <v>76402</v>
      </c>
      <c r="Q78" s="14">
        <v>76697</v>
      </c>
      <c r="R78" s="13">
        <f t="shared" si="32"/>
        <v>7.6</v>
      </c>
      <c r="S78" s="13">
        <f t="shared" si="33"/>
        <v>21.9</v>
      </c>
      <c r="U78" s="13">
        <f t="shared" si="34"/>
        <v>-7.6</v>
      </c>
      <c r="V78" s="13">
        <f t="shared" si="35"/>
        <v>21.9</v>
      </c>
      <c r="W78" s="7">
        <f t="shared" si="36"/>
        <v>1</v>
      </c>
      <c r="X78" s="7">
        <f t="shared" si="37"/>
        <v>1</v>
      </c>
      <c r="Y78" s="13">
        <f t="shared" si="38"/>
        <v>0</v>
      </c>
      <c r="Z78" s="7"/>
      <c r="AA78" s="13">
        <f t="shared" si="39"/>
        <v>0</v>
      </c>
      <c r="AB78" s="13">
        <f t="shared" si="40"/>
        <v>10</v>
      </c>
      <c r="AC78" s="13">
        <f t="shared" si="41"/>
        <v>-70</v>
      </c>
      <c r="AD78" s="13">
        <f t="shared" si="42"/>
        <v>0</v>
      </c>
      <c r="AE78" s="13">
        <f t="shared" si="43"/>
        <v>0</v>
      </c>
      <c r="AF78" s="13">
        <f t="shared" si="44"/>
        <v>0</v>
      </c>
      <c r="AG78" s="13">
        <f t="shared" si="45"/>
        <v>10</v>
      </c>
      <c r="AH78" s="13">
        <f t="shared" si="46"/>
        <v>68</v>
      </c>
      <c r="AI78" s="14">
        <f t="shared" si="47"/>
        <v>1</v>
      </c>
      <c r="AK78" s="12">
        <f t="shared" si="48"/>
        <v>122.28</v>
      </c>
      <c r="AL78" s="12">
        <f t="shared" si="49"/>
        <v>10</v>
      </c>
      <c r="AM78" s="12">
        <f t="shared" si="50"/>
        <v>100</v>
      </c>
      <c r="AN78" s="12">
        <f t="shared" si="51"/>
        <v>4156</v>
      </c>
      <c r="AO78" s="12">
        <f>MAX(AN$4:AN78)</f>
        <v>5634</v>
      </c>
      <c r="AP78" s="8">
        <f t="shared" si="52"/>
        <v>-0.26233581824636137</v>
      </c>
      <c r="AR78" s="12">
        <f t="shared" si="53"/>
        <v>168.78</v>
      </c>
      <c r="AS78" s="12">
        <f t="shared" si="54"/>
        <v>14</v>
      </c>
      <c r="AT78" s="12">
        <f t="shared" si="55"/>
        <v>140</v>
      </c>
      <c r="AU78" s="12">
        <f t="shared" si="56"/>
        <v>5738</v>
      </c>
      <c r="AV78" s="12">
        <f>MAX(AU$4:AU78)</f>
        <v>5738</v>
      </c>
      <c r="AW78" s="8">
        <f t="shared" si="57"/>
        <v>0</v>
      </c>
    </row>
    <row r="79" spans="1:49" x14ac:dyDescent="0.3">
      <c r="A79" s="1">
        <v>42670</v>
      </c>
      <c r="B79" s="1">
        <v>42670</v>
      </c>
      <c r="C79" s="1" t="s">
        <v>45</v>
      </c>
      <c r="D79" s="3">
        <v>830</v>
      </c>
      <c r="E79" s="3">
        <v>100</v>
      </c>
      <c r="F79" s="3">
        <f t="shared" si="29"/>
        <v>930</v>
      </c>
      <c r="G79" s="14">
        <f t="shared" si="30"/>
        <v>0</v>
      </c>
      <c r="H79" s="3" t="s">
        <v>17</v>
      </c>
      <c r="L79" s="14">
        <f t="shared" si="31"/>
        <v>1</v>
      </c>
      <c r="M79" s="14" t="s">
        <v>20</v>
      </c>
      <c r="N79" s="14">
        <v>7</v>
      </c>
      <c r="O79" s="14">
        <v>109170</v>
      </c>
      <c r="P79" s="14">
        <v>109197</v>
      </c>
      <c r="Q79" s="14">
        <v>109071</v>
      </c>
      <c r="R79" s="13">
        <f t="shared" si="32"/>
        <v>3.4</v>
      </c>
      <c r="S79" s="13">
        <f t="shared" si="33"/>
        <v>9.1999999999999993</v>
      </c>
      <c r="U79" s="13">
        <f t="shared" si="34"/>
        <v>-3.4</v>
      </c>
      <c r="V79" s="13">
        <f t="shared" si="35"/>
        <v>9.1999999999999993</v>
      </c>
      <c r="W79" s="7">
        <f t="shared" si="36"/>
        <v>1</v>
      </c>
      <c r="X79" s="7">
        <f t="shared" si="37"/>
        <v>1</v>
      </c>
      <c r="Y79" s="13">
        <f t="shared" si="38"/>
        <v>0</v>
      </c>
      <c r="Z79" s="7"/>
      <c r="AA79" s="13">
        <f t="shared" si="39"/>
        <v>-12</v>
      </c>
      <c r="AB79" s="13">
        <f t="shared" si="40"/>
        <v>-12</v>
      </c>
      <c r="AC79" s="13">
        <f t="shared" si="41"/>
        <v>-82</v>
      </c>
      <c r="AD79" s="13">
        <f t="shared" si="42"/>
        <v>0</v>
      </c>
      <c r="AE79" s="13">
        <f t="shared" si="43"/>
        <v>0</v>
      </c>
      <c r="AF79" s="13">
        <f t="shared" si="44"/>
        <v>0</v>
      </c>
      <c r="AG79" s="13">
        <f t="shared" si="45"/>
        <v>-12</v>
      </c>
      <c r="AH79" s="13">
        <f t="shared" si="46"/>
        <v>56</v>
      </c>
      <c r="AI79" s="14">
        <f t="shared" si="47"/>
        <v>0</v>
      </c>
      <c r="AK79" s="12">
        <f t="shared" si="48"/>
        <v>124.67999999999999</v>
      </c>
      <c r="AL79" s="12">
        <f t="shared" si="49"/>
        <v>10</v>
      </c>
      <c r="AM79" s="12">
        <f t="shared" si="50"/>
        <v>-120</v>
      </c>
      <c r="AN79" s="12">
        <f t="shared" si="51"/>
        <v>4036</v>
      </c>
      <c r="AO79" s="12">
        <f>MAX(AN$4:AN79)</f>
        <v>5634</v>
      </c>
      <c r="AP79" s="8">
        <f t="shared" si="52"/>
        <v>-0.28363507277245298</v>
      </c>
      <c r="AR79" s="12">
        <f t="shared" si="53"/>
        <v>168.78</v>
      </c>
      <c r="AS79" s="12">
        <f t="shared" si="54"/>
        <v>14</v>
      </c>
      <c r="AT79" s="12">
        <f t="shared" si="55"/>
        <v>-168</v>
      </c>
      <c r="AU79" s="12">
        <f t="shared" si="56"/>
        <v>5570</v>
      </c>
      <c r="AV79" s="12">
        <f>MAX(AU$4:AU79)</f>
        <v>5738</v>
      </c>
      <c r="AW79" s="8">
        <f t="shared" si="57"/>
        <v>-2.92784942488672E-2</v>
      </c>
    </row>
    <row r="80" spans="1:49" x14ac:dyDescent="0.3">
      <c r="A80" s="1">
        <v>42670</v>
      </c>
      <c r="B80" s="1">
        <v>42670</v>
      </c>
      <c r="C80" s="1" t="s">
        <v>44</v>
      </c>
      <c r="D80" s="3">
        <v>1535</v>
      </c>
      <c r="E80" s="3">
        <v>-200</v>
      </c>
      <c r="F80" s="3">
        <f t="shared" si="29"/>
        <v>1335</v>
      </c>
      <c r="G80" s="14">
        <f t="shared" si="30"/>
        <v>0</v>
      </c>
      <c r="H80" s="3" t="s">
        <v>38</v>
      </c>
      <c r="I80" s="14" t="s">
        <v>11</v>
      </c>
      <c r="J80" s="14">
        <v>13</v>
      </c>
      <c r="L80" s="14">
        <f t="shared" si="31"/>
        <v>0</v>
      </c>
      <c r="M80" s="14" t="s">
        <v>20</v>
      </c>
      <c r="N80" s="14">
        <v>7</v>
      </c>
      <c r="O80" s="14">
        <v>104780</v>
      </c>
      <c r="P80" s="14">
        <v>104795</v>
      </c>
      <c r="Q80" s="14">
        <v>104727</v>
      </c>
      <c r="R80" s="13">
        <f t="shared" si="32"/>
        <v>2.2000000000000002</v>
      </c>
      <c r="S80" s="13">
        <f t="shared" si="33"/>
        <v>4.5999999999999996</v>
      </c>
      <c r="U80" s="13">
        <f t="shared" si="34"/>
        <v>-2.2000000000000002</v>
      </c>
      <c r="V80" s="13">
        <f t="shared" si="35"/>
        <v>4.5999999999999996</v>
      </c>
      <c r="W80" s="7">
        <f t="shared" si="36"/>
        <v>1</v>
      </c>
      <c r="X80" s="7">
        <f t="shared" si="37"/>
        <v>0</v>
      </c>
      <c r="Y80" s="13">
        <f t="shared" si="38"/>
        <v>0</v>
      </c>
      <c r="Z80" s="7"/>
      <c r="AA80" s="13">
        <f t="shared" si="39"/>
        <v>-12</v>
      </c>
      <c r="AB80" s="13">
        <f t="shared" si="40"/>
        <v>-12</v>
      </c>
      <c r="AC80" s="13">
        <f t="shared" si="41"/>
        <v>-94</v>
      </c>
      <c r="AD80" s="13">
        <f t="shared" si="42"/>
        <v>-12</v>
      </c>
      <c r="AE80" s="13">
        <f t="shared" si="43"/>
        <v>0</v>
      </c>
      <c r="AF80" s="13">
        <f t="shared" si="44"/>
        <v>-12</v>
      </c>
      <c r="AG80" s="13">
        <f t="shared" si="45"/>
        <v>0</v>
      </c>
      <c r="AH80" s="13">
        <f t="shared" si="46"/>
        <v>56</v>
      </c>
      <c r="AI80" s="14">
        <f t="shared" si="47"/>
        <v>0</v>
      </c>
      <c r="AK80" s="12">
        <f t="shared" si="48"/>
        <v>124.67999999999999</v>
      </c>
      <c r="AL80" s="12">
        <f t="shared" si="49"/>
        <v>10</v>
      </c>
      <c r="AM80" s="12">
        <f t="shared" si="50"/>
        <v>-120</v>
      </c>
      <c r="AN80" s="12">
        <f t="shared" si="51"/>
        <v>3916</v>
      </c>
      <c r="AO80" s="12">
        <f>MAX(AN$4:AN80)</f>
        <v>5634</v>
      </c>
      <c r="AP80" s="8">
        <f t="shared" si="52"/>
        <v>-0.30493432729854453</v>
      </c>
      <c r="AR80" s="12">
        <f t="shared" si="53"/>
        <v>167.1</v>
      </c>
      <c r="AS80" s="12">
        <f t="shared" si="54"/>
        <v>13</v>
      </c>
      <c r="AT80" s="12">
        <f t="shared" si="55"/>
        <v>0</v>
      </c>
      <c r="AU80" s="12">
        <f t="shared" si="56"/>
        <v>5570</v>
      </c>
      <c r="AV80" s="12">
        <f>MAX(AU$4:AU80)</f>
        <v>5738</v>
      </c>
      <c r="AW80" s="8">
        <f t="shared" si="57"/>
        <v>-2.92784942488672E-2</v>
      </c>
    </row>
    <row r="81" spans="1:49" x14ac:dyDescent="0.3">
      <c r="A81" s="1">
        <v>42670</v>
      </c>
      <c r="B81" s="1">
        <v>42670</v>
      </c>
      <c r="C81" s="1" t="s">
        <v>44</v>
      </c>
      <c r="D81" s="3">
        <v>1640</v>
      </c>
      <c r="E81" s="3">
        <v>-200</v>
      </c>
      <c r="F81" s="3">
        <f t="shared" si="29"/>
        <v>1440</v>
      </c>
      <c r="G81" s="14">
        <f t="shared" si="30"/>
        <v>0</v>
      </c>
      <c r="H81" s="3" t="s">
        <v>37</v>
      </c>
      <c r="I81" s="14" t="s">
        <v>11</v>
      </c>
      <c r="J81" s="14">
        <v>19</v>
      </c>
      <c r="L81" s="14">
        <f t="shared" si="31"/>
        <v>1</v>
      </c>
      <c r="M81" s="14" t="s">
        <v>21</v>
      </c>
      <c r="N81" s="14">
        <v>8</v>
      </c>
      <c r="O81" s="14">
        <v>76030</v>
      </c>
      <c r="P81" s="14">
        <v>76030</v>
      </c>
      <c r="Q81" s="14">
        <v>76143</v>
      </c>
      <c r="R81" s="13">
        <f t="shared" si="32"/>
        <v>0.8</v>
      </c>
      <c r="S81" s="13">
        <f t="shared" si="33"/>
        <v>10.5</v>
      </c>
      <c r="U81" s="13">
        <f t="shared" si="34"/>
        <v>-0.8</v>
      </c>
      <c r="V81" s="13">
        <f t="shared" si="35"/>
        <v>10.5</v>
      </c>
      <c r="W81" s="7">
        <f t="shared" si="36"/>
        <v>0</v>
      </c>
      <c r="X81" s="7">
        <f t="shared" si="37"/>
        <v>0</v>
      </c>
      <c r="Y81" s="13">
        <f t="shared" si="38"/>
        <v>0</v>
      </c>
      <c r="Z81" s="7"/>
      <c r="AA81" s="13">
        <f t="shared" si="39"/>
        <v>0</v>
      </c>
      <c r="AB81" s="13">
        <f t="shared" si="40"/>
        <v>0</v>
      </c>
      <c r="AC81" s="13">
        <f t="shared" si="41"/>
        <v>-94</v>
      </c>
      <c r="AD81" s="13">
        <f t="shared" si="42"/>
        <v>0</v>
      </c>
      <c r="AE81" s="13">
        <f t="shared" si="43"/>
        <v>0</v>
      </c>
      <c r="AF81" s="13">
        <f t="shared" si="44"/>
        <v>0</v>
      </c>
      <c r="AG81" s="13">
        <f t="shared" si="45"/>
        <v>0</v>
      </c>
      <c r="AH81" s="13">
        <f t="shared" si="46"/>
        <v>56</v>
      </c>
      <c r="AI81" s="14">
        <f t="shared" si="47"/>
        <v>0</v>
      </c>
      <c r="AK81" s="12">
        <f t="shared" si="48"/>
        <v>124.67999999999999</v>
      </c>
      <c r="AL81" s="12">
        <f t="shared" si="49"/>
        <v>10</v>
      </c>
      <c r="AM81" s="12">
        <f t="shared" si="50"/>
        <v>0</v>
      </c>
      <c r="AN81" s="12">
        <f t="shared" si="51"/>
        <v>3916</v>
      </c>
      <c r="AO81" s="12">
        <f>MAX(AN$4:AN81)</f>
        <v>5634</v>
      </c>
      <c r="AP81" s="8">
        <f t="shared" si="52"/>
        <v>-0.30493432729854453</v>
      </c>
      <c r="AR81" s="12">
        <f t="shared" si="53"/>
        <v>167.1</v>
      </c>
      <c r="AS81" s="12">
        <f t="shared" si="54"/>
        <v>13</v>
      </c>
      <c r="AT81" s="12">
        <f t="shared" si="55"/>
        <v>0</v>
      </c>
      <c r="AU81" s="12">
        <f t="shared" si="56"/>
        <v>5570</v>
      </c>
      <c r="AV81" s="12">
        <f>MAX(AU$4:AU81)</f>
        <v>5738</v>
      </c>
      <c r="AW81" s="8">
        <f t="shared" si="57"/>
        <v>-2.92784942488672E-2</v>
      </c>
    </row>
    <row r="82" spans="1:49" x14ac:dyDescent="0.3">
      <c r="A82" s="1">
        <v>42668</v>
      </c>
      <c r="B82" s="1">
        <v>42671</v>
      </c>
      <c r="C82" s="1" t="s">
        <v>44</v>
      </c>
      <c r="D82" s="3">
        <v>1005</v>
      </c>
      <c r="E82" s="3">
        <v>-200</v>
      </c>
      <c r="F82" s="3">
        <f t="shared" si="29"/>
        <v>805</v>
      </c>
      <c r="G82" s="14">
        <f t="shared" si="30"/>
        <v>3</v>
      </c>
      <c r="H82" s="3" t="s">
        <v>37</v>
      </c>
      <c r="L82" s="14">
        <f t="shared" si="31"/>
        <v>1</v>
      </c>
      <c r="M82" s="14" t="s">
        <v>21</v>
      </c>
      <c r="N82" s="14">
        <v>8</v>
      </c>
      <c r="O82" s="14">
        <v>75640</v>
      </c>
      <c r="P82" s="14">
        <v>75635</v>
      </c>
      <c r="Q82" s="14">
        <v>75887</v>
      </c>
      <c r="R82" s="13">
        <f t="shared" si="32"/>
        <v>1.3</v>
      </c>
      <c r="S82" s="13">
        <f t="shared" si="33"/>
        <v>23.9</v>
      </c>
      <c r="U82" s="13">
        <f t="shared" si="34"/>
        <v>-1.3</v>
      </c>
      <c r="V82" s="13">
        <f t="shared" si="35"/>
        <v>23.9</v>
      </c>
      <c r="W82" s="7">
        <f t="shared" si="36"/>
        <v>1</v>
      </c>
      <c r="X82" s="7">
        <f t="shared" si="37"/>
        <v>1</v>
      </c>
      <c r="Y82" s="13">
        <f t="shared" si="38"/>
        <v>0</v>
      </c>
      <c r="Z82" s="7"/>
      <c r="AA82" s="13">
        <f t="shared" si="39"/>
        <v>0</v>
      </c>
      <c r="AB82" s="13">
        <f t="shared" si="40"/>
        <v>10</v>
      </c>
      <c r="AC82" s="13">
        <f t="shared" si="41"/>
        <v>-84</v>
      </c>
      <c r="AD82" s="13">
        <f t="shared" si="42"/>
        <v>0</v>
      </c>
      <c r="AE82" s="13">
        <f t="shared" si="43"/>
        <v>0</v>
      </c>
      <c r="AF82" s="13">
        <f t="shared" si="44"/>
        <v>0</v>
      </c>
      <c r="AG82" s="13">
        <f t="shared" si="45"/>
        <v>10</v>
      </c>
      <c r="AH82" s="13">
        <f t="shared" si="46"/>
        <v>66</v>
      </c>
      <c r="AI82" s="14">
        <f t="shared" si="47"/>
        <v>1</v>
      </c>
      <c r="AK82" s="12">
        <f t="shared" si="48"/>
        <v>117.47999999999999</v>
      </c>
      <c r="AL82" s="12">
        <f t="shared" si="49"/>
        <v>9</v>
      </c>
      <c r="AM82" s="12">
        <f t="shared" si="50"/>
        <v>90</v>
      </c>
      <c r="AN82" s="12">
        <f t="shared" si="51"/>
        <v>4006</v>
      </c>
      <c r="AO82" s="12">
        <f>MAX(AN$4:AN82)</f>
        <v>5634</v>
      </c>
      <c r="AP82" s="8">
        <f t="shared" si="52"/>
        <v>-0.28895988640397585</v>
      </c>
      <c r="AR82" s="12">
        <f t="shared" si="53"/>
        <v>167.1</v>
      </c>
      <c r="AS82" s="12">
        <f t="shared" si="54"/>
        <v>13</v>
      </c>
      <c r="AT82" s="12">
        <f t="shared" si="55"/>
        <v>130</v>
      </c>
      <c r="AU82" s="12">
        <f t="shared" si="56"/>
        <v>5700</v>
      </c>
      <c r="AV82" s="12">
        <f>MAX(AU$4:AU82)</f>
        <v>5738</v>
      </c>
      <c r="AW82" s="8">
        <f t="shared" si="57"/>
        <v>-6.6225165562913907E-3</v>
      </c>
    </row>
    <row r="83" spans="1:49" x14ac:dyDescent="0.3">
      <c r="A83" s="1">
        <v>42671</v>
      </c>
      <c r="B83" s="1">
        <v>42671</v>
      </c>
      <c r="C83" s="1" t="s">
        <v>45</v>
      </c>
      <c r="D83" s="3">
        <v>1230</v>
      </c>
      <c r="E83" s="3">
        <v>100</v>
      </c>
      <c r="F83" s="3">
        <f t="shared" si="29"/>
        <v>1330</v>
      </c>
      <c r="G83" s="14">
        <f t="shared" si="30"/>
        <v>0</v>
      </c>
      <c r="H83" s="3" t="s">
        <v>17</v>
      </c>
      <c r="K83" s="14" t="s">
        <v>11</v>
      </c>
      <c r="L83" s="14">
        <f t="shared" si="31"/>
        <v>0</v>
      </c>
      <c r="M83" s="14" t="s">
        <v>20</v>
      </c>
      <c r="N83" s="14">
        <v>7</v>
      </c>
      <c r="O83" s="14">
        <v>109300</v>
      </c>
      <c r="P83" s="14">
        <v>109348</v>
      </c>
      <c r="Q83" s="14">
        <v>109110</v>
      </c>
      <c r="R83" s="13">
        <f t="shared" si="32"/>
        <v>5.5</v>
      </c>
      <c r="S83" s="13">
        <f t="shared" si="33"/>
        <v>18.3</v>
      </c>
      <c r="U83" s="13">
        <f t="shared" si="34"/>
        <v>-5.5</v>
      </c>
      <c r="V83" s="13">
        <f t="shared" si="35"/>
        <v>18.3</v>
      </c>
      <c r="W83" s="7">
        <f t="shared" si="36"/>
        <v>1</v>
      </c>
      <c r="X83" s="7">
        <f t="shared" si="37"/>
        <v>0</v>
      </c>
      <c r="Y83" s="13">
        <f t="shared" si="38"/>
        <v>0</v>
      </c>
      <c r="Z83" s="7"/>
      <c r="AA83" s="13">
        <f t="shared" si="39"/>
        <v>-12</v>
      </c>
      <c r="AB83" s="13">
        <f t="shared" si="40"/>
        <v>10</v>
      </c>
      <c r="AC83" s="13">
        <f t="shared" si="41"/>
        <v>-74</v>
      </c>
      <c r="AD83" s="13">
        <f t="shared" si="42"/>
        <v>0</v>
      </c>
      <c r="AE83" s="13">
        <f t="shared" si="43"/>
        <v>10</v>
      </c>
      <c r="AF83" s="13">
        <f t="shared" si="44"/>
        <v>10</v>
      </c>
      <c r="AG83" s="13">
        <f t="shared" si="45"/>
        <v>0</v>
      </c>
      <c r="AH83" s="13">
        <f t="shared" si="46"/>
        <v>66</v>
      </c>
      <c r="AI83" s="14">
        <f t="shared" si="47"/>
        <v>0</v>
      </c>
      <c r="AK83" s="12">
        <f t="shared" si="48"/>
        <v>117.47999999999999</v>
      </c>
      <c r="AL83" s="12">
        <f t="shared" si="49"/>
        <v>9</v>
      </c>
      <c r="AM83" s="12">
        <f t="shared" si="50"/>
        <v>90</v>
      </c>
      <c r="AN83" s="12">
        <f t="shared" si="51"/>
        <v>4096</v>
      </c>
      <c r="AO83" s="12">
        <f>MAX(AN$4:AN83)</f>
        <v>5634</v>
      </c>
      <c r="AP83" s="8">
        <f t="shared" si="52"/>
        <v>-0.27298544550940718</v>
      </c>
      <c r="AR83" s="12">
        <f t="shared" si="53"/>
        <v>167.1</v>
      </c>
      <c r="AS83" s="12">
        <f t="shared" si="54"/>
        <v>13</v>
      </c>
      <c r="AT83" s="12">
        <f t="shared" si="55"/>
        <v>0</v>
      </c>
      <c r="AU83" s="12">
        <f t="shared" si="56"/>
        <v>5700</v>
      </c>
      <c r="AV83" s="12">
        <f>MAX(AU$4:AU83)</f>
        <v>5738</v>
      </c>
      <c r="AW83" s="8">
        <f t="shared" si="57"/>
        <v>-6.6225165562913907E-3</v>
      </c>
    </row>
    <row r="84" spans="1:49" x14ac:dyDescent="0.3">
      <c r="A84" s="1">
        <v>42671</v>
      </c>
      <c r="B84" s="1">
        <v>42671</v>
      </c>
      <c r="C84" s="1" t="s">
        <v>44</v>
      </c>
      <c r="D84" s="3">
        <v>2015</v>
      </c>
      <c r="E84" s="3">
        <v>-200</v>
      </c>
      <c r="F84" s="3">
        <f t="shared" si="29"/>
        <v>1815</v>
      </c>
      <c r="G84" s="14">
        <f t="shared" si="30"/>
        <v>0</v>
      </c>
      <c r="H84" s="3" t="s">
        <v>38</v>
      </c>
      <c r="K84" s="14" t="s">
        <v>11</v>
      </c>
      <c r="L84" s="14">
        <f t="shared" si="31"/>
        <v>1</v>
      </c>
      <c r="M84" s="14" t="s">
        <v>21</v>
      </c>
      <c r="N84" s="14">
        <v>7</v>
      </c>
      <c r="O84" s="14">
        <v>104960</v>
      </c>
      <c r="P84" s="14">
        <v>104895</v>
      </c>
      <c r="Q84" s="14">
        <v>105057</v>
      </c>
      <c r="R84" s="13">
        <f t="shared" si="32"/>
        <v>7.2</v>
      </c>
      <c r="S84" s="13">
        <f t="shared" si="33"/>
        <v>9</v>
      </c>
      <c r="U84" s="13">
        <f t="shared" si="34"/>
        <v>-7.2</v>
      </c>
      <c r="V84" s="13">
        <f t="shared" si="35"/>
        <v>9</v>
      </c>
      <c r="W84" s="7">
        <f t="shared" si="36"/>
        <v>1</v>
      </c>
      <c r="X84" s="7">
        <f t="shared" si="37"/>
        <v>0</v>
      </c>
      <c r="Y84" s="13">
        <f t="shared" si="38"/>
        <v>0</v>
      </c>
      <c r="Z84" s="7"/>
      <c r="AA84" s="13">
        <f t="shared" si="39"/>
        <v>-12</v>
      </c>
      <c r="AB84" s="13">
        <f t="shared" si="40"/>
        <v>-12</v>
      </c>
      <c r="AC84" s="13">
        <f t="shared" si="41"/>
        <v>-86</v>
      </c>
      <c r="AD84" s="13">
        <f t="shared" si="42"/>
        <v>0</v>
      </c>
      <c r="AE84" s="13">
        <f t="shared" si="43"/>
        <v>-12</v>
      </c>
      <c r="AF84" s="13">
        <f t="shared" si="44"/>
        <v>0</v>
      </c>
      <c r="AG84" s="13">
        <f t="shared" si="45"/>
        <v>0</v>
      </c>
      <c r="AH84" s="13">
        <f t="shared" si="46"/>
        <v>66</v>
      </c>
      <c r="AI84" s="14">
        <f t="shared" si="47"/>
        <v>0</v>
      </c>
      <c r="AK84" s="12">
        <f t="shared" si="48"/>
        <v>117.47999999999999</v>
      </c>
      <c r="AL84" s="12">
        <f t="shared" si="49"/>
        <v>9</v>
      </c>
      <c r="AM84" s="12">
        <f t="shared" si="50"/>
        <v>-108</v>
      </c>
      <c r="AN84" s="12">
        <f t="shared" si="51"/>
        <v>3988</v>
      </c>
      <c r="AO84" s="12">
        <f>MAX(AN$4:AN84)</f>
        <v>5634</v>
      </c>
      <c r="AP84" s="8">
        <f t="shared" si="52"/>
        <v>-0.29215477458288958</v>
      </c>
      <c r="AR84" s="12">
        <f t="shared" si="53"/>
        <v>167.1</v>
      </c>
      <c r="AS84" s="12">
        <f t="shared" si="54"/>
        <v>13</v>
      </c>
      <c r="AT84" s="12">
        <f t="shared" si="55"/>
        <v>0</v>
      </c>
      <c r="AU84" s="12">
        <f t="shared" si="56"/>
        <v>5700</v>
      </c>
      <c r="AV84" s="12">
        <f>MAX(AU$4:AU84)</f>
        <v>5738</v>
      </c>
      <c r="AW84" s="8">
        <f t="shared" si="57"/>
        <v>-6.6225165562913907E-3</v>
      </c>
    </row>
    <row r="85" spans="1:49" x14ac:dyDescent="0.3">
      <c r="A85" s="1">
        <v>42671</v>
      </c>
      <c r="B85" s="1">
        <v>42671</v>
      </c>
      <c r="C85" s="1" t="s">
        <v>44</v>
      </c>
      <c r="D85" s="3">
        <v>2030</v>
      </c>
      <c r="E85" s="3">
        <v>-200</v>
      </c>
      <c r="F85" s="3">
        <f t="shared" si="29"/>
        <v>1830</v>
      </c>
      <c r="G85" s="14">
        <f t="shared" si="30"/>
        <v>0</v>
      </c>
      <c r="H85" s="3" t="s">
        <v>38</v>
      </c>
      <c r="K85" s="14" t="s">
        <v>11</v>
      </c>
      <c r="L85" s="14">
        <f t="shared" si="31"/>
        <v>1</v>
      </c>
      <c r="M85" s="14" t="s">
        <v>21</v>
      </c>
      <c r="N85" s="14">
        <v>7</v>
      </c>
      <c r="O85" s="14">
        <v>104720</v>
      </c>
      <c r="P85" s="14">
        <v>104710</v>
      </c>
      <c r="Q85" s="14">
        <v>104720</v>
      </c>
      <c r="R85" s="13">
        <f t="shared" si="32"/>
        <v>1.7</v>
      </c>
      <c r="S85" s="13">
        <f t="shared" si="33"/>
        <v>-0.7</v>
      </c>
      <c r="U85" s="13">
        <f t="shared" si="34"/>
        <v>-1.7</v>
      </c>
      <c r="V85" s="13">
        <f t="shared" si="35"/>
        <v>-0.7</v>
      </c>
      <c r="W85" s="7">
        <f t="shared" si="36"/>
        <v>1</v>
      </c>
      <c r="X85" s="7">
        <f t="shared" si="37"/>
        <v>0</v>
      </c>
      <c r="Y85" s="13">
        <f t="shared" si="38"/>
        <v>0</v>
      </c>
      <c r="Z85" s="7"/>
      <c r="AA85" s="13">
        <f t="shared" si="39"/>
        <v>-12</v>
      </c>
      <c r="AB85" s="13">
        <f t="shared" si="40"/>
        <v>-12</v>
      </c>
      <c r="AC85" s="13">
        <f t="shared" si="41"/>
        <v>-98</v>
      </c>
      <c r="AD85" s="13">
        <f t="shared" si="42"/>
        <v>0</v>
      </c>
      <c r="AE85" s="13">
        <f t="shared" si="43"/>
        <v>-12</v>
      </c>
      <c r="AF85" s="13">
        <f t="shared" si="44"/>
        <v>0</v>
      </c>
      <c r="AG85" s="13">
        <f t="shared" si="45"/>
        <v>0</v>
      </c>
      <c r="AH85" s="13">
        <f t="shared" si="46"/>
        <v>66</v>
      </c>
      <c r="AI85" s="14">
        <f t="shared" si="47"/>
        <v>0</v>
      </c>
      <c r="AK85" s="12">
        <f t="shared" si="48"/>
        <v>117.47999999999999</v>
      </c>
      <c r="AL85" s="12">
        <f t="shared" si="49"/>
        <v>9</v>
      </c>
      <c r="AM85" s="12">
        <f t="shared" si="50"/>
        <v>-108</v>
      </c>
      <c r="AN85" s="12">
        <f t="shared" si="51"/>
        <v>3880</v>
      </c>
      <c r="AO85" s="12">
        <f>MAX(AN$4:AN85)</f>
        <v>5634</v>
      </c>
      <c r="AP85" s="8">
        <f t="shared" si="52"/>
        <v>-0.31132410365637203</v>
      </c>
      <c r="AR85" s="12">
        <f t="shared" si="53"/>
        <v>167.1</v>
      </c>
      <c r="AS85" s="12">
        <f t="shared" si="54"/>
        <v>13</v>
      </c>
      <c r="AT85" s="12">
        <f t="shared" si="55"/>
        <v>0</v>
      </c>
      <c r="AU85" s="12">
        <f t="shared" si="56"/>
        <v>5700</v>
      </c>
      <c r="AV85" s="12">
        <f>MAX(AU$4:AU85)</f>
        <v>5738</v>
      </c>
      <c r="AW85" s="8">
        <f t="shared" si="57"/>
        <v>-6.6225165562913907E-3</v>
      </c>
    </row>
    <row r="86" spans="1:49" x14ac:dyDescent="0.3">
      <c r="A86" s="1">
        <v>42671</v>
      </c>
      <c r="B86" s="1">
        <v>42674</v>
      </c>
      <c r="C86" s="1" t="s">
        <v>44</v>
      </c>
      <c r="D86" s="3">
        <v>750</v>
      </c>
      <c r="E86" s="3">
        <v>-200</v>
      </c>
      <c r="F86" s="3">
        <f t="shared" si="29"/>
        <v>550</v>
      </c>
      <c r="G86" s="14">
        <f t="shared" si="30"/>
        <v>3</v>
      </c>
      <c r="H86" s="3" t="s">
        <v>37</v>
      </c>
      <c r="L86" s="14">
        <f t="shared" si="31"/>
        <v>1</v>
      </c>
      <c r="M86" s="14" t="s">
        <v>20</v>
      </c>
      <c r="N86" s="14">
        <v>8</v>
      </c>
      <c r="O86" s="14">
        <v>76180</v>
      </c>
      <c r="P86" s="14">
        <v>76183</v>
      </c>
      <c r="Q86" s="14">
        <v>75909</v>
      </c>
      <c r="R86" s="13">
        <f t="shared" si="32"/>
        <v>1.1000000000000001</v>
      </c>
      <c r="S86" s="13">
        <f t="shared" si="33"/>
        <v>26.3</v>
      </c>
      <c r="U86" s="13">
        <f t="shared" si="34"/>
        <v>-1.1000000000000001</v>
      </c>
      <c r="V86" s="13">
        <f t="shared" si="35"/>
        <v>26.3</v>
      </c>
      <c r="W86" s="7">
        <f t="shared" si="36"/>
        <v>1</v>
      </c>
      <c r="X86" s="7">
        <f t="shared" si="37"/>
        <v>1</v>
      </c>
      <c r="Y86" s="13">
        <f t="shared" si="38"/>
        <v>0</v>
      </c>
      <c r="Z86" s="7"/>
      <c r="AA86" s="13">
        <f t="shared" si="39"/>
        <v>0</v>
      </c>
      <c r="AB86" s="13">
        <f t="shared" si="40"/>
        <v>10</v>
      </c>
      <c r="AC86" s="13">
        <f t="shared" si="41"/>
        <v>-88</v>
      </c>
      <c r="AD86" s="13">
        <f t="shared" si="42"/>
        <v>0</v>
      </c>
      <c r="AE86" s="13">
        <f t="shared" si="43"/>
        <v>0</v>
      </c>
      <c r="AF86" s="13">
        <f t="shared" si="44"/>
        <v>0</v>
      </c>
      <c r="AG86" s="13">
        <f t="shared" si="45"/>
        <v>10</v>
      </c>
      <c r="AH86" s="13">
        <f t="shared" si="46"/>
        <v>76</v>
      </c>
      <c r="AI86" s="14">
        <f t="shared" si="47"/>
        <v>1</v>
      </c>
      <c r="AK86" s="12">
        <f t="shared" si="48"/>
        <v>116.39999999999999</v>
      </c>
      <c r="AL86" s="12">
        <f t="shared" si="49"/>
        <v>9</v>
      </c>
      <c r="AM86" s="12">
        <f t="shared" si="50"/>
        <v>90</v>
      </c>
      <c r="AN86" s="12">
        <f t="shared" si="51"/>
        <v>3970</v>
      </c>
      <c r="AO86" s="12">
        <f>MAX(AN$4:AN86)</f>
        <v>5634</v>
      </c>
      <c r="AP86" s="8">
        <f t="shared" si="52"/>
        <v>-0.29534966276180336</v>
      </c>
      <c r="AR86" s="12">
        <f t="shared" si="53"/>
        <v>167.1</v>
      </c>
      <c r="AS86" s="12">
        <f t="shared" si="54"/>
        <v>13</v>
      </c>
      <c r="AT86" s="12">
        <f t="shared" si="55"/>
        <v>130</v>
      </c>
      <c r="AU86" s="12">
        <f t="shared" si="56"/>
        <v>5830</v>
      </c>
      <c r="AV86" s="12">
        <f>MAX(AU$4:AU86)</f>
        <v>5830</v>
      </c>
      <c r="AW86" s="8">
        <f t="shared" si="57"/>
        <v>0</v>
      </c>
    </row>
    <row r="87" spans="1:49" x14ac:dyDescent="0.3">
      <c r="A87" s="1">
        <v>42674</v>
      </c>
      <c r="B87" s="1">
        <v>42674</v>
      </c>
      <c r="C87" s="1" t="s">
        <v>45</v>
      </c>
      <c r="D87" s="3">
        <v>1440</v>
      </c>
      <c r="E87" s="3">
        <v>0</v>
      </c>
      <c r="F87" s="3">
        <f t="shared" si="29"/>
        <v>1440</v>
      </c>
      <c r="G87" s="14">
        <f t="shared" si="30"/>
        <v>0</v>
      </c>
      <c r="H87" s="3" t="s">
        <v>17</v>
      </c>
      <c r="I87" s="14" t="s">
        <v>11</v>
      </c>
      <c r="J87" s="14">
        <v>131</v>
      </c>
      <c r="L87" s="14">
        <f t="shared" si="31"/>
        <v>1</v>
      </c>
      <c r="M87" s="14" t="s">
        <v>21</v>
      </c>
      <c r="N87" s="14">
        <v>7</v>
      </c>
      <c r="O87" s="14">
        <v>109320</v>
      </c>
      <c r="P87" s="14">
        <v>109354</v>
      </c>
      <c r="Q87" s="14">
        <v>109822</v>
      </c>
      <c r="R87" s="13">
        <f t="shared" si="32"/>
        <v>-2.7</v>
      </c>
      <c r="S87" s="13">
        <f t="shared" si="33"/>
        <v>49.5</v>
      </c>
      <c r="U87" s="13">
        <f t="shared" si="34"/>
        <v>2.7</v>
      </c>
      <c r="V87" s="13">
        <f t="shared" si="35"/>
        <v>49.5</v>
      </c>
      <c r="W87" s="7">
        <f t="shared" si="36"/>
        <v>0</v>
      </c>
      <c r="X87" s="7">
        <f t="shared" si="37"/>
        <v>0</v>
      </c>
      <c r="Y87" s="13">
        <f t="shared" si="38"/>
        <v>0</v>
      </c>
      <c r="Z87" s="7"/>
      <c r="AA87" s="13">
        <f t="shared" si="39"/>
        <v>0</v>
      </c>
      <c r="AB87" s="13">
        <f t="shared" si="40"/>
        <v>0</v>
      </c>
      <c r="AC87" s="13">
        <f t="shared" si="41"/>
        <v>-88</v>
      </c>
      <c r="AD87" s="13">
        <f t="shared" si="42"/>
        <v>0</v>
      </c>
      <c r="AE87" s="13">
        <f t="shared" si="43"/>
        <v>0</v>
      </c>
      <c r="AF87" s="13">
        <f t="shared" si="44"/>
        <v>0</v>
      </c>
      <c r="AG87" s="13">
        <f t="shared" si="45"/>
        <v>0</v>
      </c>
      <c r="AH87" s="13">
        <f t="shared" si="46"/>
        <v>76</v>
      </c>
      <c r="AI87" s="14">
        <f t="shared" si="47"/>
        <v>0</v>
      </c>
      <c r="AK87" s="12">
        <f t="shared" si="48"/>
        <v>116.39999999999999</v>
      </c>
      <c r="AL87" s="12">
        <f t="shared" si="49"/>
        <v>9</v>
      </c>
      <c r="AM87" s="12">
        <f t="shared" si="50"/>
        <v>0</v>
      </c>
      <c r="AN87" s="12">
        <f t="shared" si="51"/>
        <v>3970</v>
      </c>
      <c r="AO87" s="12">
        <f>MAX(AN$4:AN87)</f>
        <v>5634</v>
      </c>
      <c r="AP87" s="8">
        <f t="shared" si="52"/>
        <v>-0.29534966276180336</v>
      </c>
      <c r="AR87" s="12">
        <f t="shared" si="53"/>
        <v>174.9</v>
      </c>
      <c r="AS87" s="12">
        <f t="shared" si="54"/>
        <v>14</v>
      </c>
      <c r="AT87" s="12">
        <f t="shared" si="55"/>
        <v>0</v>
      </c>
      <c r="AU87" s="12">
        <f t="shared" si="56"/>
        <v>5830</v>
      </c>
      <c r="AV87" s="12">
        <f>MAX(AU$4:AU87)</f>
        <v>5830</v>
      </c>
      <c r="AW87" s="8">
        <f t="shared" si="57"/>
        <v>0</v>
      </c>
    </row>
    <row r="88" spans="1:49" x14ac:dyDescent="0.3">
      <c r="A88" s="1">
        <v>42674</v>
      </c>
      <c r="B88" s="1">
        <v>42674</v>
      </c>
      <c r="C88" s="1" t="s">
        <v>45</v>
      </c>
      <c r="D88" s="3">
        <v>2010</v>
      </c>
      <c r="E88" s="3">
        <v>0</v>
      </c>
      <c r="F88" s="3">
        <f t="shared" si="29"/>
        <v>2010</v>
      </c>
      <c r="G88" s="14">
        <f t="shared" si="30"/>
        <v>0</v>
      </c>
      <c r="H88" s="3" t="s">
        <v>17</v>
      </c>
      <c r="L88" s="14">
        <f t="shared" si="31"/>
        <v>1</v>
      </c>
      <c r="M88" s="14" t="s">
        <v>20</v>
      </c>
      <c r="N88" s="14">
        <v>7</v>
      </c>
      <c r="O88" s="14">
        <v>109810</v>
      </c>
      <c r="P88" s="14">
        <v>109822</v>
      </c>
      <c r="Q88" s="14">
        <v>109595</v>
      </c>
      <c r="R88" s="13">
        <f t="shared" si="32"/>
        <v>1.9</v>
      </c>
      <c r="S88" s="13">
        <f t="shared" si="33"/>
        <v>20.8</v>
      </c>
      <c r="U88" s="13">
        <f t="shared" si="34"/>
        <v>-1.9</v>
      </c>
      <c r="V88" s="13">
        <f t="shared" si="35"/>
        <v>20.8</v>
      </c>
      <c r="W88" s="7">
        <f t="shared" si="36"/>
        <v>1</v>
      </c>
      <c r="X88" s="7">
        <f t="shared" si="37"/>
        <v>1</v>
      </c>
      <c r="Y88" s="13">
        <f t="shared" si="38"/>
        <v>0</v>
      </c>
      <c r="Z88" s="7"/>
      <c r="AA88" s="13">
        <f t="shared" si="39"/>
        <v>0</v>
      </c>
      <c r="AB88" s="13">
        <f t="shared" si="40"/>
        <v>10</v>
      </c>
      <c r="AC88" s="13">
        <f t="shared" si="41"/>
        <v>-78</v>
      </c>
      <c r="AD88" s="13">
        <f t="shared" si="42"/>
        <v>0</v>
      </c>
      <c r="AE88" s="13">
        <f t="shared" si="43"/>
        <v>0</v>
      </c>
      <c r="AF88" s="13">
        <f t="shared" si="44"/>
        <v>0</v>
      </c>
      <c r="AG88" s="13">
        <f t="shared" si="45"/>
        <v>10</v>
      </c>
      <c r="AH88" s="13">
        <f t="shared" si="46"/>
        <v>86</v>
      </c>
      <c r="AI88" s="14">
        <f t="shared" si="47"/>
        <v>1</v>
      </c>
      <c r="AK88" s="12">
        <f t="shared" si="48"/>
        <v>116.39999999999999</v>
      </c>
      <c r="AL88" s="12">
        <f t="shared" si="49"/>
        <v>9</v>
      </c>
      <c r="AM88" s="12">
        <f t="shared" si="50"/>
        <v>90</v>
      </c>
      <c r="AN88" s="12">
        <f t="shared" si="51"/>
        <v>4060</v>
      </c>
      <c r="AO88" s="12">
        <f>MAX(AN$4:AN88)</f>
        <v>5634</v>
      </c>
      <c r="AP88" s="8">
        <f t="shared" si="52"/>
        <v>-0.27937522186723462</v>
      </c>
      <c r="AR88" s="12">
        <f t="shared" si="53"/>
        <v>174.9</v>
      </c>
      <c r="AS88" s="12">
        <f t="shared" si="54"/>
        <v>14</v>
      </c>
      <c r="AT88" s="12">
        <f t="shared" si="55"/>
        <v>140</v>
      </c>
      <c r="AU88" s="12">
        <f t="shared" si="56"/>
        <v>5970</v>
      </c>
      <c r="AV88" s="12">
        <f>MAX(AU$4:AU88)</f>
        <v>5970</v>
      </c>
      <c r="AW88" s="8">
        <f t="shared" si="57"/>
        <v>0</v>
      </c>
    </row>
    <row r="89" spans="1:49" x14ac:dyDescent="0.3">
      <c r="A89" s="1">
        <v>42674</v>
      </c>
      <c r="B89" s="1">
        <v>42675</v>
      </c>
      <c r="C89" s="1" t="s">
        <v>44</v>
      </c>
      <c r="D89" s="3">
        <v>530</v>
      </c>
      <c r="E89" s="3">
        <v>-200</v>
      </c>
      <c r="F89" s="3">
        <f t="shared" si="29"/>
        <v>330</v>
      </c>
      <c r="G89" s="14">
        <f t="shared" si="30"/>
        <v>1</v>
      </c>
      <c r="H89" s="3" t="s">
        <v>37</v>
      </c>
      <c r="K89" s="14" t="s">
        <v>11</v>
      </c>
      <c r="L89" s="14">
        <f t="shared" si="31"/>
        <v>1</v>
      </c>
      <c r="M89" s="14" t="s">
        <v>20</v>
      </c>
      <c r="N89" s="14">
        <v>8</v>
      </c>
      <c r="O89" s="14">
        <v>76450</v>
      </c>
      <c r="P89" s="14">
        <v>76459</v>
      </c>
      <c r="Q89" s="14">
        <v>76400</v>
      </c>
      <c r="R89" s="13">
        <f t="shared" si="32"/>
        <v>1.7</v>
      </c>
      <c r="S89" s="13">
        <f t="shared" si="33"/>
        <v>4.2</v>
      </c>
      <c r="U89" s="13">
        <f t="shared" si="34"/>
        <v>-1.7</v>
      </c>
      <c r="V89" s="13">
        <f t="shared" si="35"/>
        <v>4.2</v>
      </c>
      <c r="W89" s="7">
        <f t="shared" si="36"/>
        <v>1</v>
      </c>
      <c r="X89" s="7">
        <f t="shared" si="37"/>
        <v>0</v>
      </c>
      <c r="Y89" s="13">
        <f t="shared" si="38"/>
        <v>0</v>
      </c>
      <c r="Z89" s="7"/>
      <c r="AA89" s="13">
        <f t="shared" si="39"/>
        <v>-12</v>
      </c>
      <c r="AB89" s="13">
        <f t="shared" si="40"/>
        <v>-12</v>
      </c>
      <c r="AC89" s="13">
        <f t="shared" si="41"/>
        <v>-90</v>
      </c>
      <c r="AD89" s="13">
        <f t="shared" si="42"/>
        <v>0</v>
      </c>
      <c r="AE89" s="13">
        <f t="shared" si="43"/>
        <v>-12</v>
      </c>
      <c r="AF89" s="13">
        <f t="shared" si="44"/>
        <v>0</v>
      </c>
      <c r="AG89" s="13">
        <f t="shared" si="45"/>
        <v>0</v>
      </c>
      <c r="AH89" s="13">
        <f t="shared" si="46"/>
        <v>86</v>
      </c>
      <c r="AI89" s="14">
        <f t="shared" si="47"/>
        <v>0</v>
      </c>
      <c r="AK89" s="12">
        <f t="shared" si="48"/>
        <v>121.8</v>
      </c>
      <c r="AL89" s="12">
        <f t="shared" si="49"/>
        <v>10</v>
      </c>
      <c r="AM89" s="12">
        <f t="shared" si="50"/>
        <v>-120</v>
      </c>
      <c r="AN89" s="12">
        <f t="shared" si="51"/>
        <v>3940</v>
      </c>
      <c r="AO89" s="12">
        <f>MAX(AN$4:AN89)</f>
        <v>5634</v>
      </c>
      <c r="AP89" s="8">
        <f t="shared" si="52"/>
        <v>-0.30067447639332623</v>
      </c>
      <c r="AR89" s="12">
        <f t="shared" si="53"/>
        <v>174.9</v>
      </c>
      <c r="AS89" s="12">
        <f t="shared" si="54"/>
        <v>14</v>
      </c>
      <c r="AT89" s="12">
        <f t="shared" si="55"/>
        <v>0</v>
      </c>
      <c r="AU89" s="12">
        <f t="shared" si="56"/>
        <v>5970</v>
      </c>
      <c r="AV89" s="12">
        <f>MAX(AU$4:AU89)</f>
        <v>5970</v>
      </c>
      <c r="AW89" s="8">
        <f t="shared" si="57"/>
        <v>0</v>
      </c>
    </row>
    <row r="90" spans="1:49" x14ac:dyDescent="0.3">
      <c r="A90" s="1">
        <v>42675</v>
      </c>
      <c r="B90" s="1">
        <v>42675</v>
      </c>
      <c r="C90" s="1" t="s">
        <v>44</v>
      </c>
      <c r="D90" s="3">
        <v>1030</v>
      </c>
      <c r="E90" s="3">
        <v>-200</v>
      </c>
      <c r="F90" s="3">
        <f t="shared" si="29"/>
        <v>830</v>
      </c>
      <c r="G90" s="14">
        <f t="shared" si="30"/>
        <v>0</v>
      </c>
      <c r="H90" s="3" t="s">
        <v>38</v>
      </c>
      <c r="L90" s="14">
        <f t="shared" si="31"/>
        <v>1</v>
      </c>
      <c r="M90" s="14" t="s">
        <v>20</v>
      </c>
      <c r="N90" s="14">
        <v>7</v>
      </c>
      <c r="O90" s="14">
        <v>105110</v>
      </c>
      <c r="P90" s="14">
        <v>105109</v>
      </c>
      <c r="Q90" s="14">
        <v>103790</v>
      </c>
      <c r="R90" s="13">
        <f t="shared" si="32"/>
        <v>0.6</v>
      </c>
      <c r="S90" s="13">
        <f t="shared" si="33"/>
        <v>131.30000000000001</v>
      </c>
      <c r="U90" s="13">
        <f t="shared" si="34"/>
        <v>-0.6</v>
      </c>
      <c r="V90" s="13">
        <f t="shared" si="35"/>
        <v>131.30000000000001</v>
      </c>
      <c r="W90" s="7">
        <f t="shared" si="36"/>
        <v>0</v>
      </c>
      <c r="X90" s="7">
        <f t="shared" si="37"/>
        <v>0</v>
      </c>
      <c r="Y90" s="13">
        <f t="shared" si="38"/>
        <v>0</v>
      </c>
      <c r="Z90" s="7"/>
      <c r="AA90" s="13">
        <f t="shared" si="39"/>
        <v>0</v>
      </c>
      <c r="AB90" s="13">
        <f t="shared" si="40"/>
        <v>0</v>
      </c>
      <c r="AC90" s="13">
        <f t="shared" si="41"/>
        <v>-90</v>
      </c>
      <c r="AD90" s="13">
        <f t="shared" si="42"/>
        <v>0</v>
      </c>
      <c r="AE90" s="13">
        <f t="shared" si="43"/>
        <v>0</v>
      </c>
      <c r="AF90" s="13">
        <f t="shared" si="44"/>
        <v>0</v>
      </c>
      <c r="AG90" s="13">
        <f t="shared" si="45"/>
        <v>0</v>
      </c>
      <c r="AH90" s="13">
        <f t="shared" si="46"/>
        <v>86</v>
      </c>
      <c r="AI90" s="14">
        <f t="shared" si="47"/>
        <v>0</v>
      </c>
      <c r="AK90" s="12">
        <f t="shared" si="48"/>
        <v>121.8</v>
      </c>
      <c r="AL90" s="12">
        <f t="shared" si="49"/>
        <v>10</v>
      </c>
      <c r="AM90" s="12">
        <f t="shared" si="50"/>
        <v>0</v>
      </c>
      <c r="AN90" s="12">
        <f t="shared" si="51"/>
        <v>3940</v>
      </c>
      <c r="AO90" s="12">
        <f>MAX(AN$4:AN90)</f>
        <v>5634</v>
      </c>
      <c r="AP90" s="8">
        <f t="shared" si="52"/>
        <v>-0.30067447639332623</v>
      </c>
      <c r="AR90" s="12">
        <f t="shared" si="53"/>
        <v>174.9</v>
      </c>
      <c r="AS90" s="12">
        <f t="shared" si="54"/>
        <v>14</v>
      </c>
      <c r="AT90" s="12">
        <f t="shared" si="55"/>
        <v>0</v>
      </c>
      <c r="AU90" s="12">
        <f t="shared" si="56"/>
        <v>5970</v>
      </c>
      <c r="AV90" s="12">
        <f>MAX(AU$4:AU90)</f>
        <v>5970</v>
      </c>
      <c r="AW90" s="8">
        <f t="shared" si="57"/>
        <v>0</v>
      </c>
    </row>
    <row r="91" spans="1:49" x14ac:dyDescent="0.3">
      <c r="A91" s="1">
        <v>42675</v>
      </c>
      <c r="B91" s="1">
        <v>42675</v>
      </c>
      <c r="C91" s="1" t="s">
        <v>44</v>
      </c>
      <c r="D91" s="3">
        <v>1625</v>
      </c>
      <c r="E91" s="3">
        <v>-200</v>
      </c>
      <c r="F91" s="3">
        <f t="shared" si="29"/>
        <v>1425</v>
      </c>
      <c r="G91" s="14">
        <f t="shared" si="30"/>
        <v>0</v>
      </c>
      <c r="H91" s="3" t="s">
        <v>38</v>
      </c>
      <c r="I91" s="14" t="s">
        <v>11</v>
      </c>
      <c r="J91" s="14">
        <v>43</v>
      </c>
      <c r="L91" s="14">
        <f t="shared" si="31"/>
        <v>1</v>
      </c>
      <c r="M91" s="14" t="s">
        <v>21</v>
      </c>
      <c r="N91" s="14">
        <v>7</v>
      </c>
      <c r="O91" s="14">
        <v>104620</v>
      </c>
      <c r="P91" s="14">
        <v>104508</v>
      </c>
      <c r="Q91" s="14">
        <v>104637</v>
      </c>
      <c r="R91" s="13">
        <f t="shared" si="32"/>
        <v>11.9</v>
      </c>
      <c r="S91" s="13">
        <f t="shared" si="33"/>
        <v>1</v>
      </c>
      <c r="U91" s="13">
        <f t="shared" si="34"/>
        <v>-11.9</v>
      </c>
      <c r="V91" s="13">
        <f t="shared" si="35"/>
        <v>1</v>
      </c>
      <c r="W91" s="7">
        <f t="shared" si="36"/>
        <v>1</v>
      </c>
      <c r="X91" s="7">
        <f t="shared" si="37"/>
        <v>0</v>
      </c>
      <c r="Y91" s="13">
        <f t="shared" si="38"/>
        <v>0</v>
      </c>
      <c r="Z91" s="7"/>
      <c r="AA91" s="13">
        <f t="shared" si="39"/>
        <v>-12</v>
      </c>
      <c r="AB91" s="13">
        <f t="shared" si="40"/>
        <v>-12</v>
      </c>
      <c r="AC91" s="13">
        <f t="shared" si="41"/>
        <v>-102</v>
      </c>
      <c r="AD91" s="13">
        <f t="shared" si="42"/>
        <v>-12</v>
      </c>
      <c r="AE91" s="13">
        <f t="shared" si="43"/>
        <v>0</v>
      </c>
      <c r="AF91" s="13">
        <f t="shared" si="44"/>
        <v>0</v>
      </c>
      <c r="AG91" s="13">
        <f t="shared" si="45"/>
        <v>0</v>
      </c>
      <c r="AH91" s="13">
        <f t="shared" si="46"/>
        <v>86</v>
      </c>
      <c r="AI91" s="14">
        <f t="shared" si="47"/>
        <v>0</v>
      </c>
      <c r="AK91" s="12">
        <f t="shared" si="48"/>
        <v>121.8</v>
      </c>
      <c r="AL91" s="12">
        <f t="shared" si="49"/>
        <v>10</v>
      </c>
      <c r="AM91" s="12">
        <f t="shared" si="50"/>
        <v>-120</v>
      </c>
      <c r="AN91" s="12">
        <f t="shared" si="51"/>
        <v>3820</v>
      </c>
      <c r="AO91" s="12">
        <f>MAX(AN$4:AN91)</f>
        <v>5634</v>
      </c>
      <c r="AP91" s="8">
        <f t="shared" si="52"/>
        <v>-0.32197373091941783</v>
      </c>
      <c r="AR91" s="12">
        <f t="shared" si="53"/>
        <v>179.1</v>
      </c>
      <c r="AS91" s="12">
        <f t="shared" si="54"/>
        <v>14</v>
      </c>
      <c r="AT91" s="12">
        <f t="shared" si="55"/>
        <v>0</v>
      </c>
      <c r="AU91" s="12">
        <f t="shared" si="56"/>
        <v>5970</v>
      </c>
      <c r="AV91" s="12">
        <f>MAX(AU$4:AU91)</f>
        <v>5970</v>
      </c>
      <c r="AW91" s="8">
        <f t="shared" si="57"/>
        <v>0</v>
      </c>
    </row>
    <row r="92" spans="1:49" x14ac:dyDescent="0.3">
      <c r="A92" s="1">
        <v>42670</v>
      </c>
      <c r="B92" s="1">
        <v>42675</v>
      </c>
      <c r="C92" s="1" t="s">
        <v>44</v>
      </c>
      <c r="D92" s="3">
        <v>2015</v>
      </c>
      <c r="E92" s="3">
        <v>-200</v>
      </c>
      <c r="F92" s="3">
        <f t="shared" si="29"/>
        <v>1815</v>
      </c>
      <c r="G92" s="14">
        <f t="shared" si="30"/>
        <v>5</v>
      </c>
      <c r="H92" s="3" t="s">
        <v>38</v>
      </c>
      <c r="L92" s="14">
        <f t="shared" si="31"/>
        <v>1</v>
      </c>
      <c r="M92" s="14" t="s">
        <v>21</v>
      </c>
      <c r="N92" s="14">
        <v>7</v>
      </c>
      <c r="O92" s="14">
        <v>103940</v>
      </c>
      <c r="P92" s="14">
        <v>103790</v>
      </c>
      <c r="Q92" s="14">
        <v>104155</v>
      </c>
      <c r="R92" s="13">
        <f t="shared" si="32"/>
        <v>15.7</v>
      </c>
      <c r="S92" s="13">
        <f t="shared" si="33"/>
        <v>20.8</v>
      </c>
      <c r="U92" s="13">
        <f t="shared" si="34"/>
        <v>-15.7</v>
      </c>
      <c r="V92" s="13">
        <f t="shared" si="35"/>
        <v>20.8</v>
      </c>
      <c r="W92" s="7">
        <f t="shared" si="36"/>
        <v>1</v>
      </c>
      <c r="X92" s="7">
        <f t="shared" si="37"/>
        <v>1</v>
      </c>
      <c r="Y92" s="13">
        <f t="shared" si="38"/>
        <v>-12</v>
      </c>
      <c r="Z92" s="7"/>
      <c r="AA92" s="13">
        <f t="shared" si="39"/>
        <v>-12</v>
      </c>
      <c r="AB92" s="13">
        <f t="shared" si="40"/>
        <v>-12</v>
      </c>
      <c r="AC92" s="13">
        <f t="shared" si="41"/>
        <v>-114</v>
      </c>
      <c r="AD92" s="13">
        <f t="shared" si="42"/>
        <v>0</v>
      </c>
      <c r="AE92" s="13">
        <f t="shared" si="43"/>
        <v>0</v>
      </c>
      <c r="AF92" s="13">
        <f t="shared" si="44"/>
        <v>0</v>
      </c>
      <c r="AG92" s="13">
        <f t="shared" si="45"/>
        <v>-12</v>
      </c>
      <c r="AH92" s="13">
        <f t="shared" si="46"/>
        <v>74</v>
      </c>
      <c r="AI92" s="14">
        <f t="shared" si="47"/>
        <v>0</v>
      </c>
      <c r="AK92" s="12">
        <f t="shared" si="48"/>
        <v>121.8</v>
      </c>
      <c r="AL92" s="12">
        <f t="shared" si="49"/>
        <v>10</v>
      </c>
      <c r="AM92" s="12">
        <f t="shared" si="50"/>
        <v>-120</v>
      </c>
      <c r="AN92" s="12">
        <f t="shared" si="51"/>
        <v>3700</v>
      </c>
      <c r="AO92" s="12">
        <f>MAX(AN$4:AN92)</f>
        <v>5634</v>
      </c>
      <c r="AP92" s="8">
        <f t="shared" si="52"/>
        <v>-0.34327298544550938</v>
      </c>
      <c r="AR92" s="12">
        <f t="shared" si="53"/>
        <v>179.1</v>
      </c>
      <c r="AS92" s="12">
        <f t="shared" si="54"/>
        <v>14</v>
      </c>
      <c r="AT92" s="12">
        <f t="shared" si="55"/>
        <v>-168</v>
      </c>
      <c r="AU92" s="12">
        <f t="shared" si="56"/>
        <v>5802</v>
      </c>
      <c r="AV92" s="12">
        <f>MAX(AU$4:AU92)</f>
        <v>5970</v>
      </c>
      <c r="AW92" s="8">
        <f t="shared" si="57"/>
        <v>-2.8140703517587941E-2</v>
      </c>
    </row>
    <row r="93" spans="1:49" x14ac:dyDescent="0.3">
      <c r="A93" s="1">
        <v>42670</v>
      </c>
      <c r="B93" s="1">
        <v>42676</v>
      </c>
      <c r="C93" s="1" t="s">
        <v>44</v>
      </c>
      <c r="D93" s="3">
        <v>645</v>
      </c>
      <c r="E93" s="3">
        <v>-200</v>
      </c>
      <c r="F93" s="3">
        <f t="shared" si="29"/>
        <v>445</v>
      </c>
      <c r="G93" s="14">
        <f t="shared" si="30"/>
        <v>6</v>
      </c>
      <c r="H93" s="3" t="s">
        <v>38</v>
      </c>
      <c r="L93" s="14">
        <f t="shared" si="31"/>
        <v>1</v>
      </c>
      <c r="M93" s="14" t="s">
        <v>21</v>
      </c>
      <c r="N93" s="14">
        <v>7</v>
      </c>
      <c r="O93" s="14">
        <v>103600</v>
      </c>
      <c r="P93" s="14">
        <v>103618</v>
      </c>
      <c r="Q93" s="14">
        <v>103926</v>
      </c>
      <c r="R93" s="13">
        <f t="shared" si="32"/>
        <v>-1.1000000000000001</v>
      </c>
      <c r="S93" s="13">
        <f t="shared" si="33"/>
        <v>31.9</v>
      </c>
      <c r="U93" s="13">
        <f t="shared" si="34"/>
        <v>1.1000000000000001</v>
      </c>
      <c r="V93" s="13">
        <f t="shared" si="35"/>
        <v>31.9</v>
      </c>
      <c r="W93" s="7">
        <f t="shared" si="36"/>
        <v>0</v>
      </c>
      <c r="X93" s="7">
        <f t="shared" si="37"/>
        <v>0</v>
      </c>
      <c r="Y93" s="13">
        <f t="shared" si="38"/>
        <v>0</v>
      </c>
      <c r="Z93" s="7"/>
      <c r="AA93" s="13">
        <f t="shared" si="39"/>
        <v>0</v>
      </c>
      <c r="AB93" s="13">
        <f t="shared" si="40"/>
        <v>0</v>
      </c>
      <c r="AC93" s="13">
        <f t="shared" si="41"/>
        <v>-114</v>
      </c>
      <c r="AD93" s="13">
        <f t="shared" si="42"/>
        <v>0</v>
      </c>
      <c r="AE93" s="13">
        <f t="shared" si="43"/>
        <v>0</v>
      </c>
      <c r="AF93" s="13">
        <f t="shared" si="44"/>
        <v>0</v>
      </c>
      <c r="AG93" s="13">
        <f t="shared" si="45"/>
        <v>0</v>
      </c>
      <c r="AH93" s="13">
        <f t="shared" si="46"/>
        <v>74</v>
      </c>
      <c r="AI93" s="14">
        <f t="shared" si="47"/>
        <v>0</v>
      </c>
      <c r="AK93" s="12">
        <f t="shared" si="48"/>
        <v>111</v>
      </c>
      <c r="AL93" s="12">
        <f t="shared" si="49"/>
        <v>9</v>
      </c>
      <c r="AM93" s="12">
        <f t="shared" si="50"/>
        <v>0</v>
      </c>
      <c r="AN93" s="12">
        <f t="shared" si="51"/>
        <v>3700</v>
      </c>
      <c r="AO93" s="12">
        <f>MAX(AN$4:AN93)</f>
        <v>5634</v>
      </c>
      <c r="AP93" s="8">
        <f t="shared" si="52"/>
        <v>-0.34327298544550938</v>
      </c>
      <c r="AR93" s="12">
        <f t="shared" si="53"/>
        <v>179.1</v>
      </c>
      <c r="AS93" s="12">
        <f t="shared" si="54"/>
        <v>14</v>
      </c>
      <c r="AT93" s="12">
        <f t="shared" si="55"/>
        <v>0</v>
      </c>
      <c r="AU93" s="12">
        <f t="shared" si="56"/>
        <v>5802</v>
      </c>
      <c r="AV93" s="12">
        <f>MAX(AU$4:AU93)</f>
        <v>5970</v>
      </c>
      <c r="AW93" s="8">
        <f t="shared" si="57"/>
        <v>-2.8140703517587941E-2</v>
      </c>
    </row>
    <row r="94" spans="1:49" x14ac:dyDescent="0.3">
      <c r="A94" s="1">
        <v>42676</v>
      </c>
      <c r="B94" s="1">
        <v>42676</v>
      </c>
      <c r="C94" s="1" t="s">
        <v>44</v>
      </c>
      <c r="D94" s="3">
        <v>1255</v>
      </c>
      <c r="E94" s="3">
        <v>-200</v>
      </c>
      <c r="F94" s="3">
        <f t="shared" si="29"/>
        <v>1055</v>
      </c>
      <c r="G94" s="14">
        <f t="shared" si="30"/>
        <v>0</v>
      </c>
      <c r="H94" s="3" t="s">
        <v>38</v>
      </c>
      <c r="I94" s="14" t="s">
        <v>11</v>
      </c>
      <c r="J94" s="14">
        <v>11</v>
      </c>
      <c r="L94" s="14">
        <f t="shared" si="31"/>
        <v>1</v>
      </c>
      <c r="M94" s="14" t="s">
        <v>21</v>
      </c>
      <c r="N94" s="14">
        <v>7</v>
      </c>
      <c r="O94" s="14">
        <v>103390</v>
      </c>
      <c r="P94" s="14">
        <v>103343</v>
      </c>
      <c r="Q94" s="14">
        <v>103444</v>
      </c>
      <c r="R94" s="13">
        <f t="shared" si="32"/>
        <v>5.4</v>
      </c>
      <c r="S94" s="13">
        <f t="shared" si="33"/>
        <v>4.7</v>
      </c>
      <c r="U94" s="13">
        <f t="shared" si="34"/>
        <v>-5.4</v>
      </c>
      <c r="V94" s="13">
        <f t="shared" si="35"/>
        <v>4.7</v>
      </c>
      <c r="W94" s="7">
        <f t="shared" si="36"/>
        <v>1</v>
      </c>
      <c r="X94" s="7">
        <f t="shared" si="37"/>
        <v>0</v>
      </c>
      <c r="Y94" s="13">
        <f t="shared" si="38"/>
        <v>0</v>
      </c>
      <c r="Z94" s="7"/>
      <c r="AA94" s="13">
        <f t="shared" si="39"/>
        <v>-12</v>
      </c>
      <c r="AB94" s="13">
        <f t="shared" si="40"/>
        <v>-12</v>
      </c>
      <c r="AC94" s="13">
        <f t="shared" si="41"/>
        <v>-126</v>
      </c>
      <c r="AD94" s="13">
        <f t="shared" si="42"/>
        <v>-12</v>
      </c>
      <c r="AE94" s="13">
        <f t="shared" si="43"/>
        <v>0</v>
      </c>
      <c r="AF94" s="13">
        <f t="shared" si="44"/>
        <v>0</v>
      </c>
      <c r="AG94" s="13">
        <f t="shared" si="45"/>
        <v>0</v>
      </c>
      <c r="AH94" s="13">
        <f t="shared" si="46"/>
        <v>74</v>
      </c>
      <c r="AI94" s="14">
        <f t="shared" si="47"/>
        <v>0</v>
      </c>
      <c r="AK94" s="12">
        <f t="shared" si="48"/>
        <v>111</v>
      </c>
      <c r="AL94" s="12">
        <f t="shared" si="49"/>
        <v>9</v>
      </c>
      <c r="AM94" s="12">
        <f t="shared" si="50"/>
        <v>-108</v>
      </c>
      <c r="AN94" s="12">
        <f t="shared" si="51"/>
        <v>3592</v>
      </c>
      <c r="AO94" s="12">
        <f>MAX(AN$4:AN94)</f>
        <v>5634</v>
      </c>
      <c r="AP94" s="8">
        <f t="shared" si="52"/>
        <v>-0.36244231451899184</v>
      </c>
      <c r="AR94" s="12">
        <f t="shared" si="53"/>
        <v>174.06</v>
      </c>
      <c r="AS94" s="12">
        <f t="shared" si="54"/>
        <v>14</v>
      </c>
      <c r="AT94" s="12">
        <f t="shared" si="55"/>
        <v>0</v>
      </c>
      <c r="AU94" s="12">
        <f t="shared" si="56"/>
        <v>5802</v>
      </c>
      <c r="AV94" s="12">
        <f>MAX(AU$4:AU94)</f>
        <v>5970</v>
      </c>
      <c r="AW94" s="8">
        <f t="shared" si="57"/>
        <v>-2.8140703517587941E-2</v>
      </c>
    </row>
    <row r="95" spans="1:49" x14ac:dyDescent="0.3">
      <c r="A95" s="1">
        <v>42664</v>
      </c>
      <c r="B95" s="1">
        <v>42676</v>
      </c>
      <c r="C95" s="1" t="s">
        <v>44</v>
      </c>
      <c r="D95" s="3">
        <v>1345</v>
      </c>
      <c r="E95" s="3">
        <v>-200</v>
      </c>
      <c r="F95" s="3">
        <f t="shared" si="29"/>
        <v>1145</v>
      </c>
      <c r="G95" s="14">
        <f t="shared" si="30"/>
        <v>12</v>
      </c>
      <c r="H95" s="3" t="s">
        <v>38</v>
      </c>
      <c r="L95" s="14">
        <f t="shared" si="31"/>
        <v>1</v>
      </c>
      <c r="M95" s="14" t="s">
        <v>21</v>
      </c>
      <c r="N95" s="14">
        <v>7</v>
      </c>
      <c r="O95" s="14">
        <v>103270</v>
      </c>
      <c r="P95" s="14">
        <v>103222</v>
      </c>
      <c r="Q95" s="14">
        <v>103314</v>
      </c>
      <c r="R95" s="13">
        <f t="shared" si="32"/>
        <v>5.5</v>
      </c>
      <c r="S95" s="13">
        <f t="shared" si="33"/>
        <v>3.7</v>
      </c>
      <c r="U95" s="13">
        <f t="shared" si="34"/>
        <v>-5.5</v>
      </c>
      <c r="V95" s="13">
        <f t="shared" si="35"/>
        <v>3.7</v>
      </c>
      <c r="W95" s="7">
        <f t="shared" si="36"/>
        <v>1</v>
      </c>
      <c r="X95" s="7">
        <f t="shared" si="37"/>
        <v>1</v>
      </c>
      <c r="Y95" s="13">
        <f t="shared" si="38"/>
        <v>0</v>
      </c>
      <c r="Z95" s="7"/>
      <c r="AA95" s="13">
        <f t="shared" si="39"/>
        <v>-12</v>
      </c>
      <c r="AB95" s="13">
        <f t="shared" si="40"/>
        <v>-12</v>
      </c>
      <c r="AC95" s="13">
        <f t="shared" si="41"/>
        <v>-138</v>
      </c>
      <c r="AD95" s="13">
        <f t="shared" si="42"/>
        <v>0</v>
      </c>
      <c r="AE95" s="13">
        <f t="shared" si="43"/>
        <v>0</v>
      </c>
      <c r="AF95" s="13">
        <f t="shared" si="44"/>
        <v>0</v>
      </c>
      <c r="AG95" s="13">
        <f t="shared" si="45"/>
        <v>-12</v>
      </c>
      <c r="AH95" s="13">
        <f t="shared" si="46"/>
        <v>62</v>
      </c>
      <c r="AI95" s="14">
        <f t="shared" si="47"/>
        <v>0</v>
      </c>
      <c r="AK95" s="12">
        <f t="shared" si="48"/>
        <v>111</v>
      </c>
      <c r="AL95" s="12">
        <f t="shared" si="49"/>
        <v>9</v>
      </c>
      <c r="AM95" s="12">
        <f t="shared" si="50"/>
        <v>-108</v>
      </c>
      <c r="AN95" s="12">
        <f t="shared" si="51"/>
        <v>3484</v>
      </c>
      <c r="AO95" s="12">
        <f>MAX(AN$4:AN95)</f>
        <v>5634</v>
      </c>
      <c r="AP95" s="8">
        <f t="shared" si="52"/>
        <v>-0.38161164359247424</v>
      </c>
      <c r="AR95" s="12">
        <f t="shared" si="53"/>
        <v>174.06</v>
      </c>
      <c r="AS95" s="12">
        <f t="shared" si="54"/>
        <v>14</v>
      </c>
      <c r="AT95" s="12">
        <f t="shared" si="55"/>
        <v>-168</v>
      </c>
      <c r="AU95" s="12">
        <f t="shared" si="56"/>
        <v>5634</v>
      </c>
      <c r="AV95" s="12">
        <f>MAX(AU$4:AU95)</f>
        <v>5970</v>
      </c>
      <c r="AW95" s="8">
        <f t="shared" si="57"/>
        <v>-5.6281407035175882E-2</v>
      </c>
    </row>
    <row r="96" spans="1:49" x14ac:dyDescent="0.3">
      <c r="A96" s="1">
        <v>42657</v>
      </c>
      <c r="B96" s="1">
        <v>42676</v>
      </c>
      <c r="C96" s="1" t="s">
        <v>45</v>
      </c>
      <c r="D96" s="3">
        <v>1435</v>
      </c>
      <c r="E96" s="3">
        <v>0</v>
      </c>
      <c r="F96" s="3">
        <f t="shared" si="29"/>
        <v>1435</v>
      </c>
      <c r="G96" s="14">
        <f t="shared" si="30"/>
        <v>19</v>
      </c>
      <c r="H96" s="3" t="s">
        <v>17</v>
      </c>
      <c r="L96" s="14">
        <f t="shared" si="31"/>
        <v>1</v>
      </c>
      <c r="M96" s="14" t="s">
        <v>20</v>
      </c>
      <c r="N96" s="14">
        <v>7</v>
      </c>
      <c r="O96" s="14">
        <v>111100</v>
      </c>
      <c r="P96" s="14">
        <v>111148</v>
      </c>
      <c r="Q96" s="14">
        <v>111037</v>
      </c>
      <c r="R96" s="13">
        <f t="shared" si="32"/>
        <v>5.5</v>
      </c>
      <c r="S96" s="13">
        <f t="shared" si="33"/>
        <v>5.6</v>
      </c>
      <c r="U96" s="13">
        <f t="shared" si="34"/>
        <v>-5.5</v>
      </c>
      <c r="V96" s="13">
        <f t="shared" si="35"/>
        <v>5.6</v>
      </c>
      <c r="W96" s="7">
        <f t="shared" si="36"/>
        <v>1</v>
      </c>
      <c r="X96" s="7">
        <f t="shared" si="37"/>
        <v>1</v>
      </c>
      <c r="Y96" s="13">
        <f t="shared" si="38"/>
        <v>0</v>
      </c>
      <c r="Z96" s="7"/>
      <c r="AA96" s="13">
        <f t="shared" si="39"/>
        <v>-12</v>
      </c>
      <c r="AB96" s="13">
        <f t="shared" si="40"/>
        <v>-12</v>
      </c>
      <c r="AC96" s="13">
        <f t="shared" si="41"/>
        <v>-150</v>
      </c>
      <c r="AD96" s="13">
        <f t="shared" si="42"/>
        <v>0</v>
      </c>
      <c r="AE96" s="13">
        <f t="shared" si="43"/>
        <v>0</v>
      </c>
      <c r="AF96" s="13">
        <f t="shared" si="44"/>
        <v>0</v>
      </c>
      <c r="AG96" s="13">
        <f t="shared" si="45"/>
        <v>-12</v>
      </c>
      <c r="AH96" s="13">
        <f t="shared" si="46"/>
        <v>50</v>
      </c>
      <c r="AI96" s="14">
        <f t="shared" si="47"/>
        <v>0</v>
      </c>
      <c r="AK96" s="12">
        <f t="shared" si="48"/>
        <v>111</v>
      </c>
      <c r="AL96" s="12">
        <f t="shared" si="49"/>
        <v>9</v>
      </c>
      <c r="AM96" s="12">
        <f t="shared" si="50"/>
        <v>-108</v>
      </c>
      <c r="AN96" s="12">
        <f t="shared" si="51"/>
        <v>3376</v>
      </c>
      <c r="AO96" s="12">
        <f>MAX(AN$4:AN96)</f>
        <v>5634</v>
      </c>
      <c r="AP96" s="8">
        <f t="shared" si="52"/>
        <v>-0.40078097266595669</v>
      </c>
      <c r="AR96" s="12">
        <f t="shared" si="53"/>
        <v>174.06</v>
      </c>
      <c r="AS96" s="12">
        <f t="shared" si="54"/>
        <v>14</v>
      </c>
      <c r="AT96" s="12">
        <f t="shared" si="55"/>
        <v>-168</v>
      </c>
      <c r="AU96" s="12">
        <f t="shared" si="56"/>
        <v>5466</v>
      </c>
      <c r="AV96" s="12">
        <f>MAX(AU$4:AU96)</f>
        <v>5970</v>
      </c>
      <c r="AW96" s="8">
        <f t="shared" si="57"/>
        <v>-8.4422110552763815E-2</v>
      </c>
    </row>
    <row r="97" spans="1:49" x14ac:dyDescent="0.3">
      <c r="A97" s="1">
        <v>42655</v>
      </c>
      <c r="B97" s="1">
        <v>42677</v>
      </c>
      <c r="C97" s="1" t="s">
        <v>44</v>
      </c>
      <c r="D97" s="3">
        <v>655</v>
      </c>
      <c r="E97" s="3">
        <v>-200</v>
      </c>
      <c r="F97" s="3">
        <f t="shared" si="29"/>
        <v>455</v>
      </c>
      <c r="G97" s="14">
        <f t="shared" si="30"/>
        <v>22</v>
      </c>
      <c r="H97" s="3" t="s">
        <v>38</v>
      </c>
      <c r="L97" s="14">
        <f t="shared" si="31"/>
        <v>1</v>
      </c>
      <c r="M97" s="14" t="s">
        <v>21</v>
      </c>
      <c r="N97" s="14">
        <v>7</v>
      </c>
      <c r="O97" s="14">
        <v>102550</v>
      </c>
      <c r="P97" s="14">
        <v>102541</v>
      </c>
      <c r="Q97" s="14">
        <v>103311</v>
      </c>
      <c r="R97" s="13">
        <f t="shared" si="32"/>
        <v>1.6</v>
      </c>
      <c r="S97" s="13">
        <f t="shared" si="33"/>
        <v>75.400000000000006</v>
      </c>
      <c r="U97" s="13">
        <f t="shared" si="34"/>
        <v>-1.6</v>
      </c>
      <c r="V97" s="13">
        <f t="shared" si="35"/>
        <v>75.400000000000006</v>
      </c>
      <c r="W97" s="7">
        <f t="shared" si="36"/>
        <v>1</v>
      </c>
      <c r="X97" s="7">
        <f t="shared" si="37"/>
        <v>1</v>
      </c>
      <c r="Y97" s="13">
        <f t="shared" si="38"/>
        <v>0</v>
      </c>
      <c r="Z97" s="7"/>
      <c r="AA97" s="13">
        <f t="shared" si="39"/>
        <v>0</v>
      </c>
      <c r="AB97" s="13">
        <f t="shared" si="40"/>
        <v>10</v>
      </c>
      <c r="AC97" s="13">
        <f t="shared" si="41"/>
        <v>-140</v>
      </c>
      <c r="AD97" s="13">
        <f t="shared" si="42"/>
        <v>0</v>
      </c>
      <c r="AE97" s="13">
        <f t="shared" si="43"/>
        <v>0</v>
      </c>
      <c r="AF97" s="13">
        <f t="shared" si="44"/>
        <v>0</v>
      </c>
      <c r="AG97" s="13">
        <f t="shared" si="45"/>
        <v>10</v>
      </c>
      <c r="AH97" s="13">
        <f t="shared" si="46"/>
        <v>60</v>
      </c>
      <c r="AI97" s="14">
        <f t="shared" si="47"/>
        <v>1</v>
      </c>
      <c r="AK97" s="12">
        <f t="shared" si="48"/>
        <v>101.28</v>
      </c>
      <c r="AL97" s="12">
        <f t="shared" si="49"/>
        <v>8</v>
      </c>
      <c r="AM97" s="12">
        <f t="shared" si="50"/>
        <v>80</v>
      </c>
      <c r="AN97" s="12">
        <f t="shared" si="51"/>
        <v>3456</v>
      </c>
      <c r="AO97" s="12">
        <f>MAX(AN$4:AN97)</f>
        <v>5634</v>
      </c>
      <c r="AP97" s="8">
        <f t="shared" si="52"/>
        <v>-0.38658146964856233</v>
      </c>
      <c r="AR97" s="12">
        <f t="shared" si="53"/>
        <v>174.06</v>
      </c>
      <c r="AS97" s="12">
        <f t="shared" si="54"/>
        <v>14</v>
      </c>
      <c r="AT97" s="12">
        <f t="shared" si="55"/>
        <v>140</v>
      </c>
      <c r="AU97" s="12">
        <f t="shared" si="56"/>
        <v>5606</v>
      </c>
      <c r="AV97" s="12">
        <f>MAX(AU$4:AU97)</f>
        <v>5970</v>
      </c>
      <c r="AW97" s="8">
        <f t="shared" si="57"/>
        <v>-6.0971524288107204E-2</v>
      </c>
    </row>
    <row r="98" spans="1:49" x14ac:dyDescent="0.3">
      <c r="A98" s="1">
        <v>42677</v>
      </c>
      <c r="B98" s="1">
        <v>42677</v>
      </c>
      <c r="C98" s="1" t="s">
        <v>45</v>
      </c>
      <c r="D98" s="3">
        <v>840</v>
      </c>
      <c r="E98" s="3">
        <v>0</v>
      </c>
      <c r="F98" s="3">
        <f t="shared" si="29"/>
        <v>840</v>
      </c>
      <c r="G98" s="14">
        <f t="shared" si="30"/>
        <v>0</v>
      </c>
      <c r="H98" s="3" t="s">
        <v>17</v>
      </c>
      <c r="L98" s="14">
        <f t="shared" si="31"/>
        <v>1</v>
      </c>
      <c r="M98" s="14" t="s">
        <v>21</v>
      </c>
      <c r="N98" s="14">
        <v>7</v>
      </c>
      <c r="O98" s="14">
        <v>110960</v>
      </c>
      <c r="P98" s="14">
        <v>110926</v>
      </c>
      <c r="Q98" s="14">
        <v>111031</v>
      </c>
      <c r="R98" s="13">
        <f t="shared" si="32"/>
        <v>4.0999999999999996</v>
      </c>
      <c r="S98" s="13">
        <f t="shared" si="33"/>
        <v>6.4</v>
      </c>
      <c r="U98" s="13">
        <f t="shared" si="34"/>
        <v>-4.0999999999999996</v>
      </c>
      <c r="V98" s="13">
        <f t="shared" si="35"/>
        <v>6.4</v>
      </c>
      <c r="W98" s="7">
        <f t="shared" si="36"/>
        <v>1</v>
      </c>
      <c r="X98" s="7">
        <f t="shared" si="37"/>
        <v>1</v>
      </c>
      <c r="Y98" s="13">
        <f t="shared" si="38"/>
        <v>0</v>
      </c>
      <c r="Z98" s="7"/>
      <c r="AA98" s="13">
        <f t="shared" si="39"/>
        <v>-12</v>
      </c>
      <c r="AB98" s="13">
        <f t="shared" si="40"/>
        <v>-12</v>
      </c>
      <c r="AC98" s="13">
        <f t="shared" si="41"/>
        <v>-152</v>
      </c>
      <c r="AD98" s="13">
        <f t="shared" si="42"/>
        <v>0</v>
      </c>
      <c r="AE98" s="13">
        <f t="shared" si="43"/>
        <v>0</v>
      </c>
      <c r="AF98" s="13">
        <f t="shared" si="44"/>
        <v>0</v>
      </c>
      <c r="AG98" s="13">
        <f t="shared" si="45"/>
        <v>-12</v>
      </c>
      <c r="AH98" s="13">
        <f t="shared" si="46"/>
        <v>48</v>
      </c>
      <c r="AI98" s="14">
        <f t="shared" si="47"/>
        <v>0</v>
      </c>
      <c r="AK98" s="12">
        <f t="shared" si="48"/>
        <v>101.28</v>
      </c>
      <c r="AL98" s="12">
        <f t="shared" si="49"/>
        <v>8</v>
      </c>
      <c r="AM98" s="12">
        <f t="shared" si="50"/>
        <v>-96</v>
      </c>
      <c r="AN98" s="12">
        <f t="shared" si="51"/>
        <v>3360</v>
      </c>
      <c r="AO98" s="12">
        <f>MAX(AN$4:AN98)</f>
        <v>5634</v>
      </c>
      <c r="AP98" s="8">
        <f t="shared" si="52"/>
        <v>-0.40362087326943558</v>
      </c>
      <c r="AR98" s="12">
        <f t="shared" si="53"/>
        <v>174.06</v>
      </c>
      <c r="AS98" s="12">
        <f t="shared" si="54"/>
        <v>14</v>
      </c>
      <c r="AT98" s="12">
        <f t="shared" si="55"/>
        <v>-168</v>
      </c>
      <c r="AU98" s="12">
        <f t="shared" si="56"/>
        <v>5438</v>
      </c>
      <c r="AV98" s="12">
        <f>MAX(AU$4:AU98)</f>
        <v>5970</v>
      </c>
      <c r="AW98" s="8">
        <f t="shared" si="57"/>
        <v>-8.9112227805695138E-2</v>
      </c>
    </row>
    <row r="99" spans="1:49" x14ac:dyDescent="0.3">
      <c r="A99" s="1">
        <v>42677</v>
      </c>
      <c r="B99" s="1">
        <v>42677</v>
      </c>
      <c r="C99" s="1" t="s">
        <v>45</v>
      </c>
      <c r="D99" s="3">
        <v>1145</v>
      </c>
      <c r="E99" s="3">
        <v>0</v>
      </c>
      <c r="F99" s="3">
        <f t="shared" si="29"/>
        <v>1145</v>
      </c>
      <c r="G99" s="14">
        <f t="shared" si="30"/>
        <v>0</v>
      </c>
      <c r="H99" s="3" t="s">
        <v>17</v>
      </c>
      <c r="I99" s="14" t="s">
        <v>11</v>
      </c>
      <c r="J99" s="14">
        <v>12</v>
      </c>
      <c r="L99" s="14">
        <f t="shared" si="31"/>
        <v>1</v>
      </c>
      <c r="M99" s="14" t="s">
        <v>21</v>
      </c>
      <c r="N99" s="14">
        <v>7</v>
      </c>
      <c r="O99" s="14">
        <v>110660</v>
      </c>
      <c r="P99" s="14">
        <v>110591</v>
      </c>
      <c r="Q99" s="14">
        <v>111201</v>
      </c>
      <c r="R99" s="13">
        <f t="shared" si="32"/>
        <v>7.6</v>
      </c>
      <c r="S99" s="13">
        <f t="shared" si="33"/>
        <v>53.4</v>
      </c>
      <c r="U99" s="13">
        <f t="shared" si="34"/>
        <v>-7.6</v>
      </c>
      <c r="V99" s="13">
        <f t="shared" si="35"/>
        <v>53.4</v>
      </c>
      <c r="W99" s="7">
        <f t="shared" si="36"/>
        <v>1</v>
      </c>
      <c r="X99" s="7">
        <f t="shared" si="37"/>
        <v>0</v>
      </c>
      <c r="Y99" s="13">
        <f t="shared" si="38"/>
        <v>0</v>
      </c>
      <c r="Z99" s="7"/>
      <c r="AA99" s="13">
        <f t="shared" si="39"/>
        <v>0</v>
      </c>
      <c r="AB99" s="13">
        <f t="shared" si="40"/>
        <v>10</v>
      </c>
      <c r="AC99" s="13">
        <f t="shared" si="41"/>
        <v>-142</v>
      </c>
      <c r="AD99" s="13">
        <f t="shared" si="42"/>
        <v>10</v>
      </c>
      <c r="AE99" s="13">
        <f t="shared" si="43"/>
        <v>0</v>
      </c>
      <c r="AF99" s="13">
        <f t="shared" si="44"/>
        <v>0</v>
      </c>
      <c r="AG99" s="13">
        <f t="shared" si="45"/>
        <v>0</v>
      </c>
      <c r="AH99" s="13">
        <f t="shared" si="46"/>
        <v>48</v>
      </c>
      <c r="AI99" s="14">
        <f t="shared" si="47"/>
        <v>0</v>
      </c>
      <c r="AK99" s="12">
        <f t="shared" si="48"/>
        <v>101.28</v>
      </c>
      <c r="AL99" s="12">
        <f t="shared" si="49"/>
        <v>8</v>
      </c>
      <c r="AM99" s="12">
        <f t="shared" si="50"/>
        <v>80</v>
      </c>
      <c r="AN99" s="12">
        <f t="shared" si="51"/>
        <v>3440</v>
      </c>
      <c r="AO99" s="12">
        <f>MAX(AN$4:AN99)</f>
        <v>5634</v>
      </c>
      <c r="AP99" s="8">
        <f t="shared" si="52"/>
        <v>-0.38942137025204115</v>
      </c>
      <c r="AR99" s="12">
        <f t="shared" si="53"/>
        <v>163.13999999999999</v>
      </c>
      <c r="AS99" s="12">
        <f t="shared" si="54"/>
        <v>13</v>
      </c>
      <c r="AT99" s="12">
        <f t="shared" si="55"/>
        <v>0</v>
      </c>
      <c r="AU99" s="12">
        <f t="shared" si="56"/>
        <v>5438</v>
      </c>
      <c r="AV99" s="12">
        <f>MAX(AU$4:AU99)</f>
        <v>5970</v>
      </c>
      <c r="AW99" s="8">
        <f t="shared" si="57"/>
        <v>-8.9112227805695138E-2</v>
      </c>
    </row>
    <row r="100" spans="1:49" x14ac:dyDescent="0.3">
      <c r="A100" s="1">
        <v>42677</v>
      </c>
      <c r="B100" s="1">
        <v>42677</v>
      </c>
      <c r="C100" s="1" t="s">
        <v>44</v>
      </c>
      <c r="D100" s="3">
        <v>1610</v>
      </c>
      <c r="E100" s="3">
        <v>-200</v>
      </c>
      <c r="F100" s="3">
        <f t="shared" si="29"/>
        <v>1410</v>
      </c>
      <c r="G100" s="14">
        <f t="shared" si="30"/>
        <v>0</v>
      </c>
      <c r="H100" s="3" t="s">
        <v>38</v>
      </c>
      <c r="I100" s="14" t="s">
        <v>11</v>
      </c>
      <c r="J100" s="14">
        <v>18</v>
      </c>
      <c r="K100" s="14" t="s">
        <v>11</v>
      </c>
      <c r="L100" s="14">
        <f t="shared" si="31"/>
        <v>1</v>
      </c>
      <c r="M100" s="14" t="s">
        <v>20</v>
      </c>
      <c r="N100" s="14">
        <v>7</v>
      </c>
      <c r="O100" s="14">
        <v>103290</v>
      </c>
      <c r="P100" s="14">
        <v>103311</v>
      </c>
      <c r="Q100" s="14">
        <v>102871</v>
      </c>
      <c r="R100" s="13">
        <f t="shared" si="32"/>
        <v>2.8</v>
      </c>
      <c r="S100" s="13">
        <f t="shared" si="33"/>
        <v>41.2</v>
      </c>
      <c r="U100" s="13">
        <f t="shared" si="34"/>
        <v>-2.8</v>
      </c>
      <c r="V100" s="13">
        <f t="shared" si="35"/>
        <v>41.2</v>
      </c>
      <c r="W100" s="7">
        <f t="shared" si="36"/>
        <v>1</v>
      </c>
      <c r="X100" s="7">
        <f t="shared" si="37"/>
        <v>0</v>
      </c>
      <c r="Y100" s="13">
        <f t="shared" si="38"/>
        <v>0</v>
      </c>
      <c r="Z100" s="7"/>
      <c r="AA100" s="13">
        <f t="shared" si="39"/>
        <v>0</v>
      </c>
      <c r="AB100" s="13">
        <f t="shared" si="40"/>
        <v>10</v>
      </c>
      <c r="AC100" s="13">
        <f t="shared" si="41"/>
        <v>-132</v>
      </c>
      <c r="AD100" s="13">
        <f t="shared" si="42"/>
        <v>10</v>
      </c>
      <c r="AE100" s="13">
        <f t="shared" si="43"/>
        <v>10</v>
      </c>
      <c r="AF100" s="13">
        <f t="shared" si="44"/>
        <v>0</v>
      </c>
      <c r="AG100" s="13">
        <f t="shared" si="45"/>
        <v>0</v>
      </c>
      <c r="AH100" s="13">
        <f t="shared" si="46"/>
        <v>48</v>
      </c>
      <c r="AI100" s="14">
        <f t="shared" si="47"/>
        <v>0</v>
      </c>
      <c r="AK100" s="12">
        <f t="shared" si="48"/>
        <v>101.28</v>
      </c>
      <c r="AL100" s="12">
        <f t="shared" si="49"/>
        <v>8</v>
      </c>
      <c r="AM100" s="12">
        <f t="shared" si="50"/>
        <v>80</v>
      </c>
      <c r="AN100" s="12">
        <f t="shared" si="51"/>
        <v>3520</v>
      </c>
      <c r="AO100" s="12">
        <f>MAX(AN$4:AN100)</f>
        <v>5634</v>
      </c>
      <c r="AP100" s="8">
        <f t="shared" si="52"/>
        <v>-0.37522186723464679</v>
      </c>
      <c r="AR100" s="12">
        <f t="shared" si="53"/>
        <v>163.13999999999999</v>
      </c>
      <c r="AS100" s="12">
        <f t="shared" si="54"/>
        <v>13</v>
      </c>
      <c r="AT100" s="12">
        <f t="shared" si="55"/>
        <v>0</v>
      </c>
      <c r="AU100" s="12">
        <f t="shared" si="56"/>
        <v>5438</v>
      </c>
      <c r="AV100" s="12">
        <f>MAX(AU$4:AU100)</f>
        <v>5970</v>
      </c>
      <c r="AW100" s="8">
        <f t="shared" si="57"/>
        <v>-8.9112227805695138E-2</v>
      </c>
    </row>
    <row r="101" spans="1:49" x14ac:dyDescent="0.3">
      <c r="A101" s="1">
        <v>42689</v>
      </c>
      <c r="B101" s="1">
        <v>42690</v>
      </c>
      <c r="C101" s="1" t="s">
        <v>44</v>
      </c>
      <c r="D101" s="3">
        <v>325</v>
      </c>
      <c r="E101" s="3">
        <v>-200</v>
      </c>
      <c r="F101" s="3">
        <f t="shared" si="29"/>
        <v>125</v>
      </c>
      <c r="G101" s="14">
        <f t="shared" si="30"/>
        <v>1</v>
      </c>
      <c r="H101" s="3" t="s">
        <v>43</v>
      </c>
      <c r="L101" s="14">
        <f t="shared" si="31"/>
        <v>1</v>
      </c>
      <c r="M101" s="14" t="s">
        <v>21</v>
      </c>
      <c r="N101" s="14">
        <v>10</v>
      </c>
      <c r="O101" s="14">
        <v>134330</v>
      </c>
      <c r="P101" s="14">
        <v>134220</v>
      </c>
      <c r="Q101" s="14">
        <v>135048</v>
      </c>
      <c r="R101" s="13">
        <f t="shared" si="32"/>
        <v>12</v>
      </c>
      <c r="S101" s="13">
        <f t="shared" si="33"/>
        <v>70.8</v>
      </c>
      <c r="U101" s="13">
        <f t="shared" si="34"/>
        <v>-12</v>
      </c>
      <c r="V101" s="13">
        <f t="shared" si="35"/>
        <v>70.8</v>
      </c>
      <c r="W101" s="7">
        <f t="shared" si="36"/>
        <v>1</v>
      </c>
      <c r="X101" s="7">
        <f t="shared" si="37"/>
        <v>1</v>
      </c>
      <c r="Y101" s="13">
        <f t="shared" si="38"/>
        <v>-12</v>
      </c>
      <c r="Z101" s="7"/>
      <c r="AA101" s="13">
        <f t="shared" si="39"/>
        <v>-12</v>
      </c>
      <c r="AB101" s="13">
        <f t="shared" si="40"/>
        <v>-12</v>
      </c>
      <c r="AC101" s="13">
        <f t="shared" si="41"/>
        <v>-144</v>
      </c>
      <c r="AD101" s="13">
        <f t="shared" si="42"/>
        <v>0</v>
      </c>
      <c r="AE101" s="13">
        <f t="shared" si="43"/>
        <v>0</v>
      </c>
      <c r="AF101" s="13">
        <f t="shared" si="44"/>
        <v>0</v>
      </c>
      <c r="AG101" s="13">
        <f t="shared" si="45"/>
        <v>-12</v>
      </c>
      <c r="AH101" s="13">
        <f t="shared" si="46"/>
        <v>36</v>
      </c>
      <c r="AI101" s="14">
        <f t="shared" si="47"/>
        <v>0</v>
      </c>
      <c r="AK101" s="12">
        <f t="shared" si="48"/>
        <v>105.6</v>
      </c>
      <c r="AL101" s="12">
        <f t="shared" si="49"/>
        <v>8</v>
      </c>
      <c r="AM101" s="12">
        <f t="shared" si="50"/>
        <v>-96</v>
      </c>
      <c r="AN101" s="12">
        <f t="shared" si="51"/>
        <v>3424</v>
      </c>
      <c r="AO101" s="12">
        <f>MAX(AN$4:AN101)</f>
        <v>5634</v>
      </c>
      <c r="AP101" s="8">
        <f t="shared" si="52"/>
        <v>-0.39226127085552004</v>
      </c>
      <c r="AR101" s="12">
        <f t="shared" si="53"/>
        <v>163.13999999999999</v>
      </c>
      <c r="AS101" s="12">
        <f t="shared" si="54"/>
        <v>13</v>
      </c>
      <c r="AT101" s="12">
        <f t="shared" si="55"/>
        <v>-156</v>
      </c>
      <c r="AU101" s="12">
        <f t="shared" si="56"/>
        <v>5282</v>
      </c>
      <c r="AV101" s="12">
        <f>MAX(AU$4:AU101)</f>
        <v>5970</v>
      </c>
      <c r="AW101" s="8">
        <f t="shared" si="57"/>
        <v>-0.11524288107202681</v>
      </c>
    </row>
    <row r="102" spans="1:49" x14ac:dyDescent="0.3">
      <c r="A102" s="1">
        <v>42690</v>
      </c>
      <c r="B102" s="1">
        <v>42690</v>
      </c>
      <c r="C102" s="1" t="s">
        <v>44</v>
      </c>
      <c r="D102" s="3">
        <v>1120</v>
      </c>
      <c r="E102" s="3">
        <v>-200</v>
      </c>
      <c r="F102" s="3">
        <f t="shared" si="29"/>
        <v>920</v>
      </c>
      <c r="G102" s="14">
        <f t="shared" si="30"/>
        <v>0</v>
      </c>
      <c r="H102" s="3" t="s">
        <v>43</v>
      </c>
      <c r="I102" s="14" t="s">
        <v>11</v>
      </c>
      <c r="J102" s="14">
        <v>15</v>
      </c>
      <c r="L102" s="14">
        <f t="shared" si="31"/>
        <v>1</v>
      </c>
      <c r="M102" s="14" t="s">
        <v>20</v>
      </c>
      <c r="N102" s="14">
        <v>10</v>
      </c>
      <c r="O102" s="14">
        <v>134710</v>
      </c>
      <c r="P102" s="14">
        <v>134716</v>
      </c>
      <c r="Q102" s="14">
        <v>134588</v>
      </c>
      <c r="R102" s="13">
        <f t="shared" si="32"/>
        <v>1.6</v>
      </c>
      <c r="S102" s="13">
        <f t="shared" si="33"/>
        <v>11.2</v>
      </c>
      <c r="U102" s="13">
        <f t="shared" si="34"/>
        <v>-1.6</v>
      </c>
      <c r="V102" s="13">
        <f t="shared" si="35"/>
        <v>11.2</v>
      </c>
      <c r="W102" s="7">
        <f t="shared" si="36"/>
        <v>1</v>
      </c>
      <c r="X102" s="7">
        <f t="shared" si="37"/>
        <v>0</v>
      </c>
      <c r="Y102" s="13">
        <f t="shared" si="38"/>
        <v>0</v>
      </c>
      <c r="Z102" s="7"/>
      <c r="AA102" s="13">
        <f t="shared" si="39"/>
        <v>-12</v>
      </c>
      <c r="AB102" s="13">
        <f t="shared" si="40"/>
        <v>10</v>
      </c>
      <c r="AC102" s="13">
        <f t="shared" si="41"/>
        <v>-134</v>
      </c>
      <c r="AD102" s="13">
        <f t="shared" si="42"/>
        <v>10</v>
      </c>
      <c r="AE102" s="13">
        <f t="shared" si="43"/>
        <v>0</v>
      </c>
      <c r="AF102" s="13">
        <f t="shared" si="44"/>
        <v>0</v>
      </c>
      <c r="AG102" s="13">
        <f t="shared" si="45"/>
        <v>0</v>
      </c>
      <c r="AH102" s="13">
        <f t="shared" si="46"/>
        <v>36</v>
      </c>
      <c r="AI102" s="14">
        <f t="shared" si="47"/>
        <v>0</v>
      </c>
      <c r="AK102" s="12">
        <f t="shared" si="48"/>
        <v>105.6</v>
      </c>
      <c r="AL102" s="12">
        <f t="shared" si="49"/>
        <v>8</v>
      </c>
      <c r="AM102" s="12">
        <f t="shared" si="50"/>
        <v>80</v>
      </c>
      <c r="AN102" s="12">
        <f t="shared" si="51"/>
        <v>3504</v>
      </c>
      <c r="AO102" s="12">
        <f>MAX(AN$4:AN102)</f>
        <v>5634</v>
      </c>
      <c r="AP102" s="8">
        <f t="shared" si="52"/>
        <v>-0.37806176783812567</v>
      </c>
      <c r="AR102" s="12">
        <f t="shared" si="53"/>
        <v>158.46</v>
      </c>
      <c r="AS102" s="12">
        <f t="shared" si="54"/>
        <v>13</v>
      </c>
      <c r="AT102" s="12">
        <f t="shared" si="55"/>
        <v>0</v>
      </c>
      <c r="AU102" s="12">
        <f t="shared" si="56"/>
        <v>5282</v>
      </c>
      <c r="AV102" s="12">
        <f>MAX(AU$4:AU102)</f>
        <v>5970</v>
      </c>
      <c r="AW102" s="8">
        <f t="shared" si="57"/>
        <v>-0.11524288107202681</v>
      </c>
    </row>
    <row r="103" spans="1:49" x14ac:dyDescent="0.3">
      <c r="A103" s="1">
        <v>42691</v>
      </c>
      <c r="B103" s="1">
        <v>42691</v>
      </c>
      <c r="C103" s="1" t="s">
        <v>44</v>
      </c>
      <c r="D103" s="3">
        <v>1935</v>
      </c>
      <c r="E103" s="3">
        <v>-200</v>
      </c>
      <c r="F103" s="3">
        <f t="shared" si="29"/>
        <v>1735</v>
      </c>
      <c r="G103" s="14">
        <f t="shared" si="30"/>
        <v>0</v>
      </c>
      <c r="H103" s="3" t="s">
        <v>43</v>
      </c>
      <c r="K103" s="14" t="s">
        <v>11</v>
      </c>
      <c r="L103" s="14">
        <f t="shared" si="31"/>
        <v>1</v>
      </c>
      <c r="M103" s="14" t="s">
        <v>20</v>
      </c>
      <c r="N103" s="14">
        <v>10</v>
      </c>
      <c r="O103" s="14">
        <v>134570</v>
      </c>
      <c r="P103" s="14">
        <v>134583</v>
      </c>
      <c r="Q103" s="14">
        <v>134564</v>
      </c>
      <c r="R103" s="13">
        <f t="shared" si="32"/>
        <v>2.2999999999999998</v>
      </c>
      <c r="S103" s="13">
        <f t="shared" si="33"/>
        <v>-0.4</v>
      </c>
      <c r="U103" s="13">
        <f t="shared" si="34"/>
        <v>-2.2999999999999998</v>
      </c>
      <c r="V103" s="13">
        <f t="shared" si="35"/>
        <v>-0.4</v>
      </c>
      <c r="W103" s="7">
        <f t="shared" si="36"/>
        <v>1</v>
      </c>
      <c r="X103" s="7">
        <f t="shared" si="37"/>
        <v>0</v>
      </c>
      <c r="Y103" s="13">
        <f t="shared" si="38"/>
        <v>0</v>
      </c>
      <c r="Z103" s="7"/>
      <c r="AA103" s="13">
        <f t="shared" si="39"/>
        <v>-12</v>
      </c>
      <c r="AB103" s="13">
        <f t="shared" si="40"/>
        <v>-12</v>
      </c>
      <c r="AC103" s="13">
        <f t="shared" si="41"/>
        <v>-146</v>
      </c>
      <c r="AD103" s="13">
        <f t="shared" si="42"/>
        <v>0</v>
      </c>
      <c r="AE103" s="13">
        <f t="shared" si="43"/>
        <v>-12</v>
      </c>
      <c r="AF103" s="13">
        <f t="shared" si="44"/>
        <v>0</v>
      </c>
      <c r="AG103" s="13">
        <f t="shared" si="45"/>
        <v>0</v>
      </c>
      <c r="AH103" s="13">
        <f t="shared" si="46"/>
        <v>36</v>
      </c>
      <c r="AI103" s="14">
        <f t="shared" si="47"/>
        <v>0</v>
      </c>
      <c r="AK103" s="12">
        <f t="shared" si="48"/>
        <v>105.11999999999999</v>
      </c>
      <c r="AL103" s="12">
        <f t="shared" si="49"/>
        <v>8</v>
      </c>
      <c r="AM103" s="12">
        <f t="shared" si="50"/>
        <v>-96</v>
      </c>
      <c r="AN103" s="12">
        <f t="shared" si="51"/>
        <v>3408</v>
      </c>
      <c r="AO103" s="12">
        <f>MAX(AN$4:AN103)</f>
        <v>5634</v>
      </c>
      <c r="AP103" s="8">
        <f t="shared" si="52"/>
        <v>-0.39510117145899892</v>
      </c>
      <c r="AR103" s="12">
        <f t="shared" si="53"/>
        <v>158.46</v>
      </c>
      <c r="AS103" s="12">
        <f t="shared" si="54"/>
        <v>13</v>
      </c>
      <c r="AT103" s="12">
        <f t="shared" si="55"/>
        <v>0</v>
      </c>
      <c r="AU103" s="12">
        <f t="shared" si="56"/>
        <v>5282</v>
      </c>
      <c r="AV103" s="12">
        <f>MAX(AU$4:AU103)</f>
        <v>5970</v>
      </c>
      <c r="AW103" s="8">
        <f t="shared" si="57"/>
        <v>-0.11524288107202681</v>
      </c>
    </row>
    <row r="104" spans="1:49" x14ac:dyDescent="0.3">
      <c r="A104" s="1">
        <v>42692</v>
      </c>
      <c r="B104" s="1">
        <v>42692</v>
      </c>
      <c r="C104" s="1" t="s">
        <v>45</v>
      </c>
      <c r="D104" s="3">
        <v>1110</v>
      </c>
      <c r="E104" s="3">
        <v>0</v>
      </c>
      <c r="F104" s="3">
        <f t="shared" si="29"/>
        <v>1110</v>
      </c>
      <c r="G104" s="14">
        <f t="shared" si="30"/>
        <v>0</v>
      </c>
      <c r="H104" s="3" t="s">
        <v>17</v>
      </c>
      <c r="L104" s="14">
        <f t="shared" si="31"/>
        <v>1</v>
      </c>
      <c r="M104" s="14" t="s">
        <v>20</v>
      </c>
      <c r="N104" s="14">
        <v>7</v>
      </c>
      <c r="O104" s="14">
        <v>106240</v>
      </c>
      <c r="P104" s="14">
        <v>106288</v>
      </c>
      <c r="Q104" s="14">
        <v>106120</v>
      </c>
      <c r="R104" s="13">
        <f t="shared" si="32"/>
        <v>5.5</v>
      </c>
      <c r="S104" s="13">
        <f t="shared" si="33"/>
        <v>11.3</v>
      </c>
      <c r="U104" s="13">
        <f t="shared" si="34"/>
        <v>-5.5</v>
      </c>
      <c r="V104" s="13">
        <f t="shared" si="35"/>
        <v>11.3</v>
      </c>
      <c r="W104" s="7">
        <f t="shared" si="36"/>
        <v>1</v>
      </c>
      <c r="X104" s="7">
        <f t="shared" si="37"/>
        <v>1</v>
      </c>
      <c r="Y104" s="13">
        <f t="shared" si="38"/>
        <v>0</v>
      </c>
      <c r="Z104" s="7"/>
      <c r="AA104" s="13">
        <f t="shared" si="39"/>
        <v>-12</v>
      </c>
      <c r="AB104" s="13">
        <f t="shared" si="40"/>
        <v>10</v>
      </c>
      <c r="AC104" s="13">
        <f t="shared" si="41"/>
        <v>-136</v>
      </c>
      <c r="AD104" s="13">
        <f t="shared" si="42"/>
        <v>0</v>
      </c>
      <c r="AE104" s="13">
        <f t="shared" si="43"/>
        <v>0</v>
      </c>
      <c r="AF104" s="13">
        <f t="shared" si="44"/>
        <v>0</v>
      </c>
      <c r="AG104" s="13">
        <f t="shared" si="45"/>
        <v>10</v>
      </c>
      <c r="AH104" s="13">
        <f t="shared" si="46"/>
        <v>46</v>
      </c>
      <c r="AI104" s="14">
        <f t="shared" si="47"/>
        <v>1</v>
      </c>
      <c r="AK104" s="12">
        <f t="shared" si="48"/>
        <v>102.24</v>
      </c>
      <c r="AL104" s="12">
        <f t="shared" si="49"/>
        <v>8</v>
      </c>
      <c r="AM104" s="12">
        <f t="shared" si="50"/>
        <v>80</v>
      </c>
      <c r="AN104" s="12">
        <f t="shared" si="51"/>
        <v>3488</v>
      </c>
      <c r="AO104" s="12">
        <f>MAX(AN$4:AN104)</f>
        <v>5634</v>
      </c>
      <c r="AP104" s="8">
        <f t="shared" si="52"/>
        <v>-0.38090166844160456</v>
      </c>
      <c r="AR104" s="12">
        <f t="shared" si="53"/>
        <v>158.46</v>
      </c>
      <c r="AS104" s="12">
        <f t="shared" si="54"/>
        <v>13</v>
      </c>
      <c r="AT104" s="12">
        <f t="shared" si="55"/>
        <v>130</v>
      </c>
      <c r="AU104" s="12">
        <f t="shared" si="56"/>
        <v>5412</v>
      </c>
      <c r="AV104" s="12">
        <f>MAX(AU$4:AU104)</f>
        <v>5970</v>
      </c>
      <c r="AW104" s="8">
        <f t="shared" si="57"/>
        <v>-9.3467336683417085E-2</v>
      </c>
    </row>
    <row r="105" spans="1:49" x14ac:dyDescent="0.3">
      <c r="A105" s="1">
        <v>42692</v>
      </c>
      <c r="B105" s="1">
        <v>42692</v>
      </c>
      <c r="C105" s="1" t="s">
        <v>44</v>
      </c>
      <c r="D105" s="3">
        <v>1345</v>
      </c>
      <c r="E105" s="3">
        <v>-200</v>
      </c>
      <c r="F105" s="3">
        <f t="shared" si="29"/>
        <v>1145</v>
      </c>
      <c r="G105" s="14">
        <f t="shared" si="30"/>
        <v>0</v>
      </c>
      <c r="H105" s="3" t="s">
        <v>43</v>
      </c>
      <c r="L105" s="14">
        <f t="shared" si="31"/>
        <v>1</v>
      </c>
      <c r="M105" s="14" t="s">
        <v>21</v>
      </c>
      <c r="N105" s="14">
        <v>10</v>
      </c>
      <c r="O105" s="14">
        <v>134970</v>
      </c>
      <c r="P105" s="14">
        <v>134928</v>
      </c>
      <c r="Q105" s="14">
        <v>135216</v>
      </c>
      <c r="R105" s="13">
        <f t="shared" si="32"/>
        <v>5.2</v>
      </c>
      <c r="S105" s="13">
        <f t="shared" si="33"/>
        <v>23.6</v>
      </c>
      <c r="U105" s="13">
        <f t="shared" si="34"/>
        <v>-5.2</v>
      </c>
      <c r="V105" s="13">
        <f t="shared" si="35"/>
        <v>23.6</v>
      </c>
      <c r="W105" s="7">
        <f t="shared" si="36"/>
        <v>1</v>
      </c>
      <c r="X105" s="7">
        <f t="shared" si="37"/>
        <v>1</v>
      </c>
      <c r="Y105" s="13">
        <f t="shared" si="38"/>
        <v>0</v>
      </c>
      <c r="Z105" s="7"/>
      <c r="AA105" s="13">
        <f t="shared" si="39"/>
        <v>0</v>
      </c>
      <c r="AB105" s="13">
        <f t="shared" si="40"/>
        <v>10</v>
      </c>
      <c r="AC105" s="13">
        <f t="shared" si="41"/>
        <v>-126</v>
      </c>
      <c r="AD105" s="13">
        <f t="shared" si="42"/>
        <v>0</v>
      </c>
      <c r="AE105" s="13">
        <f t="shared" si="43"/>
        <v>0</v>
      </c>
      <c r="AF105" s="13">
        <f t="shared" si="44"/>
        <v>0</v>
      </c>
      <c r="AG105" s="13">
        <f t="shared" si="45"/>
        <v>10</v>
      </c>
      <c r="AH105" s="13">
        <f t="shared" si="46"/>
        <v>56</v>
      </c>
      <c r="AI105" s="14">
        <f t="shared" si="47"/>
        <v>1</v>
      </c>
      <c r="AK105" s="12">
        <f t="shared" si="48"/>
        <v>102.24</v>
      </c>
      <c r="AL105" s="12">
        <f t="shared" si="49"/>
        <v>8</v>
      </c>
      <c r="AM105" s="12">
        <f t="shared" si="50"/>
        <v>80</v>
      </c>
      <c r="AN105" s="12">
        <f t="shared" si="51"/>
        <v>3568</v>
      </c>
      <c r="AO105" s="12">
        <f>MAX(AN$4:AN105)</f>
        <v>5634</v>
      </c>
      <c r="AP105" s="8">
        <f t="shared" si="52"/>
        <v>-0.36670216542421014</v>
      </c>
      <c r="AR105" s="12">
        <f t="shared" si="53"/>
        <v>158.46</v>
      </c>
      <c r="AS105" s="12">
        <f t="shared" si="54"/>
        <v>13</v>
      </c>
      <c r="AT105" s="12">
        <f t="shared" si="55"/>
        <v>130</v>
      </c>
      <c r="AU105" s="12">
        <f t="shared" si="56"/>
        <v>5542</v>
      </c>
      <c r="AV105" s="12">
        <f>MAX(AU$4:AU105)</f>
        <v>5970</v>
      </c>
      <c r="AW105" s="8">
        <f t="shared" si="57"/>
        <v>-7.1691792294807363E-2</v>
      </c>
    </row>
    <row r="106" spans="1:49" x14ac:dyDescent="0.3">
      <c r="A106" s="1">
        <v>42692</v>
      </c>
      <c r="B106" s="1">
        <v>42692</v>
      </c>
      <c r="C106" s="1" t="s">
        <v>44</v>
      </c>
      <c r="D106" s="3">
        <v>1350</v>
      </c>
      <c r="E106" s="3">
        <v>-200</v>
      </c>
      <c r="F106" s="3">
        <f t="shared" si="29"/>
        <v>1150</v>
      </c>
      <c r="G106" s="14">
        <f t="shared" si="30"/>
        <v>0</v>
      </c>
      <c r="H106" s="3" t="s">
        <v>38</v>
      </c>
      <c r="L106" s="14">
        <f t="shared" si="31"/>
        <v>1</v>
      </c>
      <c r="M106" s="14" t="s">
        <v>21</v>
      </c>
      <c r="N106" s="14">
        <v>7</v>
      </c>
      <c r="O106" s="14">
        <v>110170</v>
      </c>
      <c r="P106" s="14">
        <v>110084</v>
      </c>
      <c r="Q106" s="14">
        <v>110293</v>
      </c>
      <c r="R106" s="13">
        <f t="shared" si="32"/>
        <v>9.3000000000000007</v>
      </c>
      <c r="S106" s="13">
        <f t="shared" si="33"/>
        <v>11.6</v>
      </c>
      <c r="U106" s="13">
        <f t="shared" si="34"/>
        <v>-9.3000000000000007</v>
      </c>
      <c r="V106" s="13">
        <f t="shared" si="35"/>
        <v>11.6</v>
      </c>
      <c r="W106" s="7">
        <f t="shared" si="36"/>
        <v>1</v>
      </c>
      <c r="X106" s="7">
        <f t="shared" si="37"/>
        <v>1</v>
      </c>
      <c r="Y106" s="13">
        <f t="shared" si="38"/>
        <v>0</v>
      </c>
      <c r="Z106" s="7"/>
      <c r="AA106" s="13">
        <f t="shared" si="39"/>
        <v>-12</v>
      </c>
      <c r="AB106" s="13">
        <f t="shared" si="40"/>
        <v>10</v>
      </c>
      <c r="AC106" s="13">
        <f t="shared" si="41"/>
        <v>-116</v>
      </c>
      <c r="AD106" s="13">
        <f t="shared" si="42"/>
        <v>0</v>
      </c>
      <c r="AE106" s="13">
        <f t="shared" si="43"/>
        <v>0</v>
      </c>
      <c r="AF106" s="13">
        <f t="shared" si="44"/>
        <v>0</v>
      </c>
      <c r="AG106" s="13">
        <f t="shared" si="45"/>
        <v>10</v>
      </c>
      <c r="AH106" s="13">
        <f t="shared" si="46"/>
        <v>66</v>
      </c>
      <c r="AI106" s="14">
        <f t="shared" si="47"/>
        <v>1</v>
      </c>
      <c r="AK106" s="12">
        <f t="shared" si="48"/>
        <v>102.24</v>
      </c>
      <c r="AL106" s="12">
        <f t="shared" si="49"/>
        <v>8</v>
      </c>
      <c r="AM106" s="12">
        <f t="shared" si="50"/>
        <v>80</v>
      </c>
      <c r="AN106" s="12">
        <f t="shared" si="51"/>
        <v>3648</v>
      </c>
      <c r="AO106" s="12">
        <f>MAX(AN$4:AN106)</f>
        <v>5634</v>
      </c>
      <c r="AP106" s="8">
        <f t="shared" si="52"/>
        <v>-0.35250266240681577</v>
      </c>
      <c r="AR106" s="12">
        <f t="shared" si="53"/>
        <v>158.46</v>
      </c>
      <c r="AS106" s="12">
        <f t="shared" si="54"/>
        <v>13</v>
      </c>
      <c r="AT106" s="12">
        <f t="shared" si="55"/>
        <v>130</v>
      </c>
      <c r="AU106" s="12">
        <f t="shared" si="56"/>
        <v>5672</v>
      </c>
      <c r="AV106" s="12">
        <f>MAX(AU$4:AU106)</f>
        <v>5970</v>
      </c>
      <c r="AW106" s="8">
        <f t="shared" si="57"/>
        <v>-4.9916247906197656E-2</v>
      </c>
    </row>
    <row r="107" spans="1:49" x14ac:dyDescent="0.3">
      <c r="A107" s="1">
        <v>42691</v>
      </c>
      <c r="B107" s="1">
        <v>42692</v>
      </c>
      <c r="C107" s="1" t="s">
        <v>44</v>
      </c>
      <c r="D107" s="3">
        <v>2555</v>
      </c>
      <c r="E107" s="3">
        <v>-200</v>
      </c>
      <c r="F107" s="3">
        <f t="shared" si="29"/>
        <v>2355</v>
      </c>
      <c r="G107" s="14">
        <f t="shared" si="30"/>
        <v>1</v>
      </c>
      <c r="H107" s="3" t="s">
        <v>43</v>
      </c>
      <c r="L107" s="14">
        <f t="shared" si="31"/>
        <v>1</v>
      </c>
      <c r="M107" s="14" t="s">
        <v>20</v>
      </c>
      <c r="N107" s="14">
        <v>10</v>
      </c>
      <c r="O107" s="14">
        <v>135340</v>
      </c>
      <c r="P107" s="14">
        <v>135388</v>
      </c>
      <c r="Q107" s="14">
        <v>133855</v>
      </c>
      <c r="R107" s="13">
        <f t="shared" si="32"/>
        <v>5.8</v>
      </c>
      <c r="S107" s="13">
        <f t="shared" si="33"/>
        <v>147.5</v>
      </c>
      <c r="U107" s="13">
        <f t="shared" si="34"/>
        <v>-5.8</v>
      </c>
      <c r="V107" s="13">
        <f t="shared" si="35"/>
        <v>147.5</v>
      </c>
      <c r="W107" s="7">
        <f t="shared" si="36"/>
        <v>1</v>
      </c>
      <c r="X107" s="7">
        <f t="shared" si="37"/>
        <v>1</v>
      </c>
      <c r="Y107" s="13">
        <f t="shared" si="38"/>
        <v>0</v>
      </c>
      <c r="Z107" s="7"/>
      <c r="AA107" s="13">
        <f t="shared" si="39"/>
        <v>0</v>
      </c>
      <c r="AB107" s="13">
        <f t="shared" si="40"/>
        <v>10</v>
      </c>
      <c r="AC107" s="13">
        <f t="shared" si="41"/>
        <v>-106</v>
      </c>
      <c r="AD107" s="13">
        <f t="shared" si="42"/>
        <v>0</v>
      </c>
      <c r="AE107" s="13">
        <f t="shared" si="43"/>
        <v>0</v>
      </c>
      <c r="AF107" s="13">
        <f t="shared" si="44"/>
        <v>0</v>
      </c>
      <c r="AG107" s="13">
        <f t="shared" si="45"/>
        <v>10</v>
      </c>
      <c r="AH107" s="13">
        <f t="shared" si="46"/>
        <v>76</v>
      </c>
      <c r="AI107" s="14">
        <f t="shared" si="47"/>
        <v>1</v>
      </c>
      <c r="AK107" s="12">
        <f t="shared" si="48"/>
        <v>102.24</v>
      </c>
      <c r="AL107" s="12">
        <f t="shared" si="49"/>
        <v>8</v>
      </c>
      <c r="AM107" s="12">
        <f t="shared" si="50"/>
        <v>80</v>
      </c>
      <c r="AN107" s="12">
        <f t="shared" si="51"/>
        <v>3728</v>
      </c>
      <c r="AO107" s="12">
        <f>MAX(AN$4:AN107)</f>
        <v>5634</v>
      </c>
      <c r="AP107" s="8">
        <f t="shared" si="52"/>
        <v>-0.33830315938942135</v>
      </c>
      <c r="AR107" s="12">
        <f t="shared" si="53"/>
        <v>158.46</v>
      </c>
      <c r="AS107" s="12">
        <f t="shared" si="54"/>
        <v>13</v>
      </c>
      <c r="AT107" s="12">
        <f t="shared" si="55"/>
        <v>130</v>
      </c>
      <c r="AU107" s="12">
        <f t="shared" si="56"/>
        <v>5802</v>
      </c>
      <c r="AV107" s="12">
        <f>MAX(AU$4:AU107)</f>
        <v>5970</v>
      </c>
      <c r="AW107" s="8">
        <f t="shared" si="57"/>
        <v>-2.8140703517587941E-2</v>
      </c>
    </row>
    <row r="108" spans="1:49" x14ac:dyDescent="0.3">
      <c r="A108" s="1">
        <v>42695</v>
      </c>
      <c r="B108" s="1">
        <v>42695</v>
      </c>
      <c r="C108" s="1" t="s">
        <v>44</v>
      </c>
      <c r="D108" s="3">
        <v>1540</v>
      </c>
      <c r="E108" s="3">
        <v>-200</v>
      </c>
      <c r="F108" s="3">
        <f t="shared" si="29"/>
        <v>1340</v>
      </c>
      <c r="G108" s="14">
        <f t="shared" si="30"/>
        <v>0</v>
      </c>
      <c r="H108" s="3" t="s">
        <v>37</v>
      </c>
      <c r="I108" s="14" t="s">
        <v>11</v>
      </c>
      <c r="J108" s="14">
        <v>13</v>
      </c>
      <c r="L108" s="14">
        <f t="shared" si="31"/>
        <v>0</v>
      </c>
      <c r="M108" s="14" t="s">
        <v>20</v>
      </c>
      <c r="N108" s="14">
        <v>8</v>
      </c>
      <c r="O108" s="14">
        <v>73800</v>
      </c>
      <c r="P108" s="14">
        <v>73811</v>
      </c>
      <c r="Q108" s="14">
        <v>73529</v>
      </c>
      <c r="R108" s="13">
        <f t="shared" si="32"/>
        <v>1.9</v>
      </c>
      <c r="S108" s="13">
        <f t="shared" si="33"/>
        <v>26.3</v>
      </c>
      <c r="U108" s="13">
        <f t="shared" si="34"/>
        <v>-1.9</v>
      </c>
      <c r="V108" s="13">
        <f t="shared" si="35"/>
        <v>26.3</v>
      </c>
      <c r="W108" s="7">
        <f t="shared" si="36"/>
        <v>1</v>
      </c>
      <c r="X108" s="7">
        <f t="shared" si="37"/>
        <v>0</v>
      </c>
      <c r="Y108" s="13">
        <f t="shared" si="38"/>
        <v>0</v>
      </c>
      <c r="Z108" s="7"/>
      <c r="AA108" s="13">
        <f t="shared" si="39"/>
        <v>0</v>
      </c>
      <c r="AB108" s="13">
        <f t="shared" si="40"/>
        <v>10</v>
      </c>
      <c r="AC108" s="13">
        <f t="shared" si="41"/>
        <v>-96</v>
      </c>
      <c r="AD108" s="13">
        <f t="shared" si="42"/>
        <v>10</v>
      </c>
      <c r="AE108" s="13">
        <f t="shared" si="43"/>
        <v>0</v>
      </c>
      <c r="AF108" s="13">
        <f t="shared" si="44"/>
        <v>10</v>
      </c>
      <c r="AG108" s="13">
        <f t="shared" si="45"/>
        <v>0</v>
      </c>
      <c r="AH108" s="13">
        <f t="shared" si="46"/>
        <v>76</v>
      </c>
      <c r="AI108" s="14">
        <f t="shared" si="47"/>
        <v>0</v>
      </c>
      <c r="AK108" s="12">
        <f t="shared" si="48"/>
        <v>111.83999999999999</v>
      </c>
      <c r="AL108" s="12">
        <f t="shared" si="49"/>
        <v>9</v>
      </c>
      <c r="AM108" s="12">
        <f t="shared" si="50"/>
        <v>90</v>
      </c>
      <c r="AN108" s="12">
        <f t="shared" si="51"/>
        <v>3818</v>
      </c>
      <c r="AO108" s="12">
        <f>MAX(AN$4:AN108)</f>
        <v>5634</v>
      </c>
      <c r="AP108" s="8">
        <f t="shared" si="52"/>
        <v>-0.32232871849485267</v>
      </c>
      <c r="AR108" s="12">
        <f t="shared" si="53"/>
        <v>174.06</v>
      </c>
      <c r="AS108" s="12">
        <f t="shared" si="54"/>
        <v>14</v>
      </c>
      <c r="AT108" s="12">
        <f t="shared" si="55"/>
        <v>0</v>
      </c>
      <c r="AU108" s="12">
        <f t="shared" si="56"/>
        <v>5802</v>
      </c>
      <c r="AV108" s="12">
        <f>MAX(AU$4:AU108)</f>
        <v>5970</v>
      </c>
      <c r="AW108" s="8">
        <f t="shared" si="57"/>
        <v>-2.8140703517587941E-2</v>
      </c>
    </row>
    <row r="109" spans="1:49" x14ac:dyDescent="0.3">
      <c r="A109" s="1">
        <v>42695</v>
      </c>
      <c r="B109" s="1">
        <v>42695</v>
      </c>
      <c r="C109" s="1" t="s">
        <v>44</v>
      </c>
      <c r="D109" s="3">
        <v>1540</v>
      </c>
      <c r="E109" s="3">
        <v>-200</v>
      </c>
      <c r="F109" s="3">
        <f t="shared" si="29"/>
        <v>1340</v>
      </c>
      <c r="G109" s="14">
        <f t="shared" si="30"/>
        <v>0</v>
      </c>
      <c r="H109" s="3" t="s">
        <v>43</v>
      </c>
      <c r="I109" s="14" t="s">
        <v>11</v>
      </c>
      <c r="J109" s="14">
        <v>44</v>
      </c>
      <c r="L109" s="14">
        <f t="shared" si="31"/>
        <v>0</v>
      </c>
      <c r="M109" s="14" t="s">
        <v>21</v>
      </c>
      <c r="N109" s="14">
        <v>10</v>
      </c>
      <c r="O109" s="14">
        <v>134300</v>
      </c>
      <c r="P109" s="14">
        <v>134234</v>
      </c>
      <c r="Q109" s="14">
        <v>134334</v>
      </c>
      <c r="R109" s="13">
        <f t="shared" si="32"/>
        <v>7.6</v>
      </c>
      <c r="S109" s="13">
        <f t="shared" si="33"/>
        <v>2.4</v>
      </c>
      <c r="U109" s="13">
        <f t="shared" si="34"/>
        <v>-7.6</v>
      </c>
      <c r="V109" s="13">
        <f t="shared" si="35"/>
        <v>2.4</v>
      </c>
      <c r="W109" s="7">
        <f t="shared" si="36"/>
        <v>1</v>
      </c>
      <c r="X109" s="7">
        <f t="shared" si="37"/>
        <v>0</v>
      </c>
      <c r="Y109" s="13">
        <f t="shared" si="38"/>
        <v>0</v>
      </c>
      <c r="Z109" s="7"/>
      <c r="AA109" s="13">
        <f t="shared" si="39"/>
        <v>-12</v>
      </c>
      <c r="AB109" s="13">
        <f t="shared" si="40"/>
        <v>-12</v>
      </c>
      <c r="AC109" s="13">
        <f t="shared" si="41"/>
        <v>-108</v>
      </c>
      <c r="AD109" s="13">
        <f t="shared" si="42"/>
        <v>-12</v>
      </c>
      <c r="AE109" s="13">
        <f t="shared" si="43"/>
        <v>0</v>
      </c>
      <c r="AF109" s="13">
        <f t="shared" si="44"/>
        <v>-12</v>
      </c>
      <c r="AG109" s="13">
        <f t="shared" si="45"/>
        <v>0</v>
      </c>
      <c r="AH109" s="13">
        <f t="shared" si="46"/>
        <v>76</v>
      </c>
      <c r="AI109" s="14">
        <f t="shared" si="47"/>
        <v>0</v>
      </c>
      <c r="AK109" s="12">
        <f t="shared" si="48"/>
        <v>111.83999999999999</v>
      </c>
      <c r="AL109" s="12">
        <f t="shared" si="49"/>
        <v>9</v>
      </c>
      <c r="AM109" s="12">
        <f t="shared" si="50"/>
        <v>-108</v>
      </c>
      <c r="AN109" s="12">
        <f t="shared" si="51"/>
        <v>3710</v>
      </c>
      <c r="AO109" s="12">
        <f>MAX(AN$4:AN109)</f>
        <v>5634</v>
      </c>
      <c r="AP109" s="8">
        <f t="shared" si="52"/>
        <v>-0.34149804756833513</v>
      </c>
      <c r="AR109" s="12">
        <f t="shared" si="53"/>
        <v>174.06</v>
      </c>
      <c r="AS109" s="12">
        <f t="shared" si="54"/>
        <v>14</v>
      </c>
      <c r="AT109" s="12">
        <f t="shared" si="55"/>
        <v>0</v>
      </c>
      <c r="AU109" s="12">
        <f t="shared" si="56"/>
        <v>5802</v>
      </c>
      <c r="AV109" s="12">
        <f>MAX(AU$4:AU109)</f>
        <v>5970</v>
      </c>
      <c r="AW109" s="8">
        <f t="shared" si="57"/>
        <v>-2.8140703517587941E-2</v>
      </c>
    </row>
    <row r="110" spans="1:49" x14ac:dyDescent="0.3">
      <c r="A110" s="1">
        <v>42696</v>
      </c>
      <c r="B110" s="1">
        <v>42696</v>
      </c>
      <c r="C110" s="1" t="s">
        <v>44</v>
      </c>
      <c r="D110" s="3">
        <v>1145</v>
      </c>
      <c r="E110" s="3">
        <v>-200</v>
      </c>
      <c r="F110" s="3">
        <f t="shared" si="29"/>
        <v>945</v>
      </c>
      <c r="G110" s="14">
        <f t="shared" si="30"/>
        <v>0</v>
      </c>
      <c r="H110" s="3" t="s">
        <v>37</v>
      </c>
      <c r="L110" s="14">
        <f t="shared" si="31"/>
        <v>1</v>
      </c>
      <c r="M110" s="14" t="s">
        <v>20</v>
      </c>
      <c r="N110" s="14">
        <v>8</v>
      </c>
      <c r="O110" s="14">
        <v>74110</v>
      </c>
      <c r="P110" s="14">
        <v>74126</v>
      </c>
      <c r="Q110" s="14">
        <v>73737</v>
      </c>
      <c r="R110" s="13">
        <f t="shared" si="32"/>
        <v>2.4</v>
      </c>
      <c r="S110" s="13">
        <f t="shared" si="33"/>
        <v>36.5</v>
      </c>
      <c r="U110" s="13">
        <f t="shared" si="34"/>
        <v>-2.4</v>
      </c>
      <c r="V110" s="13">
        <f t="shared" si="35"/>
        <v>36.5</v>
      </c>
      <c r="W110" s="7">
        <f t="shared" si="36"/>
        <v>1</v>
      </c>
      <c r="X110" s="7">
        <f t="shared" si="37"/>
        <v>1</v>
      </c>
      <c r="Y110" s="13">
        <f t="shared" si="38"/>
        <v>0</v>
      </c>
      <c r="Z110" s="7"/>
      <c r="AA110" s="13">
        <f t="shared" si="39"/>
        <v>0</v>
      </c>
      <c r="AB110" s="13">
        <f t="shared" si="40"/>
        <v>10</v>
      </c>
      <c r="AC110" s="13">
        <f t="shared" si="41"/>
        <v>-98</v>
      </c>
      <c r="AD110" s="13">
        <f t="shared" si="42"/>
        <v>0</v>
      </c>
      <c r="AE110" s="13">
        <f t="shared" si="43"/>
        <v>0</v>
      </c>
      <c r="AF110" s="13">
        <f t="shared" si="44"/>
        <v>0</v>
      </c>
      <c r="AG110" s="13">
        <f t="shared" si="45"/>
        <v>10</v>
      </c>
      <c r="AH110" s="13">
        <f t="shared" si="46"/>
        <v>86</v>
      </c>
      <c r="AI110" s="14">
        <f t="shared" si="47"/>
        <v>1</v>
      </c>
      <c r="AK110" s="12">
        <f t="shared" si="48"/>
        <v>111.3</v>
      </c>
      <c r="AL110" s="12">
        <f t="shared" si="49"/>
        <v>9</v>
      </c>
      <c r="AM110" s="12">
        <f t="shared" si="50"/>
        <v>90</v>
      </c>
      <c r="AN110" s="12">
        <f t="shared" si="51"/>
        <v>3800</v>
      </c>
      <c r="AO110" s="12">
        <f>MAX(AN$4:AN110)</f>
        <v>5634</v>
      </c>
      <c r="AP110" s="8">
        <f t="shared" si="52"/>
        <v>-0.3255236066737664</v>
      </c>
      <c r="AR110" s="12">
        <f t="shared" si="53"/>
        <v>174.06</v>
      </c>
      <c r="AS110" s="12">
        <f t="shared" si="54"/>
        <v>14</v>
      </c>
      <c r="AT110" s="12">
        <f t="shared" si="55"/>
        <v>140</v>
      </c>
      <c r="AU110" s="12">
        <f t="shared" si="56"/>
        <v>5942</v>
      </c>
      <c r="AV110" s="12">
        <f>MAX(AU$4:AU110)</f>
        <v>5970</v>
      </c>
      <c r="AW110" s="8">
        <f t="shared" si="57"/>
        <v>-4.6901172529313232E-3</v>
      </c>
    </row>
    <row r="111" spans="1:49" x14ac:dyDescent="0.3">
      <c r="A111" s="1">
        <v>42697</v>
      </c>
      <c r="B111" s="1">
        <v>42697</v>
      </c>
      <c r="C111" s="1" t="s">
        <v>44</v>
      </c>
      <c r="D111" s="3">
        <v>1600</v>
      </c>
      <c r="E111" s="3">
        <v>-200</v>
      </c>
      <c r="F111" s="3">
        <f t="shared" si="29"/>
        <v>1400</v>
      </c>
      <c r="G111" s="14">
        <f t="shared" si="30"/>
        <v>0</v>
      </c>
      <c r="H111" s="3" t="s">
        <v>37</v>
      </c>
      <c r="L111" s="14">
        <f t="shared" si="31"/>
        <v>1</v>
      </c>
      <c r="M111" s="14" t="s">
        <v>21</v>
      </c>
      <c r="N111" s="14">
        <v>8</v>
      </c>
      <c r="O111" s="14">
        <v>73820</v>
      </c>
      <c r="P111" s="14">
        <v>73718</v>
      </c>
      <c r="Q111" s="14">
        <v>74003</v>
      </c>
      <c r="R111" s="13">
        <f t="shared" si="32"/>
        <v>11</v>
      </c>
      <c r="S111" s="13">
        <f t="shared" si="33"/>
        <v>17.5</v>
      </c>
      <c r="U111" s="13">
        <f t="shared" si="34"/>
        <v>-11</v>
      </c>
      <c r="V111" s="13">
        <f t="shared" si="35"/>
        <v>17.5</v>
      </c>
      <c r="W111" s="7">
        <f t="shared" si="36"/>
        <v>1</v>
      </c>
      <c r="X111" s="7">
        <f t="shared" si="37"/>
        <v>1</v>
      </c>
      <c r="Y111" s="13">
        <f t="shared" si="38"/>
        <v>0</v>
      </c>
      <c r="Z111" s="7"/>
      <c r="AA111" s="13">
        <f t="shared" si="39"/>
        <v>-12</v>
      </c>
      <c r="AB111" s="13">
        <f t="shared" si="40"/>
        <v>10</v>
      </c>
      <c r="AC111" s="13">
        <f t="shared" si="41"/>
        <v>-88</v>
      </c>
      <c r="AD111" s="13">
        <f t="shared" si="42"/>
        <v>0</v>
      </c>
      <c r="AE111" s="13">
        <f t="shared" si="43"/>
        <v>0</v>
      </c>
      <c r="AF111" s="13">
        <f t="shared" si="44"/>
        <v>0</v>
      </c>
      <c r="AG111" s="13">
        <f t="shared" si="45"/>
        <v>10</v>
      </c>
      <c r="AH111" s="13">
        <f t="shared" si="46"/>
        <v>96</v>
      </c>
      <c r="AI111" s="14">
        <f t="shared" si="47"/>
        <v>1</v>
      </c>
      <c r="AK111" s="12">
        <f t="shared" si="48"/>
        <v>114</v>
      </c>
      <c r="AL111" s="12">
        <f t="shared" si="49"/>
        <v>9</v>
      </c>
      <c r="AM111" s="12">
        <f t="shared" si="50"/>
        <v>90</v>
      </c>
      <c r="AN111" s="12">
        <f t="shared" si="51"/>
        <v>3890</v>
      </c>
      <c r="AO111" s="12">
        <f>MAX(AN$4:AN111)</f>
        <v>5634</v>
      </c>
      <c r="AP111" s="8">
        <f t="shared" si="52"/>
        <v>-0.30954916577919772</v>
      </c>
      <c r="AR111" s="12">
        <f t="shared" si="53"/>
        <v>174.06</v>
      </c>
      <c r="AS111" s="12">
        <f t="shared" si="54"/>
        <v>14</v>
      </c>
      <c r="AT111" s="12">
        <f t="shared" si="55"/>
        <v>140</v>
      </c>
      <c r="AU111" s="12">
        <f t="shared" si="56"/>
        <v>6082</v>
      </c>
      <c r="AV111" s="12">
        <f>MAX(AU$4:AU111)</f>
        <v>6082</v>
      </c>
      <c r="AW111" s="8">
        <f t="shared" si="57"/>
        <v>0</v>
      </c>
    </row>
    <row r="112" spans="1:49" x14ac:dyDescent="0.3">
      <c r="A112" s="1">
        <v>42697</v>
      </c>
      <c r="B112" s="1">
        <v>42697</v>
      </c>
      <c r="C112" s="1" t="s">
        <v>44</v>
      </c>
      <c r="D112" s="3">
        <v>1610</v>
      </c>
      <c r="E112" s="3">
        <v>-200</v>
      </c>
      <c r="F112" s="3">
        <f t="shared" si="29"/>
        <v>1410</v>
      </c>
      <c r="G112" s="14">
        <f t="shared" si="30"/>
        <v>0</v>
      </c>
      <c r="H112" s="3" t="s">
        <v>43</v>
      </c>
      <c r="L112" s="14">
        <f t="shared" si="31"/>
        <v>1</v>
      </c>
      <c r="M112" s="14" t="s">
        <v>20</v>
      </c>
      <c r="N112" s="14">
        <v>10</v>
      </c>
      <c r="O112" s="14">
        <v>135060</v>
      </c>
      <c r="P112" s="14">
        <v>135158</v>
      </c>
      <c r="Q112" s="14">
        <v>134635</v>
      </c>
      <c r="R112" s="13">
        <f t="shared" si="32"/>
        <v>10.8</v>
      </c>
      <c r="S112" s="13">
        <f t="shared" si="33"/>
        <v>41.5</v>
      </c>
      <c r="U112" s="13">
        <f t="shared" si="34"/>
        <v>-10.8</v>
      </c>
      <c r="V112" s="13">
        <f t="shared" si="35"/>
        <v>41.5</v>
      </c>
      <c r="W112" s="7">
        <f t="shared" si="36"/>
        <v>1</v>
      </c>
      <c r="X112" s="7">
        <f t="shared" si="37"/>
        <v>1</v>
      </c>
      <c r="Y112" s="13">
        <f t="shared" si="38"/>
        <v>0</v>
      </c>
      <c r="Z112" s="7"/>
      <c r="AA112" s="13">
        <f t="shared" si="39"/>
        <v>0</v>
      </c>
      <c r="AB112" s="13">
        <f t="shared" si="40"/>
        <v>10</v>
      </c>
      <c r="AC112" s="13">
        <f t="shared" si="41"/>
        <v>-78</v>
      </c>
      <c r="AD112" s="13">
        <f t="shared" si="42"/>
        <v>0</v>
      </c>
      <c r="AE112" s="13">
        <f t="shared" si="43"/>
        <v>0</v>
      </c>
      <c r="AF112" s="13">
        <f t="shared" si="44"/>
        <v>0</v>
      </c>
      <c r="AG112" s="13">
        <f t="shared" si="45"/>
        <v>10</v>
      </c>
      <c r="AH112" s="13">
        <f t="shared" si="46"/>
        <v>106</v>
      </c>
      <c r="AI112" s="14">
        <f t="shared" si="47"/>
        <v>1</v>
      </c>
      <c r="AK112" s="12">
        <f t="shared" si="48"/>
        <v>114</v>
      </c>
      <c r="AL112" s="12">
        <f t="shared" si="49"/>
        <v>9</v>
      </c>
      <c r="AM112" s="12">
        <f t="shared" si="50"/>
        <v>90</v>
      </c>
      <c r="AN112" s="12">
        <f t="shared" si="51"/>
        <v>3980</v>
      </c>
      <c r="AO112" s="12">
        <f>MAX(AN$4:AN112)</f>
        <v>5634</v>
      </c>
      <c r="AP112" s="8">
        <f t="shared" si="52"/>
        <v>-0.29357472488462905</v>
      </c>
      <c r="AR112" s="12">
        <f t="shared" si="53"/>
        <v>174.06</v>
      </c>
      <c r="AS112" s="12">
        <f t="shared" si="54"/>
        <v>14</v>
      </c>
      <c r="AT112" s="12">
        <f t="shared" si="55"/>
        <v>140</v>
      </c>
      <c r="AU112" s="12">
        <f t="shared" si="56"/>
        <v>6222</v>
      </c>
      <c r="AV112" s="12">
        <f>MAX(AU$4:AU112)</f>
        <v>6222</v>
      </c>
      <c r="AW112" s="8">
        <f t="shared" si="57"/>
        <v>0</v>
      </c>
    </row>
    <row r="113" spans="1:49" x14ac:dyDescent="0.3">
      <c r="A113" s="1">
        <v>42698</v>
      </c>
      <c r="B113" s="1">
        <v>42698</v>
      </c>
      <c r="C113" s="1" t="s">
        <v>44</v>
      </c>
      <c r="D113" s="3">
        <v>1155</v>
      </c>
      <c r="E113" s="3">
        <v>-200</v>
      </c>
      <c r="F113" s="3">
        <f t="shared" si="29"/>
        <v>955</v>
      </c>
      <c r="G113" s="14">
        <f t="shared" si="30"/>
        <v>0</v>
      </c>
      <c r="H113" s="3" t="s">
        <v>37</v>
      </c>
      <c r="L113" s="14">
        <f t="shared" si="31"/>
        <v>1</v>
      </c>
      <c r="M113" s="14" t="s">
        <v>20</v>
      </c>
      <c r="N113" s="14">
        <v>8</v>
      </c>
      <c r="O113" s="14">
        <v>74150</v>
      </c>
      <c r="P113" s="14">
        <v>74179</v>
      </c>
      <c r="Q113" s="14">
        <v>73836</v>
      </c>
      <c r="R113" s="13">
        <f t="shared" si="32"/>
        <v>3.7</v>
      </c>
      <c r="S113" s="13">
        <f t="shared" si="33"/>
        <v>30.6</v>
      </c>
      <c r="U113" s="13">
        <f t="shared" si="34"/>
        <v>-3.7</v>
      </c>
      <c r="V113" s="13">
        <f t="shared" si="35"/>
        <v>30.6</v>
      </c>
      <c r="W113" s="7">
        <f t="shared" si="36"/>
        <v>1</v>
      </c>
      <c r="X113" s="7">
        <f t="shared" si="37"/>
        <v>1</v>
      </c>
      <c r="Y113" s="13">
        <f t="shared" si="38"/>
        <v>0</v>
      </c>
      <c r="Z113" s="7"/>
      <c r="AA113" s="13">
        <f t="shared" si="39"/>
        <v>0</v>
      </c>
      <c r="AB113" s="13">
        <f t="shared" si="40"/>
        <v>10</v>
      </c>
      <c r="AC113" s="13">
        <f t="shared" si="41"/>
        <v>-68</v>
      </c>
      <c r="AD113" s="13">
        <f t="shared" si="42"/>
        <v>0</v>
      </c>
      <c r="AE113" s="13">
        <f t="shared" si="43"/>
        <v>0</v>
      </c>
      <c r="AF113" s="13">
        <f t="shared" si="44"/>
        <v>0</v>
      </c>
      <c r="AG113" s="13">
        <f t="shared" si="45"/>
        <v>10</v>
      </c>
      <c r="AH113" s="13">
        <f t="shared" si="46"/>
        <v>116</v>
      </c>
      <c r="AI113" s="14">
        <f t="shared" si="47"/>
        <v>1</v>
      </c>
      <c r="AK113" s="12">
        <f t="shared" si="48"/>
        <v>119.39999999999999</v>
      </c>
      <c r="AL113" s="12">
        <f t="shared" si="49"/>
        <v>9</v>
      </c>
      <c r="AM113" s="12">
        <f t="shared" si="50"/>
        <v>90</v>
      </c>
      <c r="AN113" s="12">
        <f t="shared" si="51"/>
        <v>4070</v>
      </c>
      <c r="AO113" s="12">
        <f>MAX(AN$4:AN113)</f>
        <v>5634</v>
      </c>
      <c r="AP113" s="8">
        <f t="shared" si="52"/>
        <v>-0.27760028399006037</v>
      </c>
      <c r="AR113" s="12">
        <f t="shared" si="53"/>
        <v>174.06</v>
      </c>
      <c r="AS113" s="12">
        <f t="shared" si="54"/>
        <v>14</v>
      </c>
      <c r="AT113" s="12">
        <f t="shared" si="55"/>
        <v>140</v>
      </c>
      <c r="AU113" s="12">
        <f t="shared" si="56"/>
        <v>6362</v>
      </c>
      <c r="AV113" s="12">
        <f>MAX(AU$4:AU113)</f>
        <v>6362</v>
      </c>
      <c r="AW113" s="8">
        <f t="shared" si="57"/>
        <v>0</v>
      </c>
    </row>
    <row r="114" spans="1:49" x14ac:dyDescent="0.3">
      <c r="A114" s="1">
        <v>42698</v>
      </c>
      <c r="B114" s="1">
        <v>42698</v>
      </c>
      <c r="C114" s="1" t="s">
        <v>44</v>
      </c>
      <c r="D114" s="3">
        <v>1155</v>
      </c>
      <c r="E114" s="3">
        <v>-200</v>
      </c>
      <c r="F114" s="3">
        <f t="shared" si="29"/>
        <v>955</v>
      </c>
      <c r="G114" s="14">
        <f t="shared" si="30"/>
        <v>0</v>
      </c>
      <c r="H114" s="3" t="s">
        <v>43</v>
      </c>
      <c r="L114" s="14">
        <f t="shared" si="31"/>
        <v>1</v>
      </c>
      <c r="M114" s="14" t="s">
        <v>21</v>
      </c>
      <c r="N114" s="14">
        <v>10</v>
      </c>
      <c r="O114" s="14">
        <v>134880</v>
      </c>
      <c r="P114" s="14">
        <v>134837</v>
      </c>
      <c r="Q114" s="14">
        <v>135048</v>
      </c>
      <c r="R114" s="13">
        <f t="shared" si="32"/>
        <v>5.3</v>
      </c>
      <c r="S114" s="13">
        <f t="shared" si="33"/>
        <v>15.8</v>
      </c>
      <c r="U114" s="13">
        <f t="shared" si="34"/>
        <v>-5.3</v>
      </c>
      <c r="V114" s="13">
        <f t="shared" si="35"/>
        <v>15.8</v>
      </c>
      <c r="W114" s="7">
        <f t="shared" si="36"/>
        <v>1</v>
      </c>
      <c r="X114" s="7">
        <f t="shared" si="37"/>
        <v>1</v>
      </c>
      <c r="Y114" s="13">
        <f t="shared" si="38"/>
        <v>0</v>
      </c>
      <c r="Z114" s="7"/>
      <c r="AA114" s="13">
        <f t="shared" si="39"/>
        <v>-12</v>
      </c>
      <c r="AB114" s="13">
        <f t="shared" si="40"/>
        <v>10</v>
      </c>
      <c r="AC114" s="13">
        <f t="shared" si="41"/>
        <v>-58</v>
      </c>
      <c r="AD114" s="13">
        <f t="shared" si="42"/>
        <v>0</v>
      </c>
      <c r="AE114" s="13">
        <f t="shared" si="43"/>
        <v>0</v>
      </c>
      <c r="AF114" s="13">
        <f t="shared" si="44"/>
        <v>0</v>
      </c>
      <c r="AG114" s="13">
        <f t="shared" si="45"/>
        <v>10</v>
      </c>
      <c r="AH114" s="13">
        <f t="shared" si="46"/>
        <v>126</v>
      </c>
      <c r="AI114" s="14">
        <f t="shared" si="47"/>
        <v>1</v>
      </c>
      <c r="AK114" s="12">
        <f t="shared" si="48"/>
        <v>119.39999999999999</v>
      </c>
      <c r="AL114" s="12">
        <f t="shared" si="49"/>
        <v>9</v>
      </c>
      <c r="AM114" s="12">
        <f t="shared" si="50"/>
        <v>90</v>
      </c>
      <c r="AN114" s="12">
        <f t="shared" si="51"/>
        <v>4160</v>
      </c>
      <c r="AO114" s="12">
        <f>MAX(AN$4:AN114)</f>
        <v>5634</v>
      </c>
      <c r="AP114" s="8">
        <f t="shared" si="52"/>
        <v>-0.26162584309549164</v>
      </c>
      <c r="AR114" s="12">
        <f t="shared" si="53"/>
        <v>174.06</v>
      </c>
      <c r="AS114" s="12">
        <f t="shared" si="54"/>
        <v>14</v>
      </c>
      <c r="AT114" s="12">
        <f t="shared" si="55"/>
        <v>140</v>
      </c>
      <c r="AU114" s="12">
        <f t="shared" si="56"/>
        <v>6502</v>
      </c>
      <c r="AV114" s="12">
        <f>MAX(AU$4:AU114)</f>
        <v>6502</v>
      </c>
      <c r="AW114" s="8">
        <f t="shared" si="57"/>
        <v>0</v>
      </c>
    </row>
    <row r="115" spans="1:49" x14ac:dyDescent="0.3">
      <c r="A115" s="1">
        <v>42698</v>
      </c>
      <c r="B115" s="1">
        <v>42699</v>
      </c>
      <c r="C115" s="1" t="s">
        <v>44</v>
      </c>
      <c r="D115" s="3">
        <v>350</v>
      </c>
      <c r="E115" s="3">
        <v>-200</v>
      </c>
      <c r="F115" s="3">
        <f t="shared" si="29"/>
        <v>150</v>
      </c>
      <c r="G115" s="14">
        <f t="shared" si="30"/>
        <v>1</v>
      </c>
      <c r="H115" s="3" t="s">
        <v>37</v>
      </c>
      <c r="L115" s="14">
        <f t="shared" si="31"/>
        <v>1</v>
      </c>
      <c r="M115" s="14" t="s">
        <v>20</v>
      </c>
      <c r="N115" s="14">
        <v>8</v>
      </c>
      <c r="O115" s="14">
        <v>74280</v>
      </c>
      <c r="P115" s="14">
        <v>74347</v>
      </c>
      <c r="Q115" s="14">
        <v>74211</v>
      </c>
      <c r="R115" s="13">
        <f t="shared" si="32"/>
        <v>7.5</v>
      </c>
      <c r="S115" s="13">
        <f t="shared" si="33"/>
        <v>6.1</v>
      </c>
      <c r="U115" s="13">
        <f t="shared" si="34"/>
        <v>-7.5</v>
      </c>
      <c r="V115" s="13">
        <f t="shared" si="35"/>
        <v>6.1</v>
      </c>
      <c r="W115" s="7">
        <f t="shared" si="36"/>
        <v>1</v>
      </c>
      <c r="X115" s="7">
        <f t="shared" si="37"/>
        <v>1</v>
      </c>
      <c r="Y115" s="13">
        <f t="shared" si="38"/>
        <v>0</v>
      </c>
      <c r="Z115" s="7"/>
      <c r="AA115" s="13">
        <f t="shared" si="39"/>
        <v>-12</v>
      </c>
      <c r="AB115" s="13">
        <f t="shared" si="40"/>
        <v>-12</v>
      </c>
      <c r="AC115" s="13">
        <f t="shared" si="41"/>
        <v>-70</v>
      </c>
      <c r="AD115" s="13">
        <f t="shared" si="42"/>
        <v>0</v>
      </c>
      <c r="AE115" s="13">
        <f t="shared" si="43"/>
        <v>0</v>
      </c>
      <c r="AF115" s="13">
        <f t="shared" si="44"/>
        <v>0</v>
      </c>
      <c r="AG115" s="13">
        <f t="shared" si="45"/>
        <v>-12</v>
      </c>
      <c r="AH115" s="13">
        <f t="shared" si="46"/>
        <v>114</v>
      </c>
      <c r="AI115" s="14">
        <f t="shared" si="47"/>
        <v>0</v>
      </c>
      <c r="AK115" s="12">
        <f t="shared" si="48"/>
        <v>124.8</v>
      </c>
      <c r="AL115" s="12">
        <f t="shared" si="49"/>
        <v>10</v>
      </c>
      <c r="AM115" s="12">
        <f t="shared" si="50"/>
        <v>-120</v>
      </c>
      <c r="AN115" s="12">
        <f t="shared" si="51"/>
        <v>4040</v>
      </c>
      <c r="AO115" s="12">
        <f>MAX(AN$4:AN115)</f>
        <v>5634</v>
      </c>
      <c r="AP115" s="8">
        <f t="shared" si="52"/>
        <v>-0.28292509762158324</v>
      </c>
      <c r="AR115" s="12">
        <f t="shared" si="53"/>
        <v>174.06</v>
      </c>
      <c r="AS115" s="12">
        <f t="shared" si="54"/>
        <v>14</v>
      </c>
      <c r="AT115" s="12">
        <f t="shared" si="55"/>
        <v>-168</v>
      </c>
      <c r="AU115" s="12">
        <f t="shared" si="56"/>
        <v>6334</v>
      </c>
      <c r="AV115" s="12">
        <f>MAX(AU$4:AU115)</f>
        <v>6502</v>
      </c>
      <c r="AW115" s="8">
        <f t="shared" si="57"/>
        <v>-2.5838203629652414E-2</v>
      </c>
    </row>
    <row r="116" spans="1:49" x14ac:dyDescent="0.3">
      <c r="A116" s="1">
        <v>42697</v>
      </c>
      <c r="B116" s="1">
        <v>42699</v>
      </c>
      <c r="C116" s="1" t="s">
        <v>44</v>
      </c>
      <c r="D116" s="3">
        <v>910</v>
      </c>
      <c r="E116" s="3">
        <v>-200</v>
      </c>
      <c r="F116" s="3">
        <f t="shared" si="29"/>
        <v>710</v>
      </c>
      <c r="G116" s="14">
        <f t="shared" si="30"/>
        <v>2</v>
      </c>
      <c r="H116" s="3" t="s">
        <v>37</v>
      </c>
      <c r="L116" s="14">
        <f t="shared" si="31"/>
        <v>1</v>
      </c>
      <c r="M116" s="14" t="s">
        <v>20</v>
      </c>
      <c r="N116" s="14">
        <v>8</v>
      </c>
      <c r="O116" s="14">
        <v>74680</v>
      </c>
      <c r="P116" s="14">
        <v>74674</v>
      </c>
      <c r="Q116" s="14">
        <v>74260</v>
      </c>
      <c r="R116" s="13">
        <f t="shared" si="32"/>
        <v>0.2</v>
      </c>
      <c r="S116" s="13">
        <f t="shared" si="33"/>
        <v>41.2</v>
      </c>
      <c r="U116" s="13">
        <f t="shared" si="34"/>
        <v>-0.2</v>
      </c>
      <c r="V116" s="13">
        <f t="shared" si="35"/>
        <v>41.2</v>
      </c>
      <c r="W116" s="7">
        <f t="shared" si="36"/>
        <v>0</v>
      </c>
      <c r="X116" s="7">
        <f t="shared" si="37"/>
        <v>0</v>
      </c>
      <c r="Y116" s="13">
        <f t="shared" si="38"/>
        <v>0</v>
      </c>
      <c r="Z116" s="7"/>
      <c r="AA116" s="13">
        <f t="shared" si="39"/>
        <v>0</v>
      </c>
      <c r="AB116" s="13">
        <f t="shared" si="40"/>
        <v>0</v>
      </c>
      <c r="AC116" s="13">
        <f t="shared" si="41"/>
        <v>-70</v>
      </c>
      <c r="AD116" s="13">
        <f t="shared" si="42"/>
        <v>0</v>
      </c>
      <c r="AE116" s="13">
        <f t="shared" si="43"/>
        <v>0</v>
      </c>
      <c r="AF116" s="13">
        <f t="shared" si="44"/>
        <v>0</v>
      </c>
      <c r="AG116" s="13">
        <f t="shared" si="45"/>
        <v>0</v>
      </c>
      <c r="AH116" s="13">
        <f t="shared" si="46"/>
        <v>114</v>
      </c>
      <c r="AI116" s="14">
        <f t="shared" si="47"/>
        <v>0</v>
      </c>
      <c r="AK116" s="12">
        <f t="shared" si="48"/>
        <v>124.8</v>
      </c>
      <c r="AL116" s="12">
        <f t="shared" si="49"/>
        <v>10</v>
      </c>
      <c r="AM116" s="12">
        <f t="shared" si="50"/>
        <v>0</v>
      </c>
      <c r="AN116" s="12">
        <f t="shared" si="51"/>
        <v>4040</v>
      </c>
      <c r="AO116" s="12">
        <f>MAX(AN$4:AN116)</f>
        <v>5634</v>
      </c>
      <c r="AP116" s="8">
        <f t="shared" si="52"/>
        <v>-0.28292509762158324</v>
      </c>
      <c r="AR116" s="12">
        <f t="shared" si="53"/>
        <v>174.06</v>
      </c>
      <c r="AS116" s="12">
        <f t="shared" si="54"/>
        <v>14</v>
      </c>
      <c r="AT116" s="12">
        <f t="shared" si="55"/>
        <v>0</v>
      </c>
      <c r="AU116" s="12">
        <f t="shared" si="56"/>
        <v>6334</v>
      </c>
      <c r="AV116" s="12">
        <f>MAX(AU$4:AU116)</f>
        <v>6502</v>
      </c>
      <c r="AW116" s="8">
        <f t="shared" si="57"/>
        <v>-2.5838203629652414E-2</v>
      </c>
    </row>
    <row r="117" spans="1:49" x14ac:dyDescent="0.3">
      <c r="A117" s="1">
        <v>42698</v>
      </c>
      <c r="B117" s="1">
        <v>42699</v>
      </c>
      <c r="C117" s="1" t="s">
        <v>45</v>
      </c>
      <c r="D117" s="3">
        <v>735</v>
      </c>
      <c r="E117" s="3">
        <v>0</v>
      </c>
      <c r="F117" s="3">
        <f t="shared" si="29"/>
        <v>735</v>
      </c>
      <c r="G117" s="14">
        <f t="shared" si="30"/>
        <v>1</v>
      </c>
      <c r="H117" s="3" t="s">
        <v>17</v>
      </c>
      <c r="I117" s="14" t="s">
        <v>11</v>
      </c>
      <c r="J117" s="14">
        <v>19</v>
      </c>
      <c r="L117" s="14">
        <f t="shared" si="31"/>
        <v>1</v>
      </c>
      <c r="M117" s="14" t="s">
        <v>20</v>
      </c>
      <c r="N117" s="14">
        <v>7</v>
      </c>
      <c r="O117" s="14">
        <v>106080</v>
      </c>
      <c r="P117" s="14">
        <v>106075</v>
      </c>
      <c r="Q117" s="14">
        <v>105834</v>
      </c>
      <c r="R117" s="13">
        <f t="shared" si="32"/>
        <v>0.2</v>
      </c>
      <c r="S117" s="13">
        <f t="shared" si="33"/>
        <v>23.9</v>
      </c>
      <c r="U117" s="13">
        <f t="shared" si="34"/>
        <v>-0.2</v>
      </c>
      <c r="V117" s="13">
        <f t="shared" si="35"/>
        <v>23.9</v>
      </c>
      <c r="W117" s="7">
        <f t="shared" si="36"/>
        <v>0</v>
      </c>
      <c r="X117" s="7">
        <f t="shared" si="37"/>
        <v>0</v>
      </c>
      <c r="Y117" s="13">
        <f t="shared" si="38"/>
        <v>0</v>
      </c>
      <c r="Z117" s="7"/>
      <c r="AA117" s="13">
        <f t="shared" si="39"/>
        <v>0</v>
      </c>
      <c r="AB117" s="13">
        <f t="shared" si="40"/>
        <v>0</v>
      </c>
      <c r="AC117" s="13">
        <f t="shared" si="41"/>
        <v>-70</v>
      </c>
      <c r="AD117" s="13">
        <f t="shared" si="42"/>
        <v>0</v>
      </c>
      <c r="AE117" s="13">
        <f t="shared" si="43"/>
        <v>0</v>
      </c>
      <c r="AF117" s="13">
        <f t="shared" si="44"/>
        <v>0</v>
      </c>
      <c r="AG117" s="13">
        <f t="shared" si="45"/>
        <v>0</v>
      </c>
      <c r="AH117" s="13">
        <f t="shared" si="46"/>
        <v>114</v>
      </c>
      <c r="AI117" s="14">
        <f t="shared" si="47"/>
        <v>0</v>
      </c>
      <c r="AK117" s="12">
        <f t="shared" si="48"/>
        <v>124.8</v>
      </c>
      <c r="AL117" s="12">
        <f t="shared" si="49"/>
        <v>10</v>
      </c>
      <c r="AM117" s="12">
        <f t="shared" si="50"/>
        <v>0</v>
      </c>
      <c r="AN117" s="12">
        <f t="shared" si="51"/>
        <v>4040</v>
      </c>
      <c r="AO117" s="12">
        <f>MAX(AN$4:AN117)</f>
        <v>5634</v>
      </c>
      <c r="AP117" s="8">
        <f t="shared" si="52"/>
        <v>-0.28292509762158324</v>
      </c>
      <c r="AR117" s="12">
        <f t="shared" si="53"/>
        <v>190.01999999999998</v>
      </c>
      <c r="AS117" s="12">
        <f t="shared" si="54"/>
        <v>15</v>
      </c>
      <c r="AT117" s="12">
        <f t="shared" si="55"/>
        <v>0</v>
      </c>
      <c r="AU117" s="12">
        <f t="shared" si="56"/>
        <v>6334</v>
      </c>
      <c r="AV117" s="12">
        <f>MAX(AU$4:AU117)</f>
        <v>6502</v>
      </c>
      <c r="AW117" s="8">
        <f t="shared" si="57"/>
        <v>-2.5838203629652414E-2</v>
      </c>
    </row>
    <row r="118" spans="1:49" x14ac:dyDescent="0.3">
      <c r="A118" s="1">
        <v>42699</v>
      </c>
      <c r="B118" s="1">
        <v>42699</v>
      </c>
      <c r="C118" s="1" t="s">
        <v>45</v>
      </c>
      <c r="D118" s="3">
        <v>1410</v>
      </c>
      <c r="E118" s="3">
        <v>0</v>
      </c>
      <c r="F118" s="3">
        <f t="shared" si="29"/>
        <v>1410</v>
      </c>
      <c r="G118" s="14">
        <f t="shared" si="30"/>
        <v>0</v>
      </c>
      <c r="H118" s="3" t="s">
        <v>17</v>
      </c>
      <c r="L118" s="14">
        <f t="shared" si="31"/>
        <v>1</v>
      </c>
      <c r="M118" s="14" t="s">
        <v>20</v>
      </c>
      <c r="N118" s="14">
        <v>7</v>
      </c>
      <c r="O118" s="14">
        <v>106210</v>
      </c>
      <c r="P118" s="14">
        <v>106268</v>
      </c>
      <c r="Q118" s="14">
        <v>105825</v>
      </c>
      <c r="R118" s="13">
        <f t="shared" si="32"/>
        <v>6.5</v>
      </c>
      <c r="S118" s="13">
        <f t="shared" si="33"/>
        <v>37.799999999999997</v>
      </c>
      <c r="U118" s="13">
        <f t="shared" si="34"/>
        <v>-6.5</v>
      </c>
      <c r="V118" s="13">
        <f t="shared" si="35"/>
        <v>37.799999999999997</v>
      </c>
      <c r="W118" s="7">
        <f t="shared" si="36"/>
        <v>1</v>
      </c>
      <c r="X118" s="7">
        <f t="shared" si="37"/>
        <v>1</v>
      </c>
      <c r="Y118" s="13">
        <f t="shared" si="38"/>
        <v>0</v>
      </c>
      <c r="Z118" s="7"/>
      <c r="AA118" s="13">
        <f t="shared" si="39"/>
        <v>0</v>
      </c>
      <c r="AB118" s="13">
        <f t="shared" si="40"/>
        <v>10</v>
      </c>
      <c r="AC118" s="13">
        <f t="shared" si="41"/>
        <v>-60</v>
      </c>
      <c r="AD118" s="13">
        <f t="shared" si="42"/>
        <v>0</v>
      </c>
      <c r="AE118" s="13">
        <f t="shared" si="43"/>
        <v>0</v>
      </c>
      <c r="AF118" s="13">
        <f t="shared" si="44"/>
        <v>0</v>
      </c>
      <c r="AG118" s="13">
        <f t="shared" si="45"/>
        <v>10</v>
      </c>
      <c r="AH118" s="13">
        <f t="shared" si="46"/>
        <v>124</v>
      </c>
      <c r="AI118" s="14">
        <f t="shared" si="47"/>
        <v>1</v>
      </c>
      <c r="AK118" s="12">
        <f t="shared" si="48"/>
        <v>124.8</v>
      </c>
      <c r="AL118" s="12">
        <f t="shared" si="49"/>
        <v>10</v>
      </c>
      <c r="AM118" s="12">
        <f t="shared" si="50"/>
        <v>100</v>
      </c>
      <c r="AN118" s="12">
        <f t="shared" si="51"/>
        <v>4140</v>
      </c>
      <c r="AO118" s="12">
        <f>MAX(AN$4:AN118)</f>
        <v>5634</v>
      </c>
      <c r="AP118" s="8">
        <f t="shared" si="52"/>
        <v>-0.26517571884984026</v>
      </c>
      <c r="AR118" s="12">
        <f t="shared" si="53"/>
        <v>190.01999999999998</v>
      </c>
      <c r="AS118" s="12">
        <f t="shared" si="54"/>
        <v>15</v>
      </c>
      <c r="AT118" s="12">
        <f t="shared" si="55"/>
        <v>150</v>
      </c>
      <c r="AU118" s="12">
        <f t="shared" si="56"/>
        <v>6484</v>
      </c>
      <c r="AV118" s="12">
        <f>MAX(AU$4:AU118)</f>
        <v>6502</v>
      </c>
      <c r="AW118" s="8">
        <f t="shared" si="57"/>
        <v>-2.7683789603199014E-3</v>
      </c>
    </row>
    <row r="119" spans="1:49" x14ac:dyDescent="0.3">
      <c r="A119" s="1">
        <v>42699</v>
      </c>
      <c r="B119" s="1">
        <v>42702</v>
      </c>
      <c r="C119" s="1" t="s">
        <v>44</v>
      </c>
      <c r="D119" s="3">
        <v>325</v>
      </c>
      <c r="E119" s="3">
        <v>-200</v>
      </c>
      <c r="F119" s="3">
        <f t="shared" si="29"/>
        <v>125</v>
      </c>
      <c r="G119" s="14">
        <f t="shared" si="30"/>
        <v>3</v>
      </c>
      <c r="H119" s="3" t="s">
        <v>38</v>
      </c>
      <c r="L119" s="14">
        <f t="shared" si="31"/>
        <v>1</v>
      </c>
      <c r="M119" s="14" t="s">
        <v>21</v>
      </c>
      <c r="N119" s="14">
        <v>7</v>
      </c>
      <c r="O119" s="14">
        <v>111950</v>
      </c>
      <c r="P119" s="14">
        <v>111943</v>
      </c>
      <c r="Q119" s="14">
        <v>112170</v>
      </c>
      <c r="R119" s="13">
        <f t="shared" si="32"/>
        <v>1.4</v>
      </c>
      <c r="S119" s="13">
        <f t="shared" si="33"/>
        <v>21.3</v>
      </c>
      <c r="U119" s="13">
        <f t="shared" si="34"/>
        <v>-1.4</v>
      </c>
      <c r="V119" s="13">
        <f t="shared" si="35"/>
        <v>21.3</v>
      </c>
      <c r="W119" s="7">
        <f t="shared" si="36"/>
        <v>1</v>
      </c>
      <c r="X119" s="7">
        <f t="shared" si="37"/>
        <v>1</v>
      </c>
      <c r="Y119" s="13">
        <f t="shared" si="38"/>
        <v>0</v>
      </c>
      <c r="Z119" s="7"/>
      <c r="AA119" s="13">
        <f t="shared" si="39"/>
        <v>0</v>
      </c>
      <c r="AB119" s="13">
        <f t="shared" si="40"/>
        <v>10</v>
      </c>
      <c r="AC119" s="13">
        <f t="shared" si="41"/>
        <v>-50</v>
      </c>
      <c r="AD119" s="13">
        <f t="shared" si="42"/>
        <v>0</v>
      </c>
      <c r="AE119" s="13">
        <f t="shared" si="43"/>
        <v>0</v>
      </c>
      <c r="AF119" s="13">
        <f t="shared" si="44"/>
        <v>0</v>
      </c>
      <c r="AG119" s="13">
        <f t="shared" si="45"/>
        <v>10</v>
      </c>
      <c r="AH119" s="13">
        <f t="shared" si="46"/>
        <v>134</v>
      </c>
      <c r="AI119" s="14">
        <f t="shared" si="47"/>
        <v>1</v>
      </c>
      <c r="AK119" s="12">
        <f t="shared" si="48"/>
        <v>124.19999999999999</v>
      </c>
      <c r="AL119" s="12">
        <f t="shared" si="49"/>
        <v>10</v>
      </c>
      <c r="AM119" s="12">
        <f t="shared" si="50"/>
        <v>100</v>
      </c>
      <c r="AN119" s="12">
        <f t="shared" si="51"/>
        <v>4240</v>
      </c>
      <c r="AO119" s="12">
        <f>MAX(AN$4:AN119)</f>
        <v>5634</v>
      </c>
      <c r="AP119" s="8">
        <f t="shared" si="52"/>
        <v>-0.24742634007809727</v>
      </c>
      <c r="AR119" s="12">
        <f t="shared" si="53"/>
        <v>190.01999999999998</v>
      </c>
      <c r="AS119" s="12">
        <f t="shared" si="54"/>
        <v>15</v>
      </c>
      <c r="AT119" s="12">
        <f t="shared" si="55"/>
        <v>150</v>
      </c>
      <c r="AU119" s="12">
        <f t="shared" si="56"/>
        <v>6634</v>
      </c>
      <c r="AV119" s="12">
        <f>MAX(AU$4:AU119)</f>
        <v>6634</v>
      </c>
      <c r="AW119" s="8">
        <f t="shared" si="57"/>
        <v>0</v>
      </c>
    </row>
    <row r="120" spans="1:49" x14ac:dyDescent="0.3">
      <c r="A120" s="1">
        <v>42697</v>
      </c>
      <c r="B120" s="1">
        <v>42702</v>
      </c>
      <c r="C120" s="1" t="s">
        <v>45</v>
      </c>
      <c r="D120" s="3">
        <v>230</v>
      </c>
      <c r="E120" s="3">
        <v>0</v>
      </c>
      <c r="F120" s="3">
        <f t="shared" si="29"/>
        <v>230</v>
      </c>
      <c r="G120" s="14">
        <f t="shared" si="30"/>
        <v>5</v>
      </c>
      <c r="H120" s="3" t="s">
        <v>17</v>
      </c>
      <c r="L120" s="14">
        <f t="shared" si="31"/>
        <v>1</v>
      </c>
      <c r="M120" s="14" t="s">
        <v>20</v>
      </c>
      <c r="N120" s="14">
        <v>7</v>
      </c>
      <c r="O120" s="14">
        <v>106760</v>
      </c>
      <c r="P120" s="14">
        <v>106850</v>
      </c>
      <c r="Q120" s="14">
        <v>105631</v>
      </c>
      <c r="R120" s="13">
        <f t="shared" si="32"/>
        <v>9.6999999999999993</v>
      </c>
      <c r="S120" s="13">
        <f t="shared" si="33"/>
        <v>112.2</v>
      </c>
      <c r="U120" s="13">
        <f t="shared" si="34"/>
        <v>-9.6999999999999993</v>
      </c>
      <c r="V120" s="13">
        <f t="shared" si="35"/>
        <v>112.2</v>
      </c>
      <c r="W120" s="7">
        <f t="shared" si="36"/>
        <v>1</v>
      </c>
      <c r="X120" s="7">
        <f t="shared" si="37"/>
        <v>1</v>
      </c>
      <c r="Y120" s="13">
        <f t="shared" si="38"/>
        <v>0</v>
      </c>
      <c r="Z120" s="7"/>
      <c r="AA120" s="13">
        <f t="shared" si="39"/>
        <v>0</v>
      </c>
      <c r="AB120" s="13">
        <f t="shared" si="40"/>
        <v>10</v>
      </c>
      <c r="AC120" s="13">
        <f t="shared" si="41"/>
        <v>-40</v>
      </c>
      <c r="AD120" s="13">
        <f t="shared" si="42"/>
        <v>0</v>
      </c>
      <c r="AE120" s="13">
        <f t="shared" si="43"/>
        <v>0</v>
      </c>
      <c r="AF120" s="13">
        <f t="shared" si="44"/>
        <v>0</v>
      </c>
      <c r="AG120" s="13">
        <f t="shared" si="45"/>
        <v>10</v>
      </c>
      <c r="AH120" s="13">
        <f t="shared" si="46"/>
        <v>144</v>
      </c>
      <c r="AI120" s="14">
        <f t="shared" si="47"/>
        <v>1</v>
      </c>
      <c r="AK120" s="12">
        <f t="shared" si="48"/>
        <v>124.19999999999999</v>
      </c>
      <c r="AL120" s="12">
        <f t="shared" si="49"/>
        <v>10</v>
      </c>
      <c r="AM120" s="12">
        <f t="shared" si="50"/>
        <v>100</v>
      </c>
      <c r="AN120" s="12">
        <f t="shared" si="51"/>
        <v>4340</v>
      </c>
      <c r="AO120" s="12">
        <f>MAX(AN$4:AN120)</f>
        <v>5634</v>
      </c>
      <c r="AP120" s="8">
        <f t="shared" si="52"/>
        <v>-0.22967696130635429</v>
      </c>
      <c r="AR120" s="12">
        <f t="shared" si="53"/>
        <v>190.01999999999998</v>
      </c>
      <c r="AS120" s="12">
        <f t="shared" si="54"/>
        <v>15</v>
      </c>
      <c r="AT120" s="12">
        <f t="shared" si="55"/>
        <v>150</v>
      </c>
      <c r="AU120" s="12">
        <f t="shared" si="56"/>
        <v>6784</v>
      </c>
      <c r="AV120" s="12">
        <f>MAX(AU$4:AU120)</f>
        <v>6784</v>
      </c>
      <c r="AW120" s="8">
        <f t="shared" si="57"/>
        <v>0</v>
      </c>
    </row>
    <row r="121" spans="1:49" x14ac:dyDescent="0.3">
      <c r="A121" s="1">
        <v>42702</v>
      </c>
      <c r="B121" s="1">
        <v>42702</v>
      </c>
      <c r="C121" s="1" t="s">
        <v>45</v>
      </c>
      <c r="D121" s="3">
        <v>1140</v>
      </c>
      <c r="E121" s="3">
        <v>0</v>
      </c>
      <c r="F121" s="3">
        <f t="shared" si="29"/>
        <v>1140</v>
      </c>
      <c r="G121" s="14">
        <f t="shared" si="30"/>
        <v>0</v>
      </c>
      <c r="H121" s="3" t="s">
        <v>17</v>
      </c>
      <c r="L121" s="14">
        <f t="shared" si="31"/>
        <v>1</v>
      </c>
      <c r="M121" s="14" t="s">
        <v>21</v>
      </c>
      <c r="N121" s="14">
        <v>7</v>
      </c>
      <c r="O121" s="14">
        <v>105970</v>
      </c>
      <c r="P121" s="14">
        <v>105938</v>
      </c>
      <c r="Q121" s="14">
        <v>106109</v>
      </c>
      <c r="R121" s="13">
        <f t="shared" si="32"/>
        <v>3.9</v>
      </c>
      <c r="S121" s="13">
        <f t="shared" si="33"/>
        <v>13.2</v>
      </c>
      <c r="U121" s="13">
        <f t="shared" si="34"/>
        <v>-3.9</v>
      </c>
      <c r="V121" s="13">
        <f t="shared" si="35"/>
        <v>13.2</v>
      </c>
      <c r="W121" s="7">
        <f t="shared" si="36"/>
        <v>1</v>
      </c>
      <c r="X121" s="7">
        <f t="shared" si="37"/>
        <v>1</v>
      </c>
      <c r="Y121" s="13">
        <f t="shared" si="38"/>
        <v>0</v>
      </c>
      <c r="Z121" s="7"/>
      <c r="AA121" s="13">
        <f t="shared" si="39"/>
        <v>-12</v>
      </c>
      <c r="AB121" s="13">
        <f t="shared" si="40"/>
        <v>10</v>
      </c>
      <c r="AC121" s="13">
        <f t="shared" si="41"/>
        <v>-30</v>
      </c>
      <c r="AD121" s="13">
        <f t="shared" si="42"/>
        <v>0</v>
      </c>
      <c r="AE121" s="13">
        <f t="shared" si="43"/>
        <v>0</v>
      </c>
      <c r="AF121" s="13">
        <f t="shared" si="44"/>
        <v>0</v>
      </c>
      <c r="AG121" s="13">
        <f t="shared" si="45"/>
        <v>10</v>
      </c>
      <c r="AH121" s="13">
        <f t="shared" si="46"/>
        <v>154</v>
      </c>
      <c r="AI121" s="14">
        <f t="shared" si="47"/>
        <v>1</v>
      </c>
      <c r="AK121" s="12">
        <f t="shared" si="48"/>
        <v>124.19999999999999</v>
      </c>
      <c r="AL121" s="12">
        <f t="shared" si="49"/>
        <v>10</v>
      </c>
      <c r="AM121" s="12">
        <f t="shared" si="50"/>
        <v>100</v>
      </c>
      <c r="AN121" s="12">
        <f t="shared" si="51"/>
        <v>4440</v>
      </c>
      <c r="AO121" s="12">
        <f>MAX(AN$4:AN121)</f>
        <v>5634</v>
      </c>
      <c r="AP121" s="8">
        <f t="shared" si="52"/>
        <v>-0.21192758253461128</v>
      </c>
      <c r="AR121" s="12">
        <f t="shared" si="53"/>
        <v>190.01999999999998</v>
      </c>
      <c r="AS121" s="12">
        <f t="shared" si="54"/>
        <v>15</v>
      </c>
      <c r="AT121" s="12">
        <f t="shared" si="55"/>
        <v>150</v>
      </c>
      <c r="AU121" s="12">
        <f t="shared" si="56"/>
        <v>6934</v>
      </c>
      <c r="AV121" s="12">
        <f>MAX(AU$4:AU121)</f>
        <v>6934</v>
      </c>
      <c r="AW121" s="8">
        <f t="shared" si="57"/>
        <v>0</v>
      </c>
    </row>
    <row r="122" spans="1:49" x14ac:dyDescent="0.3">
      <c r="A122" s="1">
        <v>42702</v>
      </c>
      <c r="B122" s="1">
        <v>42702</v>
      </c>
      <c r="C122" s="1" t="s">
        <v>44</v>
      </c>
      <c r="D122" s="3">
        <v>1445</v>
      </c>
      <c r="E122" s="3">
        <v>-200</v>
      </c>
      <c r="F122" s="3">
        <f t="shared" si="29"/>
        <v>1245</v>
      </c>
      <c r="G122" s="14">
        <f t="shared" si="30"/>
        <v>0</v>
      </c>
      <c r="H122" s="3" t="s">
        <v>37</v>
      </c>
      <c r="L122" s="14">
        <f t="shared" si="31"/>
        <v>1</v>
      </c>
      <c r="M122" s="14" t="s">
        <v>21</v>
      </c>
      <c r="N122" s="14">
        <v>8</v>
      </c>
      <c r="O122" s="14">
        <v>74450</v>
      </c>
      <c r="P122" s="14">
        <v>74462</v>
      </c>
      <c r="Q122" s="14">
        <v>74897</v>
      </c>
      <c r="R122" s="13">
        <f t="shared" si="32"/>
        <v>-0.4</v>
      </c>
      <c r="S122" s="13">
        <f t="shared" si="33"/>
        <v>43.9</v>
      </c>
      <c r="U122" s="13">
        <f t="shared" si="34"/>
        <v>0.4</v>
      </c>
      <c r="V122" s="13">
        <f t="shared" si="35"/>
        <v>43.9</v>
      </c>
      <c r="W122" s="7">
        <f t="shared" si="36"/>
        <v>0</v>
      </c>
      <c r="X122" s="7">
        <f t="shared" si="37"/>
        <v>0</v>
      </c>
      <c r="Y122" s="13">
        <f t="shared" si="38"/>
        <v>0</v>
      </c>
      <c r="Z122" s="7"/>
      <c r="AA122" s="13">
        <f t="shared" si="39"/>
        <v>0</v>
      </c>
      <c r="AB122" s="13">
        <f t="shared" si="40"/>
        <v>0</v>
      </c>
      <c r="AC122" s="13">
        <f t="shared" si="41"/>
        <v>-30</v>
      </c>
      <c r="AD122" s="13">
        <f t="shared" si="42"/>
        <v>0</v>
      </c>
      <c r="AE122" s="13">
        <f t="shared" si="43"/>
        <v>0</v>
      </c>
      <c r="AF122" s="13">
        <f t="shared" si="44"/>
        <v>0</v>
      </c>
      <c r="AG122" s="13">
        <f t="shared" si="45"/>
        <v>0</v>
      </c>
      <c r="AH122" s="13">
        <f t="shared" si="46"/>
        <v>154</v>
      </c>
      <c r="AI122" s="14">
        <f t="shared" si="47"/>
        <v>0</v>
      </c>
      <c r="AK122" s="12">
        <f t="shared" si="48"/>
        <v>124.19999999999999</v>
      </c>
      <c r="AL122" s="12">
        <f t="shared" si="49"/>
        <v>10</v>
      </c>
      <c r="AM122" s="12">
        <f t="shared" si="50"/>
        <v>0</v>
      </c>
      <c r="AN122" s="12">
        <f t="shared" si="51"/>
        <v>4440</v>
      </c>
      <c r="AO122" s="12">
        <f>MAX(AN$4:AN122)</f>
        <v>5634</v>
      </c>
      <c r="AP122" s="8">
        <f t="shared" si="52"/>
        <v>-0.21192758253461128</v>
      </c>
      <c r="AR122" s="12">
        <f t="shared" si="53"/>
        <v>190.01999999999998</v>
      </c>
      <c r="AS122" s="12">
        <f t="shared" si="54"/>
        <v>15</v>
      </c>
      <c r="AT122" s="12">
        <f t="shared" si="55"/>
        <v>0</v>
      </c>
      <c r="AU122" s="12">
        <f t="shared" si="56"/>
        <v>6934</v>
      </c>
      <c r="AV122" s="12">
        <f>MAX(AU$4:AU122)</f>
        <v>6934</v>
      </c>
      <c r="AW122" s="8">
        <f t="shared" si="57"/>
        <v>0</v>
      </c>
    </row>
    <row r="123" spans="1:49" x14ac:dyDescent="0.3">
      <c r="A123" s="1">
        <v>42702</v>
      </c>
      <c r="B123" s="1">
        <v>42702</v>
      </c>
      <c r="C123" s="1" t="s">
        <v>44</v>
      </c>
      <c r="D123" s="3">
        <v>1725</v>
      </c>
      <c r="E123" s="3">
        <v>-200</v>
      </c>
      <c r="F123" s="3">
        <f t="shared" si="29"/>
        <v>1525</v>
      </c>
      <c r="G123" s="14">
        <f t="shared" si="30"/>
        <v>0</v>
      </c>
      <c r="H123" s="3" t="s">
        <v>43</v>
      </c>
      <c r="L123" s="14">
        <f t="shared" si="31"/>
        <v>1</v>
      </c>
      <c r="M123" s="14" t="s">
        <v>21</v>
      </c>
      <c r="N123" s="14">
        <v>10</v>
      </c>
      <c r="O123" s="14">
        <v>133940</v>
      </c>
      <c r="P123" s="14">
        <v>133956</v>
      </c>
      <c r="Q123" s="14">
        <v>134315</v>
      </c>
      <c r="R123" s="13">
        <f t="shared" si="32"/>
        <v>-0.6</v>
      </c>
      <c r="S123" s="13">
        <f t="shared" si="33"/>
        <v>36.5</v>
      </c>
      <c r="U123" s="13">
        <f t="shared" si="34"/>
        <v>0.6</v>
      </c>
      <c r="V123" s="13">
        <f t="shared" si="35"/>
        <v>36.5</v>
      </c>
      <c r="W123" s="7">
        <f t="shared" si="36"/>
        <v>0</v>
      </c>
      <c r="X123" s="7">
        <f t="shared" si="37"/>
        <v>0</v>
      </c>
      <c r="Y123" s="13">
        <f t="shared" si="38"/>
        <v>0</v>
      </c>
      <c r="Z123" s="7"/>
      <c r="AA123" s="13">
        <f t="shared" si="39"/>
        <v>0</v>
      </c>
      <c r="AB123" s="13">
        <f t="shared" si="40"/>
        <v>0</v>
      </c>
      <c r="AC123" s="13">
        <f t="shared" si="41"/>
        <v>-30</v>
      </c>
      <c r="AD123" s="13">
        <f t="shared" si="42"/>
        <v>0</v>
      </c>
      <c r="AE123" s="13">
        <f t="shared" si="43"/>
        <v>0</v>
      </c>
      <c r="AF123" s="13">
        <f t="shared" si="44"/>
        <v>0</v>
      </c>
      <c r="AG123" s="13">
        <f t="shared" si="45"/>
        <v>0</v>
      </c>
      <c r="AH123" s="13">
        <f t="shared" si="46"/>
        <v>154</v>
      </c>
      <c r="AI123" s="14">
        <f t="shared" si="47"/>
        <v>0</v>
      </c>
      <c r="AK123" s="12">
        <f t="shared" si="48"/>
        <v>124.19999999999999</v>
      </c>
      <c r="AL123" s="12">
        <f t="shared" si="49"/>
        <v>10</v>
      </c>
      <c r="AM123" s="12">
        <f t="shared" si="50"/>
        <v>0</v>
      </c>
      <c r="AN123" s="12">
        <f t="shared" si="51"/>
        <v>4440</v>
      </c>
      <c r="AO123" s="12">
        <f>MAX(AN$4:AN123)</f>
        <v>5634</v>
      </c>
      <c r="AP123" s="8">
        <f t="shared" si="52"/>
        <v>-0.21192758253461128</v>
      </c>
      <c r="AR123" s="12">
        <f t="shared" si="53"/>
        <v>190.01999999999998</v>
      </c>
      <c r="AS123" s="12">
        <f t="shared" si="54"/>
        <v>15</v>
      </c>
      <c r="AT123" s="12">
        <f t="shared" si="55"/>
        <v>0</v>
      </c>
      <c r="AU123" s="12">
        <f t="shared" si="56"/>
        <v>6934</v>
      </c>
      <c r="AV123" s="12">
        <f>MAX(AU$4:AU123)</f>
        <v>6934</v>
      </c>
      <c r="AW123" s="8">
        <f t="shared" si="57"/>
        <v>0</v>
      </c>
    </row>
    <row r="124" spans="1:49" x14ac:dyDescent="0.3">
      <c r="A124" s="1">
        <v>42703</v>
      </c>
      <c r="B124" s="1">
        <v>42703</v>
      </c>
      <c r="C124" s="1" t="s">
        <v>44</v>
      </c>
      <c r="D124" s="3">
        <v>1055</v>
      </c>
      <c r="E124" s="3">
        <v>-200</v>
      </c>
      <c r="F124" s="3">
        <f t="shared" si="29"/>
        <v>855</v>
      </c>
      <c r="G124" s="14">
        <f t="shared" si="30"/>
        <v>0</v>
      </c>
      <c r="H124" s="3" t="s">
        <v>38</v>
      </c>
      <c r="L124" s="14">
        <f t="shared" si="31"/>
        <v>1</v>
      </c>
      <c r="M124" s="14" t="s">
        <v>20</v>
      </c>
      <c r="N124" s="14">
        <v>7</v>
      </c>
      <c r="O124" s="14">
        <v>112600</v>
      </c>
      <c r="P124" s="14">
        <v>112717</v>
      </c>
      <c r="Q124" s="14">
        <v>112441</v>
      </c>
      <c r="R124" s="13">
        <f t="shared" si="32"/>
        <v>12.4</v>
      </c>
      <c r="S124" s="13">
        <f t="shared" si="33"/>
        <v>15.2</v>
      </c>
      <c r="U124" s="13">
        <f t="shared" si="34"/>
        <v>-12.4</v>
      </c>
      <c r="V124" s="13">
        <f t="shared" si="35"/>
        <v>15.2</v>
      </c>
      <c r="W124" s="7">
        <f t="shared" si="36"/>
        <v>1</v>
      </c>
      <c r="X124" s="7">
        <f t="shared" si="37"/>
        <v>1</v>
      </c>
      <c r="Y124" s="13">
        <f t="shared" si="38"/>
        <v>-12</v>
      </c>
      <c r="Z124" s="7"/>
      <c r="AA124" s="13">
        <f t="shared" si="39"/>
        <v>-12</v>
      </c>
      <c r="AB124" s="13">
        <f t="shared" si="40"/>
        <v>-12</v>
      </c>
      <c r="AC124" s="13">
        <f t="shared" si="41"/>
        <v>-42</v>
      </c>
      <c r="AD124" s="13">
        <f t="shared" si="42"/>
        <v>0</v>
      </c>
      <c r="AE124" s="13">
        <f t="shared" si="43"/>
        <v>0</v>
      </c>
      <c r="AF124" s="13">
        <f t="shared" si="44"/>
        <v>0</v>
      </c>
      <c r="AG124" s="13">
        <f t="shared" si="45"/>
        <v>-12</v>
      </c>
      <c r="AH124" s="13">
        <f t="shared" si="46"/>
        <v>142</v>
      </c>
      <c r="AI124" s="14">
        <f t="shared" si="47"/>
        <v>0</v>
      </c>
      <c r="AK124" s="12">
        <f t="shared" si="48"/>
        <v>133.19999999999999</v>
      </c>
      <c r="AL124" s="12">
        <f t="shared" si="49"/>
        <v>11</v>
      </c>
      <c r="AM124" s="12">
        <f t="shared" si="50"/>
        <v>-132</v>
      </c>
      <c r="AN124" s="12">
        <f t="shared" si="51"/>
        <v>4308</v>
      </c>
      <c r="AO124" s="12">
        <f>MAX(AN$4:AN124)</f>
        <v>5634</v>
      </c>
      <c r="AP124" s="8">
        <f t="shared" si="52"/>
        <v>-0.23535676251331203</v>
      </c>
      <c r="AR124" s="12">
        <f t="shared" si="53"/>
        <v>190.01999999999998</v>
      </c>
      <c r="AS124" s="12">
        <f t="shared" si="54"/>
        <v>15</v>
      </c>
      <c r="AT124" s="12">
        <f t="shared" si="55"/>
        <v>-180</v>
      </c>
      <c r="AU124" s="12">
        <f t="shared" si="56"/>
        <v>6754</v>
      </c>
      <c r="AV124" s="12">
        <f>MAX(AU$4:AU124)</f>
        <v>6934</v>
      </c>
      <c r="AW124" s="8">
        <f t="shared" si="57"/>
        <v>-2.5959042399769254E-2</v>
      </c>
    </row>
    <row r="125" spans="1:49" x14ac:dyDescent="0.3">
      <c r="A125" s="1">
        <v>42703</v>
      </c>
      <c r="B125" s="1">
        <v>42703</v>
      </c>
      <c r="C125" s="1" t="s">
        <v>44</v>
      </c>
      <c r="D125" s="3">
        <v>1440</v>
      </c>
      <c r="E125" s="3">
        <v>-200</v>
      </c>
      <c r="F125" s="3">
        <f t="shared" si="29"/>
        <v>1240</v>
      </c>
      <c r="G125" s="14">
        <f t="shared" si="30"/>
        <v>0</v>
      </c>
      <c r="H125" s="3" t="s">
        <v>38</v>
      </c>
      <c r="L125" s="14">
        <f t="shared" si="31"/>
        <v>1</v>
      </c>
      <c r="M125" s="14" t="s">
        <v>20</v>
      </c>
      <c r="N125" s="14">
        <v>7</v>
      </c>
      <c r="O125" s="14">
        <v>112950</v>
      </c>
      <c r="P125" s="14">
        <v>113140</v>
      </c>
      <c r="Q125" s="14">
        <v>112875</v>
      </c>
      <c r="R125" s="13">
        <f t="shared" si="32"/>
        <v>19.7</v>
      </c>
      <c r="S125" s="13">
        <f t="shared" si="33"/>
        <v>6.8</v>
      </c>
      <c r="U125" s="13">
        <f t="shared" si="34"/>
        <v>-19.7</v>
      </c>
      <c r="V125" s="13">
        <f t="shared" si="35"/>
        <v>6.8</v>
      </c>
      <c r="W125" s="7">
        <f t="shared" si="36"/>
        <v>1</v>
      </c>
      <c r="X125" s="7">
        <f t="shared" si="37"/>
        <v>1</v>
      </c>
      <c r="Y125" s="13">
        <f t="shared" si="38"/>
        <v>-12</v>
      </c>
      <c r="Z125" s="7"/>
      <c r="AA125" s="13">
        <f t="shared" si="39"/>
        <v>-12</v>
      </c>
      <c r="AB125" s="13">
        <f t="shared" si="40"/>
        <v>-12</v>
      </c>
      <c r="AC125" s="13">
        <f t="shared" si="41"/>
        <v>-54</v>
      </c>
      <c r="AD125" s="13">
        <f t="shared" si="42"/>
        <v>0</v>
      </c>
      <c r="AE125" s="13">
        <f t="shared" si="43"/>
        <v>0</v>
      </c>
      <c r="AF125" s="13">
        <f t="shared" si="44"/>
        <v>0</v>
      </c>
      <c r="AG125" s="13">
        <f t="shared" si="45"/>
        <v>-12</v>
      </c>
      <c r="AH125" s="13">
        <f t="shared" si="46"/>
        <v>130</v>
      </c>
      <c r="AI125" s="14">
        <f t="shared" si="47"/>
        <v>0</v>
      </c>
      <c r="AK125" s="12">
        <f t="shared" si="48"/>
        <v>133.19999999999999</v>
      </c>
      <c r="AL125" s="12">
        <f t="shared" si="49"/>
        <v>11</v>
      </c>
      <c r="AM125" s="12">
        <f t="shared" si="50"/>
        <v>-132</v>
      </c>
      <c r="AN125" s="12">
        <f t="shared" si="51"/>
        <v>4176</v>
      </c>
      <c r="AO125" s="12">
        <f>MAX(AN$4:AN125)</f>
        <v>5634</v>
      </c>
      <c r="AP125" s="8">
        <f t="shared" si="52"/>
        <v>-0.25878594249201275</v>
      </c>
      <c r="AR125" s="12">
        <f t="shared" si="53"/>
        <v>190.01999999999998</v>
      </c>
      <c r="AS125" s="12">
        <f t="shared" si="54"/>
        <v>15</v>
      </c>
      <c r="AT125" s="12">
        <f t="shared" si="55"/>
        <v>-180</v>
      </c>
      <c r="AU125" s="12">
        <f t="shared" si="56"/>
        <v>6574</v>
      </c>
      <c r="AV125" s="12">
        <f>MAX(AU$4:AU125)</f>
        <v>6934</v>
      </c>
      <c r="AW125" s="8">
        <f t="shared" si="57"/>
        <v>-5.1918084799538508E-2</v>
      </c>
    </row>
    <row r="126" spans="1:49" x14ac:dyDescent="0.3">
      <c r="A126" s="1">
        <v>42703</v>
      </c>
      <c r="B126" s="1">
        <v>42703</v>
      </c>
      <c r="C126" s="1" t="s">
        <v>44</v>
      </c>
      <c r="D126" s="3">
        <v>1530</v>
      </c>
      <c r="E126" s="3">
        <v>-200</v>
      </c>
      <c r="F126" s="3">
        <f t="shared" si="29"/>
        <v>1330</v>
      </c>
      <c r="G126" s="14">
        <f t="shared" si="30"/>
        <v>0</v>
      </c>
      <c r="H126" s="3" t="s">
        <v>43</v>
      </c>
      <c r="K126" s="14" t="s">
        <v>11</v>
      </c>
      <c r="L126" s="14">
        <f t="shared" si="31"/>
        <v>0</v>
      </c>
      <c r="M126" s="14" t="s">
        <v>20</v>
      </c>
      <c r="N126" s="14">
        <v>10</v>
      </c>
      <c r="O126" s="14">
        <v>134780</v>
      </c>
      <c r="P126" s="14">
        <v>134796</v>
      </c>
      <c r="Q126" s="14">
        <v>134460</v>
      </c>
      <c r="R126" s="13">
        <f t="shared" si="32"/>
        <v>2.6</v>
      </c>
      <c r="S126" s="13">
        <f t="shared" si="33"/>
        <v>31</v>
      </c>
      <c r="U126" s="13">
        <f t="shared" si="34"/>
        <v>-2.6</v>
      </c>
      <c r="V126" s="13">
        <f t="shared" si="35"/>
        <v>31</v>
      </c>
      <c r="W126" s="7">
        <f t="shared" si="36"/>
        <v>1</v>
      </c>
      <c r="X126" s="7">
        <f t="shared" si="37"/>
        <v>0</v>
      </c>
      <c r="Y126" s="13">
        <f t="shared" si="38"/>
        <v>0</v>
      </c>
      <c r="Z126" s="7"/>
      <c r="AA126" s="13">
        <f t="shared" si="39"/>
        <v>0</v>
      </c>
      <c r="AB126" s="13">
        <f t="shared" si="40"/>
        <v>10</v>
      </c>
      <c r="AC126" s="13">
        <f t="shared" si="41"/>
        <v>-44</v>
      </c>
      <c r="AD126" s="13">
        <f t="shared" si="42"/>
        <v>0</v>
      </c>
      <c r="AE126" s="13">
        <f t="shared" si="43"/>
        <v>10</v>
      </c>
      <c r="AF126" s="13">
        <f t="shared" si="44"/>
        <v>10</v>
      </c>
      <c r="AG126" s="13">
        <f t="shared" si="45"/>
        <v>0</v>
      </c>
      <c r="AH126" s="13">
        <f t="shared" si="46"/>
        <v>130</v>
      </c>
      <c r="AI126" s="14">
        <f t="shared" si="47"/>
        <v>0</v>
      </c>
      <c r="AK126" s="12">
        <f t="shared" si="48"/>
        <v>133.19999999999999</v>
      </c>
      <c r="AL126" s="12">
        <f t="shared" si="49"/>
        <v>11</v>
      </c>
      <c r="AM126" s="12">
        <f t="shared" si="50"/>
        <v>110</v>
      </c>
      <c r="AN126" s="12">
        <f t="shared" si="51"/>
        <v>4286</v>
      </c>
      <c r="AO126" s="12">
        <f>MAX(AN$4:AN126)</f>
        <v>5634</v>
      </c>
      <c r="AP126" s="8">
        <f t="shared" si="52"/>
        <v>-0.23926162584309549</v>
      </c>
      <c r="AR126" s="12">
        <f t="shared" si="53"/>
        <v>190.01999999999998</v>
      </c>
      <c r="AS126" s="12">
        <f t="shared" si="54"/>
        <v>15</v>
      </c>
      <c r="AT126" s="12">
        <f t="shared" si="55"/>
        <v>0</v>
      </c>
      <c r="AU126" s="12">
        <f t="shared" si="56"/>
        <v>6574</v>
      </c>
      <c r="AV126" s="12">
        <f>MAX(AU$4:AU126)</f>
        <v>6934</v>
      </c>
      <c r="AW126" s="8">
        <f t="shared" si="57"/>
        <v>-5.1918084799538508E-2</v>
      </c>
    </row>
    <row r="127" spans="1:49" x14ac:dyDescent="0.3">
      <c r="A127" s="1">
        <v>42703</v>
      </c>
      <c r="B127" s="1">
        <v>42703</v>
      </c>
      <c r="C127" s="1" t="s">
        <v>45</v>
      </c>
      <c r="D127" s="3">
        <v>1550</v>
      </c>
      <c r="E127" s="3">
        <v>0</v>
      </c>
      <c r="F127" s="3">
        <f t="shared" si="29"/>
        <v>1550</v>
      </c>
      <c r="G127" s="14">
        <f t="shared" si="30"/>
        <v>0</v>
      </c>
      <c r="H127" s="3" t="s">
        <v>17</v>
      </c>
      <c r="I127" s="14" t="s">
        <v>11</v>
      </c>
      <c r="J127" s="14">
        <v>22</v>
      </c>
      <c r="L127" s="14">
        <f t="shared" si="31"/>
        <v>1</v>
      </c>
      <c r="M127" s="14" t="s">
        <v>20</v>
      </c>
      <c r="N127" s="14">
        <v>7</v>
      </c>
      <c r="O127" s="14">
        <v>106340</v>
      </c>
      <c r="P127" s="14">
        <v>106333</v>
      </c>
      <c r="Q127" s="14">
        <v>106061</v>
      </c>
      <c r="R127" s="13">
        <f t="shared" si="32"/>
        <v>0</v>
      </c>
      <c r="S127" s="13">
        <f t="shared" si="33"/>
        <v>27.2</v>
      </c>
      <c r="U127" s="13">
        <f t="shared" si="34"/>
        <v>0</v>
      </c>
      <c r="V127" s="13">
        <f t="shared" si="35"/>
        <v>27.2</v>
      </c>
      <c r="W127" s="7">
        <f t="shared" si="36"/>
        <v>0</v>
      </c>
      <c r="X127" s="7">
        <f t="shared" si="37"/>
        <v>0</v>
      </c>
      <c r="Y127" s="13">
        <f t="shared" si="38"/>
        <v>0</v>
      </c>
      <c r="Z127" s="7"/>
      <c r="AA127" s="13">
        <f t="shared" si="39"/>
        <v>0</v>
      </c>
      <c r="AB127" s="13">
        <f t="shared" si="40"/>
        <v>0</v>
      </c>
      <c r="AC127" s="13">
        <f t="shared" si="41"/>
        <v>-44</v>
      </c>
      <c r="AD127" s="13">
        <f t="shared" si="42"/>
        <v>0</v>
      </c>
      <c r="AE127" s="13">
        <f t="shared" si="43"/>
        <v>0</v>
      </c>
      <c r="AF127" s="13">
        <f t="shared" si="44"/>
        <v>0</v>
      </c>
      <c r="AG127" s="13">
        <f t="shared" si="45"/>
        <v>0</v>
      </c>
      <c r="AH127" s="13">
        <f t="shared" si="46"/>
        <v>130</v>
      </c>
      <c r="AI127" s="14">
        <f t="shared" si="47"/>
        <v>0</v>
      </c>
      <c r="AK127" s="12">
        <f t="shared" si="48"/>
        <v>133.19999999999999</v>
      </c>
      <c r="AL127" s="12">
        <f t="shared" si="49"/>
        <v>11</v>
      </c>
      <c r="AM127" s="12">
        <f t="shared" si="50"/>
        <v>0</v>
      </c>
      <c r="AN127" s="12">
        <f t="shared" si="51"/>
        <v>4286</v>
      </c>
      <c r="AO127" s="12">
        <f>MAX(AN$4:AN127)</f>
        <v>5634</v>
      </c>
      <c r="AP127" s="8">
        <f t="shared" si="52"/>
        <v>-0.23926162584309549</v>
      </c>
      <c r="AR127" s="12">
        <f t="shared" si="53"/>
        <v>197.22</v>
      </c>
      <c r="AS127" s="12">
        <f t="shared" si="54"/>
        <v>16</v>
      </c>
      <c r="AT127" s="12">
        <f t="shared" si="55"/>
        <v>0</v>
      </c>
      <c r="AU127" s="12">
        <f t="shared" si="56"/>
        <v>6574</v>
      </c>
      <c r="AV127" s="12">
        <f>MAX(AU$4:AU127)</f>
        <v>6934</v>
      </c>
      <c r="AW127" s="8">
        <f t="shared" si="57"/>
        <v>-5.1918084799538508E-2</v>
      </c>
    </row>
    <row r="128" spans="1:49" x14ac:dyDescent="0.3">
      <c r="A128" s="1">
        <v>42703</v>
      </c>
      <c r="B128" s="1">
        <v>42703</v>
      </c>
      <c r="C128" s="1" t="s">
        <v>45</v>
      </c>
      <c r="D128" s="3">
        <v>2125</v>
      </c>
      <c r="E128" s="3">
        <v>0</v>
      </c>
      <c r="F128" s="3">
        <f t="shared" si="29"/>
        <v>2125</v>
      </c>
      <c r="G128" s="14">
        <f t="shared" si="30"/>
        <v>0</v>
      </c>
      <c r="H128" s="3" t="s">
        <v>17</v>
      </c>
      <c r="L128" s="14">
        <f t="shared" si="31"/>
        <v>1</v>
      </c>
      <c r="M128" s="14" t="s">
        <v>20</v>
      </c>
      <c r="N128" s="14">
        <v>7</v>
      </c>
      <c r="O128" s="14">
        <v>106530</v>
      </c>
      <c r="P128" s="14">
        <v>106599</v>
      </c>
      <c r="Q128" s="14">
        <v>106188</v>
      </c>
      <c r="R128" s="13">
        <f t="shared" si="32"/>
        <v>7.6</v>
      </c>
      <c r="S128" s="13">
        <f t="shared" si="33"/>
        <v>33.5</v>
      </c>
      <c r="U128" s="13">
        <f t="shared" si="34"/>
        <v>-7.6</v>
      </c>
      <c r="V128" s="13">
        <f t="shared" si="35"/>
        <v>33.5</v>
      </c>
      <c r="W128" s="7">
        <f t="shared" si="36"/>
        <v>1</v>
      </c>
      <c r="X128" s="7">
        <f t="shared" si="37"/>
        <v>1</v>
      </c>
      <c r="Y128" s="13">
        <f t="shared" si="38"/>
        <v>0</v>
      </c>
      <c r="Z128" s="7"/>
      <c r="AA128" s="13">
        <f t="shared" si="39"/>
        <v>0</v>
      </c>
      <c r="AB128" s="13">
        <f t="shared" si="40"/>
        <v>10</v>
      </c>
      <c r="AC128" s="13">
        <f t="shared" si="41"/>
        <v>-34</v>
      </c>
      <c r="AD128" s="13">
        <f t="shared" si="42"/>
        <v>0</v>
      </c>
      <c r="AE128" s="13">
        <f t="shared" si="43"/>
        <v>0</v>
      </c>
      <c r="AF128" s="13">
        <f t="shared" si="44"/>
        <v>0</v>
      </c>
      <c r="AG128" s="13">
        <f t="shared" si="45"/>
        <v>10</v>
      </c>
      <c r="AH128" s="13">
        <f t="shared" si="46"/>
        <v>140</v>
      </c>
      <c r="AI128" s="14">
        <f t="shared" si="47"/>
        <v>1</v>
      </c>
      <c r="AK128" s="12">
        <f t="shared" si="48"/>
        <v>133.19999999999999</v>
      </c>
      <c r="AL128" s="12">
        <f t="shared" si="49"/>
        <v>11</v>
      </c>
      <c r="AM128" s="12">
        <f t="shared" si="50"/>
        <v>110</v>
      </c>
      <c r="AN128" s="12">
        <f t="shared" si="51"/>
        <v>4396</v>
      </c>
      <c r="AO128" s="12">
        <f>MAX(AN$4:AN128)</f>
        <v>5634</v>
      </c>
      <c r="AP128" s="8">
        <f t="shared" si="52"/>
        <v>-0.21973730919417819</v>
      </c>
      <c r="AR128" s="12">
        <f t="shared" si="53"/>
        <v>197.22</v>
      </c>
      <c r="AS128" s="12">
        <f t="shared" si="54"/>
        <v>16</v>
      </c>
      <c r="AT128" s="12">
        <f t="shared" si="55"/>
        <v>160</v>
      </c>
      <c r="AU128" s="12">
        <f t="shared" si="56"/>
        <v>6734</v>
      </c>
      <c r="AV128" s="12">
        <f>MAX(AU$4:AU128)</f>
        <v>6934</v>
      </c>
      <c r="AW128" s="8">
        <f t="shared" si="57"/>
        <v>-2.884338044418806E-2</v>
      </c>
    </row>
    <row r="129" spans="1:49" x14ac:dyDescent="0.3">
      <c r="A129" s="1">
        <v>42703</v>
      </c>
      <c r="B129" s="1">
        <v>42704</v>
      </c>
      <c r="C129" s="1" t="s">
        <v>44</v>
      </c>
      <c r="D129" s="3">
        <v>215</v>
      </c>
      <c r="E129" s="3">
        <v>-200</v>
      </c>
      <c r="F129" s="3">
        <f t="shared" si="29"/>
        <v>15</v>
      </c>
      <c r="G129" s="14">
        <f t="shared" si="30"/>
        <v>1</v>
      </c>
      <c r="H129" s="3" t="s">
        <v>38</v>
      </c>
      <c r="L129" s="14">
        <f t="shared" si="31"/>
        <v>1</v>
      </c>
      <c r="M129" s="14" t="s">
        <v>21</v>
      </c>
      <c r="N129" s="14">
        <v>7</v>
      </c>
      <c r="O129" s="14">
        <v>112080</v>
      </c>
      <c r="P129" s="14">
        <v>112051</v>
      </c>
      <c r="Q129" s="14">
        <v>114533</v>
      </c>
      <c r="R129" s="13">
        <f t="shared" si="32"/>
        <v>3.6</v>
      </c>
      <c r="S129" s="13">
        <f t="shared" si="33"/>
        <v>244.6</v>
      </c>
      <c r="U129" s="13">
        <f t="shared" si="34"/>
        <v>-3.6</v>
      </c>
      <c r="V129" s="13">
        <f t="shared" si="35"/>
        <v>244.6</v>
      </c>
      <c r="W129" s="7">
        <f t="shared" si="36"/>
        <v>1</v>
      </c>
      <c r="X129" s="7">
        <f t="shared" si="37"/>
        <v>1</v>
      </c>
      <c r="Y129" s="13">
        <f t="shared" si="38"/>
        <v>0</v>
      </c>
      <c r="Z129" s="7"/>
      <c r="AA129" s="13">
        <f t="shared" si="39"/>
        <v>0</v>
      </c>
      <c r="AB129" s="13">
        <f t="shared" si="40"/>
        <v>10</v>
      </c>
      <c r="AC129" s="13">
        <f t="shared" si="41"/>
        <v>-24</v>
      </c>
      <c r="AD129" s="13">
        <f t="shared" si="42"/>
        <v>0</v>
      </c>
      <c r="AE129" s="13">
        <f t="shared" si="43"/>
        <v>0</v>
      </c>
      <c r="AF129" s="13">
        <f t="shared" si="44"/>
        <v>0</v>
      </c>
      <c r="AG129" s="13">
        <f t="shared" si="45"/>
        <v>10</v>
      </c>
      <c r="AH129" s="13">
        <f t="shared" si="46"/>
        <v>150</v>
      </c>
      <c r="AI129" s="14">
        <f t="shared" si="47"/>
        <v>1</v>
      </c>
      <c r="AK129" s="12">
        <f t="shared" si="48"/>
        <v>131.88</v>
      </c>
      <c r="AL129" s="12">
        <f t="shared" si="49"/>
        <v>10</v>
      </c>
      <c r="AM129" s="12">
        <f t="shared" si="50"/>
        <v>100</v>
      </c>
      <c r="AN129" s="12">
        <f t="shared" si="51"/>
        <v>4496</v>
      </c>
      <c r="AO129" s="12">
        <f>MAX(AN$4:AN129)</f>
        <v>5634</v>
      </c>
      <c r="AP129" s="8">
        <f t="shared" si="52"/>
        <v>-0.20198793042243521</v>
      </c>
      <c r="AR129" s="12">
        <f t="shared" si="53"/>
        <v>197.22</v>
      </c>
      <c r="AS129" s="12">
        <f t="shared" si="54"/>
        <v>16</v>
      </c>
      <c r="AT129" s="12">
        <f t="shared" si="55"/>
        <v>160</v>
      </c>
      <c r="AU129" s="12">
        <f t="shared" si="56"/>
        <v>6894</v>
      </c>
      <c r="AV129" s="12">
        <f>MAX(AU$4:AU129)</f>
        <v>6934</v>
      </c>
      <c r="AW129" s="8">
        <f t="shared" si="57"/>
        <v>-5.7686760888376121E-3</v>
      </c>
    </row>
    <row r="130" spans="1:49" x14ac:dyDescent="0.3">
      <c r="A130" s="1">
        <v>42704</v>
      </c>
      <c r="B130" s="1">
        <v>42704</v>
      </c>
      <c r="C130" s="1" t="s">
        <v>44</v>
      </c>
      <c r="D130" s="3">
        <v>520</v>
      </c>
      <c r="E130" s="3">
        <v>-200</v>
      </c>
      <c r="F130" s="3">
        <f t="shared" si="29"/>
        <v>320</v>
      </c>
      <c r="G130" s="14">
        <f t="shared" si="30"/>
        <v>0</v>
      </c>
      <c r="H130" s="3" t="s">
        <v>37</v>
      </c>
      <c r="L130" s="14">
        <f t="shared" si="31"/>
        <v>1</v>
      </c>
      <c r="M130" s="14" t="s">
        <v>21</v>
      </c>
      <c r="N130" s="14">
        <v>8</v>
      </c>
      <c r="O130" s="14">
        <v>74650</v>
      </c>
      <c r="P130" s="14">
        <v>74621</v>
      </c>
      <c r="Q130" s="14">
        <v>74878</v>
      </c>
      <c r="R130" s="13">
        <f t="shared" si="32"/>
        <v>3.7</v>
      </c>
      <c r="S130" s="13">
        <f t="shared" si="33"/>
        <v>22</v>
      </c>
      <c r="U130" s="13">
        <f t="shared" si="34"/>
        <v>-3.7</v>
      </c>
      <c r="V130" s="13">
        <f t="shared" si="35"/>
        <v>22</v>
      </c>
      <c r="W130" s="7">
        <f t="shared" si="36"/>
        <v>1</v>
      </c>
      <c r="X130" s="7">
        <f t="shared" si="37"/>
        <v>1</v>
      </c>
      <c r="Y130" s="13">
        <f t="shared" si="38"/>
        <v>0</v>
      </c>
      <c r="Z130" s="7"/>
      <c r="AA130" s="13">
        <f t="shared" si="39"/>
        <v>0</v>
      </c>
      <c r="AB130" s="13">
        <f t="shared" si="40"/>
        <v>10</v>
      </c>
      <c r="AC130" s="13">
        <f t="shared" si="41"/>
        <v>-14</v>
      </c>
      <c r="AD130" s="13">
        <f t="shared" si="42"/>
        <v>0</v>
      </c>
      <c r="AE130" s="13">
        <f t="shared" si="43"/>
        <v>0</v>
      </c>
      <c r="AF130" s="13">
        <f t="shared" si="44"/>
        <v>0</v>
      </c>
      <c r="AG130" s="13">
        <f t="shared" si="45"/>
        <v>10</v>
      </c>
      <c r="AH130" s="13">
        <f t="shared" si="46"/>
        <v>160</v>
      </c>
      <c r="AI130" s="14">
        <f t="shared" si="47"/>
        <v>1</v>
      </c>
      <c r="AK130" s="12">
        <f t="shared" si="48"/>
        <v>131.88</v>
      </c>
      <c r="AL130" s="12">
        <f t="shared" si="49"/>
        <v>10</v>
      </c>
      <c r="AM130" s="12">
        <f t="shared" si="50"/>
        <v>100</v>
      </c>
      <c r="AN130" s="12">
        <f t="shared" si="51"/>
        <v>4596</v>
      </c>
      <c r="AO130" s="12">
        <f>MAX(AN$4:AN130)</f>
        <v>5634</v>
      </c>
      <c r="AP130" s="8">
        <f t="shared" si="52"/>
        <v>-0.18423855165069222</v>
      </c>
      <c r="AR130" s="12">
        <f t="shared" si="53"/>
        <v>197.22</v>
      </c>
      <c r="AS130" s="12">
        <f t="shared" si="54"/>
        <v>16</v>
      </c>
      <c r="AT130" s="12">
        <f t="shared" si="55"/>
        <v>160</v>
      </c>
      <c r="AU130" s="12">
        <f t="shared" si="56"/>
        <v>7054</v>
      </c>
      <c r="AV130" s="12">
        <f>MAX(AU$4:AU130)</f>
        <v>7054</v>
      </c>
      <c r="AW130" s="8">
        <f t="shared" si="57"/>
        <v>0</v>
      </c>
    </row>
    <row r="131" spans="1:49" x14ac:dyDescent="0.3">
      <c r="A131" s="1">
        <v>42703</v>
      </c>
      <c r="B131" s="1">
        <v>42704</v>
      </c>
      <c r="C131" s="1" t="s">
        <v>44</v>
      </c>
      <c r="D131" s="3">
        <v>620</v>
      </c>
      <c r="E131" s="3">
        <v>-200</v>
      </c>
      <c r="F131" s="3">
        <f t="shared" si="29"/>
        <v>420</v>
      </c>
      <c r="G131" s="14">
        <f t="shared" si="30"/>
        <v>1</v>
      </c>
      <c r="H131" s="3" t="s">
        <v>38</v>
      </c>
      <c r="L131" s="14">
        <f t="shared" si="31"/>
        <v>1</v>
      </c>
      <c r="M131" s="14" t="s">
        <v>20</v>
      </c>
      <c r="N131" s="14">
        <v>7</v>
      </c>
      <c r="O131" s="14">
        <v>112920</v>
      </c>
      <c r="P131" s="14">
        <v>112952</v>
      </c>
      <c r="Q131" s="14">
        <v>112583</v>
      </c>
      <c r="R131" s="13">
        <f t="shared" si="32"/>
        <v>3.9</v>
      </c>
      <c r="S131" s="13">
        <f t="shared" si="33"/>
        <v>33</v>
      </c>
      <c r="U131" s="13">
        <f t="shared" si="34"/>
        <v>-3.9</v>
      </c>
      <c r="V131" s="13">
        <f t="shared" si="35"/>
        <v>33</v>
      </c>
      <c r="W131" s="7">
        <f t="shared" si="36"/>
        <v>1</v>
      </c>
      <c r="X131" s="7">
        <f t="shared" si="37"/>
        <v>1</v>
      </c>
      <c r="Y131" s="13">
        <f t="shared" si="38"/>
        <v>0</v>
      </c>
      <c r="Z131" s="7"/>
      <c r="AA131" s="13">
        <f t="shared" si="39"/>
        <v>0</v>
      </c>
      <c r="AB131" s="13">
        <f t="shared" si="40"/>
        <v>10</v>
      </c>
      <c r="AC131" s="13">
        <f t="shared" si="41"/>
        <v>-4</v>
      </c>
      <c r="AD131" s="13">
        <f t="shared" si="42"/>
        <v>0</v>
      </c>
      <c r="AE131" s="13">
        <f t="shared" si="43"/>
        <v>0</v>
      </c>
      <c r="AF131" s="13">
        <f t="shared" si="44"/>
        <v>0</v>
      </c>
      <c r="AG131" s="13">
        <f t="shared" si="45"/>
        <v>10</v>
      </c>
      <c r="AH131" s="13">
        <f t="shared" si="46"/>
        <v>170</v>
      </c>
      <c r="AI131" s="14">
        <f t="shared" si="47"/>
        <v>1</v>
      </c>
      <c r="AK131" s="12">
        <f t="shared" si="48"/>
        <v>131.88</v>
      </c>
      <c r="AL131" s="12">
        <f t="shared" si="49"/>
        <v>10</v>
      </c>
      <c r="AM131" s="12">
        <f t="shared" si="50"/>
        <v>100</v>
      </c>
      <c r="AN131" s="12">
        <f t="shared" si="51"/>
        <v>4696</v>
      </c>
      <c r="AO131" s="12">
        <f>MAX(AN$4:AN131)</f>
        <v>5634</v>
      </c>
      <c r="AP131" s="8">
        <f t="shared" si="52"/>
        <v>-0.16648917287894924</v>
      </c>
      <c r="AR131" s="12">
        <f t="shared" si="53"/>
        <v>197.22</v>
      </c>
      <c r="AS131" s="12">
        <f t="shared" si="54"/>
        <v>16</v>
      </c>
      <c r="AT131" s="12">
        <f t="shared" si="55"/>
        <v>160</v>
      </c>
      <c r="AU131" s="12">
        <f t="shared" si="56"/>
        <v>7214</v>
      </c>
      <c r="AV131" s="12">
        <f>MAX(AU$4:AU131)</f>
        <v>7214</v>
      </c>
      <c r="AW131" s="8">
        <f t="shared" si="57"/>
        <v>0</v>
      </c>
    </row>
    <row r="132" spans="1:49" x14ac:dyDescent="0.3">
      <c r="A132" s="1">
        <v>42704</v>
      </c>
      <c r="B132" s="1">
        <v>42704</v>
      </c>
      <c r="C132" s="1" t="s">
        <v>45</v>
      </c>
      <c r="D132" s="3">
        <v>710</v>
      </c>
      <c r="E132" s="3">
        <v>0</v>
      </c>
      <c r="F132" s="3">
        <f t="shared" si="29"/>
        <v>710</v>
      </c>
      <c r="G132" s="14">
        <f t="shared" si="30"/>
        <v>0</v>
      </c>
      <c r="H132" s="3" t="s">
        <v>17</v>
      </c>
      <c r="L132" s="14">
        <f t="shared" si="31"/>
        <v>1</v>
      </c>
      <c r="M132" s="14" t="s">
        <v>21</v>
      </c>
      <c r="N132" s="14">
        <v>7</v>
      </c>
      <c r="O132" s="14">
        <v>106270</v>
      </c>
      <c r="P132" s="14">
        <v>106188</v>
      </c>
      <c r="Q132" s="14">
        <v>106660</v>
      </c>
      <c r="R132" s="13">
        <f t="shared" si="32"/>
        <v>8.9</v>
      </c>
      <c r="S132" s="13">
        <f t="shared" si="33"/>
        <v>38.299999999999997</v>
      </c>
      <c r="U132" s="13">
        <f t="shared" si="34"/>
        <v>-8.9</v>
      </c>
      <c r="V132" s="13">
        <f t="shared" si="35"/>
        <v>38.299999999999997</v>
      </c>
      <c r="W132" s="7">
        <f t="shared" si="36"/>
        <v>1</v>
      </c>
      <c r="X132" s="7">
        <f t="shared" si="37"/>
        <v>1</v>
      </c>
      <c r="Y132" s="13">
        <f t="shared" si="38"/>
        <v>0</v>
      </c>
      <c r="Z132" s="7"/>
      <c r="AA132" s="13">
        <f t="shared" si="39"/>
        <v>0</v>
      </c>
      <c r="AB132" s="13">
        <f t="shared" si="40"/>
        <v>10</v>
      </c>
      <c r="AC132" s="13">
        <f t="shared" si="41"/>
        <v>6</v>
      </c>
      <c r="AD132" s="13">
        <f t="shared" si="42"/>
        <v>0</v>
      </c>
      <c r="AE132" s="13">
        <f t="shared" si="43"/>
        <v>0</v>
      </c>
      <c r="AF132" s="13">
        <f t="shared" si="44"/>
        <v>0</v>
      </c>
      <c r="AG132" s="13">
        <f t="shared" si="45"/>
        <v>10</v>
      </c>
      <c r="AH132" s="13">
        <f t="shared" si="46"/>
        <v>180</v>
      </c>
      <c r="AI132" s="14">
        <f t="shared" si="47"/>
        <v>1</v>
      </c>
      <c r="AK132" s="12">
        <f t="shared" si="48"/>
        <v>131.88</v>
      </c>
      <c r="AL132" s="12">
        <f t="shared" si="49"/>
        <v>10</v>
      </c>
      <c r="AM132" s="12">
        <f t="shared" si="50"/>
        <v>100</v>
      </c>
      <c r="AN132" s="12">
        <f t="shared" si="51"/>
        <v>4796</v>
      </c>
      <c r="AO132" s="12">
        <f>MAX(AN$4:AN132)</f>
        <v>5634</v>
      </c>
      <c r="AP132" s="8">
        <f t="shared" si="52"/>
        <v>-0.14873979410720625</v>
      </c>
      <c r="AR132" s="12">
        <f t="shared" si="53"/>
        <v>197.22</v>
      </c>
      <c r="AS132" s="12">
        <f t="shared" si="54"/>
        <v>16</v>
      </c>
      <c r="AT132" s="12">
        <f t="shared" si="55"/>
        <v>160</v>
      </c>
      <c r="AU132" s="12">
        <f t="shared" si="56"/>
        <v>7374</v>
      </c>
      <c r="AV132" s="12">
        <f>MAX(AU$4:AU132)</f>
        <v>7374</v>
      </c>
      <c r="AW132" s="8">
        <f t="shared" si="57"/>
        <v>0</v>
      </c>
    </row>
    <row r="133" spans="1:49" x14ac:dyDescent="0.3">
      <c r="A133" s="1">
        <v>42704</v>
      </c>
      <c r="B133" s="1">
        <v>42704</v>
      </c>
      <c r="C133" s="1" t="s">
        <v>45</v>
      </c>
      <c r="D133" s="3">
        <v>1315</v>
      </c>
      <c r="E133" s="3">
        <v>0</v>
      </c>
      <c r="F133" s="3">
        <f t="shared" ref="F133:F196" si="58">D133+E133</f>
        <v>1315</v>
      </c>
      <c r="G133" s="14">
        <f t="shared" ref="G133:G196" si="59">B133-A133</f>
        <v>0</v>
      </c>
      <c r="H133" s="3" t="s">
        <v>17</v>
      </c>
      <c r="K133" s="14" t="s">
        <v>11</v>
      </c>
      <c r="L133" s="14">
        <f t="shared" ref="L133:L196" si="60">IF(AND(F133&gt;=L$3,F133&lt;=L$4),0,1)</f>
        <v>0</v>
      </c>
      <c r="M133" s="14" t="s">
        <v>21</v>
      </c>
      <c r="N133" s="14">
        <v>7</v>
      </c>
      <c r="O133" s="14">
        <v>106130</v>
      </c>
      <c r="P133" s="14">
        <v>106113</v>
      </c>
      <c r="Q133" s="14">
        <v>106533</v>
      </c>
      <c r="R133" s="13">
        <f t="shared" ref="R133:R196" si="61">IF(M133="short",((P133-O133)+N133)/10,((O133-P133)+N133)/10)</f>
        <v>2.4</v>
      </c>
      <c r="S133" s="13">
        <f t="shared" ref="S133:S196" si="62">IF(M133="long",((Q133-O133)-N133)/10,((O133-Q133)-N133)/10)</f>
        <v>39.6</v>
      </c>
      <c r="U133" s="13">
        <f t="shared" ref="U133:U196" si="63">U$4-R133</f>
        <v>-2.4</v>
      </c>
      <c r="V133" s="13">
        <f t="shared" ref="V133:V196" si="64">S133+U$4</f>
        <v>39.6</v>
      </c>
      <c r="W133" s="7">
        <f t="shared" ref="W133:W196" si="65">IF(-U133&gt;N133/10,1, )</f>
        <v>1</v>
      </c>
      <c r="X133" s="7">
        <f t="shared" ref="X133:X196" si="66">IF(OR(I133="yes",K133="yes"),0,L133*W133)</f>
        <v>0</v>
      </c>
      <c r="Y133" s="13">
        <f t="shared" ref="Y133:Y196" si="67">IF(U133&lt;=-Y$3,-Y$3,0)</f>
        <v>0</v>
      </c>
      <c r="Z133" s="7"/>
      <c r="AA133" s="13">
        <f t="shared" ref="AA133:AA196" si="68">IF(AND(Y133=0,S133&gt;=AA$3-(N133/10)),0,-Y$3*W133)</f>
        <v>0</v>
      </c>
      <c r="AB133" s="13">
        <f t="shared" ref="AB133:AB196" si="69">IF(AND(Y133=0,V133&gt;AB$3),AB$3*W133,AA133*W133)</f>
        <v>10</v>
      </c>
      <c r="AC133" s="13">
        <f t="shared" ref="AC133:AC196" si="70">AC132+AB133</f>
        <v>16</v>
      </c>
      <c r="AD133" s="13">
        <f t="shared" ref="AD133:AD196" si="71">IF(I133="yes",AB133,)</f>
        <v>0</v>
      </c>
      <c r="AE133" s="13">
        <f t="shared" ref="AE133:AE196" si="72">IF(K133="yes",AB133, )</f>
        <v>10</v>
      </c>
      <c r="AF133" s="13">
        <f t="shared" ref="AF133:AF196" si="73">IF(L133=1, ,AB133)</f>
        <v>10</v>
      </c>
      <c r="AG133" s="13">
        <f t="shared" ref="AG133:AG196" si="74">X133*AB133</f>
        <v>0</v>
      </c>
      <c r="AH133" s="13">
        <f t="shared" ref="AH133:AH196" si="75">AH132+AG133</f>
        <v>180</v>
      </c>
      <c r="AI133" s="14">
        <f t="shared" ref="AI133:AI196" si="76">IF(AG133&gt;0,1, )</f>
        <v>0</v>
      </c>
      <c r="AK133" s="12">
        <f t="shared" ref="AK133:AK196" si="77">IF(B133=B132,AK132,AN132*AK$3)</f>
        <v>131.88</v>
      </c>
      <c r="AL133" s="12">
        <f t="shared" ref="AL133:AL196" si="78">INT(AK133/AL$3)</f>
        <v>10</v>
      </c>
      <c r="AM133" s="12">
        <f t="shared" ref="AM133:AM196" si="79">AB133*AL133</f>
        <v>100</v>
      </c>
      <c r="AN133" s="12">
        <f t="shared" ref="AN133:AN196" si="80">AN132+AM133</f>
        <v>4896</v>
      </c>
      <c r="AO133" s="12">
        <f>MAX(AN$4:AN133)</f>
        <v>5634</v>
      </c>
      <c r="AP133" s="8">
        <f t="shared" ref="AP133:AP196" si="81">(AN133-AO133)/AO133</f>
        <v>-0.13099041533546327</v>
      </c>
      <c r="AR133" s="12">
        <f t="shared" ref="AR133:AR196" si="82">IF(I133=I132,AR132,AU132*AR$3)</f>
        <v>197.22</v>
      </c>
      <c r="AS133" s="12">
        <f t="shared" ref="AS133:AS196" si="83">INT(AR133/AS$3)</f>
        <v>16</v>
      </c>
      <c r="AT133" s="12">
        <f t="shared" ref="AT133:AT196" si="84">AG133*AS133</f>
        <v>0</v>
      </c>
      <c r="AU133" s="12">
        <f t="shared" ref="AU133:AU196" si="85">AU132+AT133</f>
        <v>7374</v>
      </c>
      <c r="AV133" s="12">
        <f>MAX(AU$4:AU133)</f>
        <v>7374</v>
      </c>
      <c r="AW133" s="8">
        <f t="shared" ref="AW133:AW196" si="86">(AU133-AV133)/AV133</f>
        <v>0</v>
      </c>
    </row>
    <row r="134" spans="1:49" x14ac:dyDescent="0.3">
      <c r="A134" s="1">
        <v>42704</v>
      </c>
      <c r="B134" s="1">
        <v>42704</v>
      </c>
      <c r="C134" s="1" t="s">
        <v>44</v>
      </c>
      <c r="D134" s="3">
        <v>1620</v>
      </c>
      <c r="E134" s="3">
        <v>-200</v>
      </c>
      <c r="F134" s="3">
        <f t="shared" si="58"/>
        <v>1420</v>
      </c>
      <c r="G134" s="14">
        <f t="shared" si="59"/>
        <v>0</v>
      </c>
      <c r="H134" s="3" t="s">
        <v>37</v>
      </c>
      <c r="L134" s="14">
        <f t="shared" si="60"/>
        <v>1</v>
      </c>
      <c r="M134" s="14" t="s">
        <v>21</v>
      </c>
      <c r="N134" s="14">
        <v>8</v>
      </c>
      <c r="O134" s="14">
        <v>74140</v>
      </c>
      <c r="P134" s="14">
        <v>74146</v>
      </c>
      <c r="Q134" s="14">
        <v>74328</v>
      </c>
      <c r="R134" s="13">
        <f t="shared" si="61"/>
        <v>0.2</v>
      </c>
      <c r="S134" s="13">
        <f t="shared" si="62"/>
        <v>18</v>
      </c>
      <c r="U134" s="13">
        <f t="shared" si="63"/>
        <v>-0.2</v>
      </c>
      <c r="V134" s="13">
        <f t="shared" si="64"/>
        <v>18</v>
      </c>
      <c r="W134" s="7">
        <f t="shared" si="65"/>
        <v>0</v>
      </c>
      <c r="X134" s="7">
        <f t="shared" si="66"/>
        <v>0</v>
      </c>
      <c r="Y134" s="13">
        <f t="shared" si="67"/>
        <v>0</v>
      </c>
      <c r="Z134" s="7"/>
      <c r="AA134" s="13">
        <f t="shared" si="68"/>
        <v>0</v>
      </c>
      <c r="AB134" s="13">
        <f t="shared" si="69"/>
        <v>0</v>
      </c>
      <c r="AC134" s="13">
        <f t="shared" si="70"/>
        <v>16</v>
      </c>
      <c r="AD134" s="13">
        <f t="shared" si="71"/>
        <v>0</v>
      </c>
      <c r="AE134" s="13">
        <f t="shared" si="72"/>
        <v>0</v>
      </c>
      <c r="AF134" s="13">
        <f t="shared" si="73"/>
        <v>0</v>
      </c>
      <c r="AG134" s="13">
        <f t="shared" si="74"/>
        <v>0</v>
      </c>
      <c r="AH134" s="13">
        <f t="shared" si="75"/>
        <v>180</v>
      </c>
      <c r="AI134" s="14">
        <f t="shared" si="76"/>
        <v>0</v>
      </c>
      <c r="AK134" s="12">
        <f t="shared" si="77"/>
        <v>131.88</v>
      </c>
      <c r="AL134" s="12">
        <f t="shared" si="78"/>
        <v>10</v>
      </c>
      <c r="AM134" s="12">
        <f t="shared" si="79"/>
        <v>0</v>
      </c>
      <c r="AN134" s="12">
        <f t="shared" si="80"/>
        <v>4896</v>
      </c>
      <c r="AO134" s="12">
        <f>MAX(AN$4:AN134)</f>
        <v>5634</v>
      </c>
      <c r="AP134" s="8">
        <f t="shared" si="81"/>
        <v>-0.13099041533546327</v>
      </c>
      <c r="AR134" s="12">
        <f t="shared" si="82"/>
        <v>197.22</v>
      </c>
      <c r="AS134" s="12">
        <f t="shared" si="83"/>
        <v>16</v>
      </c>
      <c r="AT134" s="12">
        <f t="shared" si="84"/>
        <v>0</v>
      </c>
      <c r="AU134" s="12">
        <f t="shared" si="85"/>
        <v>7374</v>
      </c>
      <c r="AV134" s="12">
        <f>MAX(AU$4:AU134)</f>
        <v>7374</v>
      </c>
      <c r="AW134" s="8">
        <f t="shared" si="86"/>
        <v>0</v>
      </c>
    </row>
    <row r="135" spans="1:49" x14ac:dyDescent="0.3">
      <c r="A135" s="1">
        <v>42702</v>
      </c>
      <c r="B135" s="1">
        <v>42704</v>
      </c>
      <c r="C135" s="1" t="s">
        <v>44</v>
      </c>
      <c r="D135" s="3">
        <v>1755</v>
      </c>
      <c r="E135" s="3">
        <v>-200</v>
      </c>
      <c r="F135" s="3">
        <f t="shared" si="58"/>
        <v>1555</v>
      </c>
      <c r="G135" s="14">
        <f t="shared" si="59"/>
        <v>2</v>
      </c>
      <c r="H135" s="3" t="s">
        <v>38</v>
      </c>
      <c r="I135" s="14" t="s">
        <v>11</v>
      </c>
      <c r="J135" s="14">
        <v>33</v>
      </c>
      <c r="L135" s="14">
        <f t="shared" si="60"/>
        <v>1</v>
      </c>
      <c r="M135" s="14" t="s">
        <v>20</v>
      </c>
      <c r="N135" s="14">
        <v>7</v>
      </c>
      <c r="O135" s="14">
        <v>113790</v>
      </c>
      <c r="P135" s="14">
        <v>113800</v>
      </c>
      <c r="Q135" s="14">
        <v>113790</v>
      </c>
      <c r="R135" s="13">
        <f t="shared" si="61"/>
        <v>1.7</v>
      </c>
      <c r="S135" s="13">
        <f t="shared" si="62"/>
        <v>-0.7</v>
      </c>
      <c r="U135" s="13">
        <f t="shared" si="63"/>
        <v>-1.7</v>
      </c>
      <c r="V135" s="13">
        <f t="shared" si="64"/>
        <v>-0.7</v>
      </c>
      <c r="W135" s="7">
        <f t="shared" si="65"/>
        <v>1</v>
      </c>
      <c r="X135" s="7">
        <f t="shared" si="66"/>
        <v>0</v>
      </c>
      <c r="Y135" s="13">
        <f t="shared" si="67"/>
        <v>0</v>
      </c>
      <c r="Z135" s="7"/>
      <c r="AA135" s="13">
        <f t="shared" si="68"/>
        <v>-12</v>
      </c>
      <c r="AB135" s="13">
        <f t="shared" si="69"/>
        <v>-12</v>
      </c>
      <c r="AC135" s="13">
        <f t="shared" si="70"/>
        <v>4</v>
      </c>
      <c r="AD135" s="13">
        <f t="shared" si="71"/>
        <v>-12</v>
      </c>
      <c r="AE135" s="13">
        <f t="shared" si="72"/>
        <v>0</v>
      </c>
      <c r="AF135" s="13">
        <f t="shared" si="73"/>
        <v>0</v>
      </c>
      <c r="AG135" s="13">
        <f t="shared" si="74"/>
        <v>0</v>
      </c>
      <c r="AH135" s="13">
        <f t="shared" si="75"/>
        <v>180</v>
      </c>
      <c r="AI135" s="14">
        <f t="shared" si="76"/>
        <v>0</v>
      </c>
      <c r="AK135" s="12">
        <f t="shared" si="77"/>
        <v>131.88</v>
      </c>
      <c r="AL135" s="12">
        <f t="shared" si="78"/>
        <v>10</v>
      </c>
      <c r="AM135" s="12">
        <f t="shared" si="79"/>
        <v>-120</v>
      </c>
      <c r="AN135" s="12">
        <f t="shared" si="80"/>
        <v>4776</v>
      </c>
      <c r="AO135" s="12">
        <f>MAX(AN$4:AN135)</f>
        <v>5634</v>
      </c>
      <c r="AP135" s="8">
        <f t="shared" si="81"/>
        <v>-0.15228966986155484</v>
      </c>
      <c r="AR135" s="12">
        <f t="shared" si="82"/>
        <v>221.22</v>
      </c>
      <c r="AS135" s="12">
        <f t="shared" si="83"/>
        <v>18</v>
      </c>
      <c r="AT135" s="12">
        <f t="shared" si="84"/>
        <v>0</v>
      </c>
      <c r="AU135" s="12">
        <f t="shared" si="85"/>
        <v>7374</v>
      </c>
      <c r="AV135" s="12">
        <f>MAX(AU$4:AU135)</f>
        <v>7374</v>
      </c>
      <c r="AW135" s="8">
        <f t="shared" si="86"/>
        <v>0</v>
      </c>
    </row>
    <row r="136" spans="1:49" x14ac:dyDescent="0.3">
      <c r="A136" s="1">
        <v>42699</v>
      </c>
      <c r="B136" s="1">
        <v>42704</v>
      </c>
      <c r="C136" s="1" t="s">
        <v>44</v>
      </c>
      <c r="D136" s="3">
        <v>1805</v>
      </c>
      <c r="E136" s="3">
        <v>-200</v>
      </c>
      <c r="F136" s="3">
        <f t="shared" si="58"/>
        <v>1605</v>
      </c>
      <c r="G136" s="14">
        <f t="shared" si="59"/>
        <v>5</v>
      </c>
      <c r="H136" s="3" t="s">
        <v>37</v>
      </c>
      <c r="L136" s="14">
        <f t="shared" si="60"/>
        <v>1</v>
      </c>
      <c r="M136" s="14" t="s">
        <v>21</v>
      </c>
      <c r="N136" s="14">
        <v>8</v>
      </c>
      <c r="O136" s="14">
        <v>73760</v>
      </c>
      <c r="P136" s="14">
        <v>73733</v>
      </c>
      <c r="Q136" s="14">
        <v>73955</v>
      </c>
      <c r="R136" s="13">
        <f t="shared" si="61"/>
        <v>3.5</v>
      </c>
      <c r="S136" s="13">
        <f t="shared" si="62"/>
        <v>18.7</v>
      </c>
      <c r="U136" s="13">
        <f t="shared" si="63"/>
        <v>-3.5</v>
      </c>
      <c r="V136" s="13">
        <f t="shared" si="64"/>
        <v>18.7</v>
      </c>
      <c r="W136" s="7">
        <f t="shared" si="65"/>
        <v>1</v>
      </c>
      <c r="X136" s="7">
        <f t="shared" si="66"/>
        <v>1</v>
      </c>
      <c r="Y136" s="13">
        <f t="shared" si="67"/>
        <v>0</v>
      </c>
      <c r="Z136" s="7"/>
      <c r="AA136" s="13">
        <f t="shared" si="68"/>
        <v>-12</v>
      </c>
      <c r="AB136" s="13">
        <f t="shared" si="69"/>
        <v>10</v>
      </c>
      <c r="AC136" s="13">
        <f t="shared" si="70"/>
        <v>14</v>
      </c>
      <c r="AD136" s="13">
        <f t="shared" si="71"/>
        <v>0</v>
      </c>
      <c r="AE136" s="13">
        <f t="shared" si="72"/>
        <v>0</v>
      </c>
      <c r="AF136" s="13">
        <f t="shared" si="73"/>
        <v>0</v>
      </c>
      <c r="AG136" s="13">
        <f t="shared" si="74"/>
        <v>10</v>
      </c>
      <c r="AH136" s="13">
        <f t="shared" si="75"/>
        <v>190</v>
      </c>
      <c r="AI136" s="14">
        <f t="shared" si="76"/>
        <v>1</v>
      </c>
      <c r="AK136" s="12">
        <f t="shared" si="77"/>
        <v>131.88</v>
      </c>
      <c r="AL136" s="12">
        <f t="shared" si="78"/>
        <v>10</v>
      </c>
      <c r="AM136" s="12">
        <f t="shared" si="79"/>
        <v>100</v>
      </c>
      <c r="AN136" s="12">
        <f t="shared" si="80"/>
        <v>4876</v>
      </c>
      <c r="AO136" s="12">
        <f>MAX(AN$4:AN136)</f>
        <v>5634</v>
      </c>
      <c r="AP136" s="8">
        <f t="shared" si="81"/>
        <v>-0.13454029108981186</v>
      </c>
      <c r="AR136" s="12">
        <f t="shared" si="82"/>
        <v>221.22</v>
      </c>
      <c r="AS136" s="12">
        <f t="shared" si="83"/>
        <v>18</v>
      </c>
      <c r="AT136" s="12">
        <f t="shared" si="84"/>
        <v>180</v>
      </c>
      <c r="AU136" s="12">
        <f t="shared" si="85"/>
        <v>7554</v>
      </c>
      <c r="AV136" s="12">
        <f>MAX(AU$4:AU136)</f>
        <v>7554</v>
      </c>
      <c r="AW136" s="8">
        <f t="shared" si="86"/>
        <v>0</v>
      </c>
    </row>
    <row r="137" spans="1:49" x14ac:dyDescent="0.3">
      <c r="A137" s="1">
        <v>42703</v>
      </c>
      <c r="B137" s="1">
        <v>42704</v>
      </c>
      <c r="C137" s="1" t="s">
        <v>45</v>
      </c>
      <c r="D137" s="3">
        <v>1615</v>
      </c>
      <c r="E137" s="3">
        <v>0</v>
      </c>
      <c r="F137" s="3">
        <f t="shared" si="58"/>
        <v>1615</v>
      </c>
      <c r="G137" s="14">
        <f t="shared" si="59"/>
        <v>1</v>
      </c>
      <c r="H137" s="3" t="s">
        <v>17</v>
      </c>
      <c r="L137" s="14">
        <f t="shared" si="60"/>
        <v>1</v>
      </c>
      <c r="M137" s="14" t="s">
        <v>21</v>
      </c>
      <c r="N137" s="14">
        <v>7</v>
      </c>
      <c r="O137" s="14">
        <v>105560</v>
      </c>
      <c r="P137" s="14">
        <v>105520</v>
      </c>
      <c r="Q137" s="14">
        <v>106388</v>
      </c>
      <c r="R137" s="13">
        <f t="shared" si="61"/>
        <v>4.7</v>
      </c>
      <c r="S137" s="13">
        <f t="shared" si="62"/>
        <v>82.1</v>
      </c>
      <c r="U137" s="13">
        <f t="shared" si="63"/>
        <v>-4.7</v>
      </c>
      <c r="V137" s="13">
        <f t="shared" si="64"/>
        <v>82.1</v>
      </c>
      <c r="W137" s="7">
        <f t="shared" si="65"/>
        <v>1</v>
      </c>
      <c r="X137" s="7">
        <f t="shared" si="66"/>
        <v>1</v>
      </c>
      <c r="Y137" s="13">
        <f t="shared" si="67"/>
        <v>0</v>
      </c>
      <c r="Z137" s="7"/>
      <c r="AA137" s="13">
        <f t="shared" si="68"/>
        <v>0</v>
      </c>
      <c r="AB137" s="13">
        <f t="shared" si="69"/>
        <v>10</v>
      </c>
      <c r="AC137" s="13">
        <f t="shared" si="70"/>
        <v>24</v>
      </c>
      <c r="AD137" s="13">
        <f t="shared" si="71"/>
        <v>0</v>
      </c>
      <c r="AE137" s="13">
        <f t="shared" si="72"/>
        <v>0</v>
      </c>
      <c r="AF137" s="13">
        <f t="shared" si="73"/>
        <v>0</v>
      </c>
      <c r="AG137" s="13">
        <f t="shared" si="74"/>
        <v>10</v>
      </c>
      <c r="AH137" s="13">
        <f t="shared" si="75"/>
        <v>200</v>
      </c>
      <c r="AI137" s="14">
        <f t="shared" si="76"/>
        <v>1</v>
      </c>
      <c r="AK137" s="12">
        <f t="shared" si="77"/>
        <v>131.88</v>
      </c>
      <c r="AL137" s="12">
        <f t="shared" si="78"/>
        <v>10</v>
      </c>
      <c r="AM137" s="12">
        <f t="shared" si="79"/>
        <v>100</v>
      </c>
      <c r="AN137" s="12">
        <f t="shared" si="80"/>
        <v>4976</v>
      </c>
      <c r="AO137" s="12">
        <f>MAX(AN$4:AN137)</f>
        <v>5634</v>
      </c>
      <c r="AP137" s="8">
        <f t="shared" si="81"/>
        <v>-0.11679091231806887</v>
      </c>
      <c r="AR137" s="12">
        <f t="shared" si="82"/>
        <v>221.22</v>
      </c>
      <c r="AS137" s="12">
        <f t="shared" si="83"/>
        <v>18</v>
      </c>
      <c r="AT137" s="12">
        <f t="shared" si="84"/>
        <v>180</v>
      </c>
      <c r="AU137" s="12">
        <f t="shared" si="85"/>
        <v>7734</v>
      </c>
      <c r="AV137" s="12">
        <f>MAX(AU$4:AU137)</f>
        <v>7734</v>
      </c>
      <c r="AW137" s="8">
        <f t="shared" si="86"/>
        <v>0</v>
      </c>
    </row>
    <row r="138" spans="1:49" x14ac:dyDescent="0.3">
      <c r="A138" s="1">
        <v>42705</v>
      </c>
      <c r="B138" s="1">
        <v>42705</v>
      </c>
      <c r="C138" s="1" t="s">
        <v>44</v>
      </c>
      <c r="D138" s="3">
        <v>1055</v>
      </c>
      <c r="E138" s="3">
        <v>-200</v>
      </c>
      <c r="F138" s="3">
        <f t="shared" si="58"/>
        <v>855</v>
      </c>
      <c r="G138" s="14">
        <f t="shared" si="59"/>
        <v>0</v>
      </c>
      <c r="H138" s="3" t="s">
        <v>43</v>
      </c>
      <c r="L138" s="14">
        <f t="shared" si="60"/>
        <v>1</v>
      </c>
      <c r="M138" s="14" t="s">
        <v>20</v>
      </c>
      <c r="N138" s="14">
        <v>10</v>
      </c>
      <c r="O138" s="14">
        <v>134250</v>
      </c>
      <c r="P138" s="14">
        <v>134339</v>
      </c>
      <c r="Q138" s="14">
        <v>134044</v>
      </c>
      <c r="R138" s="13">
        <f t="shared" si="61"/>
        <v>9.9</v>
      </c>
      <c r="S138" s="13">
        <f t="shared" si="62"/>
        <v>19.600000000000001</v>
      </c>
      <c r="U138" s="13">
        <f t="shared" si="63"/>
        <v>-9.9</v>
      </c>
      <c r="V138" s="13">
        <f t="shared" si="64"/>
        <v>19.600000000000001</v>
      </c>
      <c r="W138" s="7">
        <f t="shared" si="65"/>
        <v>1</v>
      </c>
      <c r="X138" s="7">
        <f t="shared" si="66"/>
        <v>1</v>
      </c>
      <c r="Y138" s="13">
        <f t="shared" si="67"/>
        <v>0</v>
      </c>
      <c r="Z138" s="7"/>
      <c r="AA138" s="13">
        <f t="shared" si="68"/>
        <v>0</v>
      </c>
      <c r="AB138" s="13">
        <f t="shared" si="69"/>
        <v>10</v>
      </c>
      <c r="AC138" s="13">
        <f t="shared" si="70"/>
        <v>34</v>
      </c>
      <c r="AD138" s="13">
        <f t="shared" si="71"/>
        <v>0</v>
      </c>
      <c r="AE138" s="13">
        <f t="shared" si="72"/>
        <v>0</v>
      </c>
      <c r="AF138" s="13">
        <f t="shared" si="73"/>
        <v>0</v>
      </c>
      <c r="AG138" s="13">
        <f t="shared" si="74"/>
        <v>10</v>
      </c>
      <c r="AH138" s="13">
        <f t="shared" si="75"/>
        <v>210</v>
      </c>
      <c r="AI138" s="14">
        <f t="shared" si="76"/>
        <v>1</v>
      </c>
      <c r="AK138" s="12">
        <f t="shared" si="77"/>
        <v>149.28</v>
      </c>
      <c r="AL138" s="12">
        <f t="shared" si="78"/>
        <v>12</v>
      </c>
      <c r="AM138" s="12">
        <f t="shared" si="79"/>
        <v>120</v>
      </c>
      <c r="AN138" s="12">
        <f t="shared" si="80"/>
        <v>5096</v>
      </c>
      <c r="AO138" s="12">
        <f>MAX(AN$4:AN138)</f>
        <v>5634</v>
      </c>
      <c r="AP138" s="8">
        <f t="shared" si="81"/>
        <v>-9.5491657791977283E-2</v>
      </c>
      <c r="AR138" s="12">
        <f t="shared" si="82"/>
        <v>221.22</v>
      </c>
      <c r="AS138" s="12">
        <f t="shared" si="83"/>
        <v>18</v>
      </c>
      <c r="AT138" s="12">
        <f t="shared" si="84"/>
        <v>180</v>
      </c>
      <c r="AU138" s="12">
        <f t="shared" si="85"/>
        <v>7914</v>
      </c>
      <c r="AV138" s="12">
        <f>MAX(AU$4:AU138)</f>
        <v>7914</v>
      </c>
      <c r="AW138" s="8">
        <f t="shared" si="86"/>
        <v>0</v>
      </c>
    </row>
    <row r="139" spans="1:49" x14ac:dyDescent="0.3">
      <c r="A139" s="1">
        <v>42705</v>
      </c>
      <c r="B139" s="1">
        <v>42705</v>
      </c>
      <c r="C139" s="1" t="s">
        <v>45</v>
      </c>
      <c r="D139" s="3">
        <v>955</v>
      </c>
      <c r="E139" s="3">
        <v>0</v>
      </c>
      <c r="F139" s="3">
        <f t="shared" si="58"/>
        <v>955</v>
      </c>
      <c r="G139" s="14">
        <f t="shared" si="59"/>
        <v>0</v>
      </c>
      <c r="H139" s="3" t="s">
        <v>17</v>
      </c>
      <c r="I139" s="14" t="s">
        <v>11</v>
      </c>
      <c r="J139" s="14">
        <v>54</v>
      </c>
      <c r="L139" s="14">
        <f t="shared" si="60"/>
        <v>1</v>
      </c>
      <c r="M139" s="14" t="s">
        <v>20</v>
      </c>
      <c r="N139" s="14">
        <v>7</v>
      </c>
      <c r="O139" s="14">
        <v>106430</v>
      </c>
      <c r="P139" s="14">
        <v>106388</v>
      </c>
      <c r="Q139" s="14">
        <v>105839</v>
      </c>
      <c r="R139" s="13">
        <f t="shared" si="61"/>
        <v>-3.5</v>
      </c>
      <c r="S139" s="13">
        <f t="shared" si="62"/>
        <v>58.4</v>
      </c>
      <c r="U139" s="13">
        <f t="shared" si="63"/>
        <v>3.5</v>
      </c>
      <c r="V139" s="13">
        <f t="shared" si="64"/>
        <v>58.4</v>
      </c>
      <c r="W139" s="7">
        <f t="shared" si="65"/>
        <v>0</v>
      </c>
      <c r="X139" s="7">
        <f t="shared" si="66"/>
        <v>0</v>
      </c>
      <c r="Y139" s="13">
        <f t="shared" si="67"/>
        <v>0</v>
      </c>
      <c r="Z139" s="7"/>
      <c r="AA139" s="13">
        <f t="shared" si="68"/>
        <v>0</v>
      </c>
      <c r="AB139" s="13">
        <f t="shared" si="69"/>
        <v>0</v>
      </c>
      <c r="AC139" s="13">
        <f t="shared" si="70"/>
        <v>34</v>
      </c>
      <c r="AD139" s="13">
        <f t="shared" si="71"/>
        <v>0</v>
      </c>
      <c r="AE139" s="13">
        <f t="shared" si="72"/>
        <v>0</v>
      </c>
      <c r="AF139" s="13">
        <f t="shared" si="73"/>
        <v>0</v>
      </c>
      <c r="AG139" s="13">
        <f t="shared" si="74"/>
        <v>0</v>
      </c>
      <c r="AH139" s="13">
        <f t="shared" si="75"/>
        <v>210</v>
      </c>
      <c r="AI139" s="14">
        <f t="shared" si="76"/>
        <v>0</v>
      </c>
      <c r="AK139" s="12">
        <f t="shared" si="77"/>
        <v>149.28</v>
      </c>
      <c r="AL139" s="12">
        <f t="shared" si="78"/>
        <v>12</v>
      </c>
      <c r="AM139" s="12">
        <f t="shared" si="79"/>
        <v>0</v>
      </c>
      <c r="AN139" s="12">
        <f t="shared" si="80"/>
        <v>5096</v>
      </c>
      <c r="AO139" s="12">
        <f>MAX(AN$4:AN139)</f>
        <v>5634</v>
      </c>
      <c r="AP139" s="8">
        <f t="shared" si="81"/>
        <v>-9.5491657791977283E-2</v>
      </c>
      <c r="AR139" s="12">
        <f t="shared" si="82"/>
        <v>237.42</v>
      </c>
      <c r="AS139" s="12">
        <f t="shared" si="83"/>
        <v>19</v>
      </c>
      <c r="AT139" s="12">
        <f t="shared" si="84"/>
        <v>0</v>
      </c>
      <c r="AU139" s="12">
        <f t="shared" si="85"/>
        <v>7914</v>
      </c>
      <c r="AV139" s="12">
        <f>MAX(AU$4:AU139)</f>
        <v>7914</v>
      </c>
      <c r="AW139" s="8">
        <f t="shared" si="86"/>
        <v>0</v>
      </c>
    </row>
    <row r="140" spans="1:49" x14ac:dyDescent="0.3">
      <c r="A140" s="1">
        <v>42697</v>
      </c>
      <c r="B140" s="1">
        <v>42706</v>
      </c>
      <c r="C140" s="1" t="s">
        <v>45</v>
      </c>
      <c r="D140" s="3">
        <v>115</v>
      </c>
      <c r="E140" s="3">
        <v>0</v>
      </c>
      <c r="F140" s="3">
        <f t="shared" si="58"/>
        <v>115</v>
      </c>
      <c r="G140" s="14">
        <f t="shared" si="59"/>
        <v>9</v>
      </c>
      <c r="H140" s="3" t="s">
        <v>17</v>
      </c>
      <c r="L140" s="14">
        <f t="shared" si="60"/>
        <v>1</v>
      </c>
      <c r="M140" s="14" t="s">
        <v>20</v>
      </c>
      <c r="N140" s="14">
        <v>7</v>
      </c>
      <c r="O140" s="14">
        <v>106760</v>
      </c>
      <c r="P140" s="14">
        <v>106766</v>
      </c>
      <c r="Q140" s="14">
        <v>106656</v>
      </c>
      <c r="R140" s="13">
        <f t="shared" si="61"/>
        <v>1.3</v>
      </c>
      <c r="S140" s="13">
        <f t="shared" si="62"/>
        <v>9.6999999999999993</v>
      </c>
      <c r="U140" s="13">
        <f t="shared" si="63"/>
        <v>-1.3</v>
      </c>
      <c r="V140" s="13">
        <f t="shared" si="64"/>
        <v>9.6999999999999993</v>
      </c>
      <c r="W140" s="7">
        <f t="shared" si="65"/>
        <v>1</v>
      </c>
      <c r="X140" s="7">
        <f t="shared" si="66"/>
        <v>1</v>
      </c>
      <c r="Y140" s="13">
        <f t="shared" si="67"/>
        <v>0</v>
      </c>
      <c r="Z140" s="7"/>
      <c r="AA140" s="13">
        <f t="shared" si="68"/>
        <v>-12</v>
      </c>
      <c r="AB140" s="13">
        <f t="shared" si="69"/>
        <v>-12</v>
      </c>
      <c r="AC140" s="13">
        <f t="shared" si="70"/>
        <v>22</v>
      </c>
      <c r="AD140" s="13">
        <f t="shared" si="71"/>
        <v>0</v>
      </c>
      <c r="AE140" s="13">
        <f t="shared" si="72"/>
        <v>0</v>
      </c>
      <c r="AF140" s="13">
        <f t="shared" si="73"/>
        <v>0</v>
      </c>
      <c r="AG140" s="13">
        <f t="shared" si="74"/>
        <v>-12</v>
      </c>
      <c r="AH140" s="13">
        <f t="shared" si="75"/>
        <v>198</v>
      </c>
      <c r="AI140" s="14">
        <f t="shared" si="76"/>
        <v>0</v>
      </c>
      <c r="AK140" s="12">
        <f t="shared" si="77"/>
        <v>152.88</v>
      </c>
      <c r="AL140" s="12">
        <f t="shared" si="78"/>
        <v>12</v>
      </c>
      <c r="AM140" s="12">
        <f t="shared" si="79"/>
        <v>-144</v>
      </c>
      <c r="AN140" s="12">
        <f t="shared" si="80"/>
        <v>4952</v>
      </c>
      <c r="AO140" s="12">
        <f>MAX(AN$4:AN140)</f>
        <v>5634</v>
      </c>
      <c r="AP140" s="8">
        <f t="shared" si="81"/>
        <v>-0.12105076322328719</v>
      </c>
      <c r="AR140" s="12">
        <f t="shared" si="82"/>
        <v>237.42</v>
      </c>
      <c r="AS140" s="12">
        <f t="shared" si="83"/>
        <v>19</v>
      </c>
      <c r="AT140" s="12">
        <f t="shared" si="84"/>
        <v>-228</v>
      </c>
      <c r="AU140" s="12">
        <f t="shared" si="85"/>
        <v>7686</v>
      </c>
      <c r="AV140" s="12">
        <f>MAX(AU$4:AU140)</f>
        <v>7914</v>
      </c>
      <c r="AW140" s="8">
        <f t="shared" si="86"/>
        <v>-2.8809704321455649E-2</v>
      </c>
    </row>
    <row r="141" spans="1:49" x14ac:dyDescent="0.3">
      <c r="A141" s="1">
        <v>42705</v>
      </c>
      <c r="B141" s="1">
        <v>42706</v>
      </c>
      <c r="C141" s="1" t="s">
        <v>44</v>
      </c>
      <c r="D141" s="3">
        <v>315</v>
      </c>
      <c r="E141" s="3">
        <v>-200</v>
      </c>
      <c r="F141" s="3">
        <f t="shared" si="58"/>
        <v>115</v>
      </c>
      <c r="G141" s="14">
        <f t="shared" si="59"/>
        <v>1</v>
      </c>
      <c r="H141" s="3" t="s">
        <v>38</v>
      </c>
      <c r="L141" s="14">
        <f t="shared" si="60"/>
        <v>1</v>
      </c>
      <c r="M141" s="14" t="s">
        <v>21</v>
      </c>
      <c r="N141" s="14">
        <v>7</v>
      </c>
      <c r="O141" s="14">
        <v>113580</v>
      </c>
      <c r="P141" s="14">
        <v>113576</v>
      </c>
      <c r="Q141" s="14">
        <v>114134</v>
      </c>
      <c r="R141" s="13">
        <f t="shared" si="61"/>
        <v>1.1000000000000001</v>
      </c>
      <c r="S141" s="13">
        <f t="shared" si="62"/>
        <v>54.7</v>
      </c>
      <c r="U141" s="13">
        <f t="shared" si="63"/>
        <v>-1.1000000000000001</v>
      </c>
      <c r="V141" s="13">
        <f t="shared" si="64"/>
        <v>54.7</v>
      </c>
      <c r="W141" s="7">
        <f t="shared" si="65"/>
        <v>1</v>
      </c>
      <c r="X141" s="7">
        <f t="shared" si="66"/>
        <v>1</v>
      </c>
      <c r="Y141" s="13">
        <f t="shared" si="67"/>
        <v>0</v>
      </c>
      <c r="Z141" s="7"/>
      <c r="AA141" s="13">
        <f t="shared" si="68"/>
        <v>0</v>
      </c>
      <c r="AB141" s="13">
        <f t="shared" si="69"/>
        <v>10</v>
      </c>
      <c r="AC141" s="13">
        <f t="shared" si="70"/>
        <v>32</v>
      </c>
      <c r="AD141" s="13">
        <f t="shared" si="71"/>
        <v>0</v>
      </c>
      <c r="AE141" s="13">
        <f t="shared" si="72"/>
        <v>0</v>
      </c>
      <c r="AF141" s="13">
        <f t="shared" si="73"/>
        <v>0</v>
      </c>
      <c r="AG141" s="13">
        <f t="shared" si="74"/>
        <v>10</v>
      </c>
      <c r="AH141" s="13">
        <f t="shared" si="75"/>
        <v>208</v>
      </c>
      <c r="AI141" s="14">
        <f t="shared" si="76"/>
        <v>1</v>
      </c>
      <c r="AK141" s="12">
        <f t="shared" si="77"/>
        <v>152.88</v>
      </c>
      <c r="AL141" s="12">
        <f t="shared" si="78"/>
        <v>12</v>
      </c>
      <c r="AM141" s="12">
        <f t="shared" si="79"/>
        <v>120</v>
      </c>
      <c r="AN141" s="12">
        <f t="shared" si="80"/>
        <v>5072</v>
      </c>
      <c r="AO141" s="12">
        <f>MAX(AN$4:AN141)</f>
        <v>5634</v>
      </c>
      <c r="AP141" s="8">
        <f t="shared" si="81"/>
        <v>-9.9751508697195596E-2</v>
      </c>
      <c r="AR141" s="12">
        <f t="shared" si="82"/>
        <v>237.42</v>
      </c>
      <c r="AS141" s="12">
        <f t="shared" si="83"/>
        <v>19</v>
      </c>
      <c r="AT141" s="12">
        <f t="shared" si="84"/>
        <v>190</v>
      </c>
      <c r="AU141" s="12">
        <f t="shared" si="85"/>
        <v>7876</v>
      </c>
      <c r="AV141" s="12">
        <f>MAX(AU$4:AU141)</f>
        <v>7914</v>
      </c>
      <c r="AW141" s="8">
        <f t="shared" si="86"/>
        <v>-4.8016173869092748E-3</v>
      </c>
    </row>
    <row r="142" spans="1:49" x14ac:dyDescent="0.3">
      <c r="A142" s="1">
        <v>42706</v>
      </c>
      <c r="B142" s="1">
        <v>42706</v>
      </c>
      <c r="C142" s="1" t="s">
        <v>45</v>
      </c>
      <c r="D142" s="3">
        <v>955</v>
      </c>
      <c r="E142" s="3">
        <v>0</v>
      </c>
      <c r="F142" s="3">
        <f t="shared" si="58"/>
        <v>955</v>
      </c>
      <c r="G142" s="14">
        <f t="shared" si="59"/>
        <v>0</v>
      </c>
      <c r="H142" s="3" t="s">
        <v>17</v>
      </c>
      <c r="L142" s="14">
        <f t="shared" si="60"/>
        <v>1</v>
      </c>
      <c r="M142" s="14" t="s">
        <v>21</v>
      </c>
      <c r="N142" s="14">
        <v>7</v>
      </c>
      <c r="O142" s="14">
        <v>106460</v>
      </c>
      <c r="P142" s="14">
        <v>106359</v>
      </c>
      <c r="Q142" s="14">
        <v>106512</v>
      </c>
      <c r="R142" s="13">
        <f t="shared" si="61"/>
        <v>10.8</v>
      </c>
      <c r="S142" s="13">
        <f t="shared" si="62"/>
        <v>4.5</v>
      </c>
      <c r="U142" s="13">
        <f t="shared" si="63"/>
        <v>-10.8</v>
      </c>
      <c r="V142" s="13">
        <f t="shared" si="64"/>
        <v>4.5</v>
      </c>
      <c r="W142" s="7">
        <f t="shared" si="65"/>
        <v>1</v>
      </c>
      <c r="X142" s="7">
        <f t="shared" si="66"/>
        <v>1</v>
      </c>
      <c r="Y142" s="13">
        <f t="shared" si="67"/>
        <v>0</v>
      </c>
      <c r="Z142" s="7"/>
      <c r="AA142" s="13">
        <f t="shared" si="68"/>
        <v>-12</v>
      </c>
      <c r="AB142" s="13">
        <f t="shared" si="69"/>
        <v>-12</v>
      </c>
      <c r="AC142" s="13">
        <f t="shared" si="70"/>
        <v>20</v>
      </c>
      <c r="AD142" s="13">
        <f t="shared" si="71"/>
        <v>0</v>
      </c>
      <c r="AE142" s="13">
        <f t="shared" si="72"/>
        <v>0</v>
      </c>
      <c r="AF142" s="13">
        <f t="shared" si="73"/>
        <v>0</v>
      </c>
      <c r="AG142" s="13">
        <f t="shared" si="74"/>
        <v>-12</v>
      </c>
      <c r="AH142" s="13">
        <f t="shared" si="75"/>
        <v>196</v>
      </c>
      <c r="AI142" s="14">
        <f t="shared" si="76"/>
        <v>0</v>
      </c>
      <c r="AK142" s="12">
        <f t="shared" si="77"/>
        <v>152.88</v>
      </c>
      <c r="AL142" s="12">
        <f t="shared" si="78"/>
        <v>12</v>
      </c>
      <c r="AM142" s="12">
        <f t="shared" si="79"/>
        <v>-144</v>
      </c>
      <c r="AN142" s="12">
        <f t="shared" si="80"/>
        <v>4928</v>
      </c>
      <c r="AO142" s="12">
        <f>MAX(AN$4:AN142)</f>
        <v>5634</v>
      </c>
      <c r="AP142" s="8">
        <f t="shared" si="81"/>
        <v>-0.1253106141285055</v>
      </c>
      <c r="AR142" s="12">
        <f t="shared" si="82"/>
        <v>237.42</v>
      </c>
      <c r="AS142" s="12">
        <f t="shared" si="83"/>
        <v>19</v>
      </c>
      <c r="AT142" s="12">
        <f t="shared" si="84"/>
        <v>-228</v>
      </c>
      <c r="AU142" s="12">
        <f t="shared" si="85"/>
        <v>7648</v>
      </c>
      <c r="AV142" s="12">
        <f>MAX(AU$4:AU142)</f>
        <v>7914</v>
      </c>
      <c r="AW142" s="8">
        <f t="shared" si="86"/>
        <v>-3.3611321708364922E-2</v>
      </c>
    </row>
    <row r="143" spans="1:49" x14ac:dyDescent="0.3">
      <c r="A143" s="1">
        <v>42706</v>
      </c>
      <c r="B143" s="1">
        <v>42706</v>
      </c>
      <c r="C143" s="1" t="s">
        <v>45</v>
      </c>
      <c r="D143" s="3">
        <v>1300</v>
      </c>
      <c r="E143" s="3">
        <v>0</v>
      </c>
      <c r="F143" s="3">
        <f t="shared" si="58"/>
        <v>1300</v>
      </c>
      <c r="G143" s="14">
        <f t="shared" si="59"/>
        <v>0</v>
      </c>
      <c r="H143" s="3" t="s">
        <v>17</v>
      </c>
      <c r="K143" s="14" t="s">
        <v>11</v>
      </c>
      <c r="L143" s="14">
        <f t="shared" si="60"/>
        <v>0</v>
      </c>
      <c r="M143" s="14" t="s">
        <v>21</v>
      </c>
      <c r="N143" s="14">
        <v>7</v>
      </c>
      <c r="O143" s="14">
        <v>106290</v>
      </c>
      <c r="P143" s="14">
        <v>106288</v>
      </c>
      <c r="Q143" s="14">
        <v>106712</v>
      </c>
      <c r="R143" s="13">
        <f t="shared" si="61"/>
        <v>0.9</v>
      </c>
      <c r="S143" s="13">
        <f t="shared" si="62"/>
        <v>41.5</v>
      </c>
      <c r="U143" s="13">
        <f t="shared" si="63"/>
        <v>-0.9</v>
      </c>
      <c r="V143" s="13">
        <f t="shared" si="64"/>
        <v>41.5</v>
      </c>
      <c r="W143" s="7">
        <f t="shared" si="65"/>
        <v>1</v>
      </c>
      <c r="X143" s="7">
        <f t="shared" si="66"/>
        <v>0</v>
      </c>
      <c r="Y143" s="13">
        <f t="shared" si="67"/>
        <v>0</v>
      </c>
      <c r="Z143" s="7"/>
      <c r="AA143" s="13">
        <f t="shared" si="68"/>
        <v>0</v>
      </c>
      <c r="AB143" s="13">
        <f t="shared" si="69"/>
        <v>10</v>
      </c>
      <c r="AC143" s="13">
        <f t="shared" si="70"/>
        <v>30</v>
      </c>
      <c r="AD143" s="13">
        <f t="shared" si="71"/>
        <v>0</v>
      </c>
      <c r="AE143" s="13">
        <f t="shared" si="72"/>
        <v>10</v>
      </c>
      <c r="AF143" s="13">
        <f t="shared" si="73"/>
        <v>10</v>
      </c>
      <c r="AG143" s="13">
        <f t="shared" si="74"/>
        <v>0</v>
      </c>
      <c r="AH143" s="13">
        <f t="shared" si="75"/>
        <v>196</v>
      </c>
      <c r="AI143" s="14">
        <f t="shared" si="76"/>
        <v>0</v>
      </c>
      <c r="AK143" s="12">
        <f t="shared" si="77"/>
        <v>152.88</v>
      </c>
      <c r="AL143" s="12">
        <f t="shared" si="78"/>
        <v>12</v>
      </c>
      <c r="AM143" s="12">
        <f t="shared" si="79"/>
        <v>120</v>
      </c>
      <c r="AN143" s="12">
        <f t="shared" si="80"/>
        <v>5048</v>
      </c>
      <c r="AO143" s="12">
        <f>MAX(AN$4:AN143)</f>
        <v>5634</v>
      </c>
      <c r="AP143" s="8">
        <f t="shared" si="81"/>
        <v>-0.10401135960241392</v>
      </c>
      <c r="AR143" s="12">
        <f t="shared" si="82"/>
        <v>237.42</v>
      </c>
      <c r="AS143" s="12">
        <f t="shared" si="83"/>
        <v>19</v>
      </c>
      <c r="AT143" s="12">
        <f t="shared" si="84"/>
        <v>0</v>
      </c>
      <c r="AU143" s="12">
        <f t="shared" si="85"/>
        <v>7648</v>
      </c>
      <c r="AV143" s="12">
        <f>MAX(AU$4:AU143)</f>
        <v>7914</v>
      </c>
      <c r="AW143" s="8">
        <f t="shared" si="86"/>
        <v>-3.3611321708364922E-2</v>
      </c>
    </row>
    <row r="144" spans="1:49" x14ac:dyDescent="0.3">
      <c r="A144" s="1">
        <v>42706</v>
      </c>
      <c r="B144" s="1">
        <v>42706</v>
      </c>
      <c r="C144" s="1" t="s">
        <v>44</v>
      </c>
      <c r="D144" s="3">
        <v>1530</v>
      </c>
      <c r="E144" s="3">
        <v>-200</v>
      </c>
      <c r="F144" s="3">
        <f t="shared" si="58"/>
        <v>1330</v>
      </c>
      <c r="G144" s="14">
        <f t="shared" si="59"/>
        <v>0</v>
      </c>
      <c r="H144" s="3" t="s">
        <v>37</v>
      </c>
      <c r="K144" s="14" t="s">
        <v>11</v>
      </c>
      <c r="L144" s="14">
        <f t="shared" si="60"/>
        <v>0</v>
      </c>
      <c r="M144" s="14" t="s">
        <v>20</v>
      </c>
      <c r="N144" s="14">
        <v>8</v>
      </c>
      <c r="O144" s="14">
        <v>74400</v>
      </c>
      <c r="P144" s="14">
        <v>74413</v>
      </c>
      <c r="Q144" s="14">
        <v>74079</v>
      </c>
      <c r="R144" s="13">
        <f t="shared" si="61"/>
        <v>2.1</v>
      </c>
      <c r="S144" s="13">
        <f t="shared" si="62"/>
        <v>31.3</v>
      </c>
      <c r="U144" s="13">
        <f t="shared" si="63"/>
        <v>-2.1</v>
      </c>
      <c r="V144" s="13">
        <f t="shared" si="64"/>
        <v>31.3</v>
      </c>
      <c r="W144" s="7">
        <f t="shared" si="65"/>
        <v>1</v>
      </c>
      <c r="X144" s="7">
        <f t="shared" si="66"/>
        <v>0</v>
      </c>
      <c r="Y144" s="13">
        <f t="shared" si="67"/>
        <v>0</v>
      </c>
      <c r="Z144" s="7"/>
      <c r="AA144" s="13">
        <f t="shared" si="68"/>
        <v>0</v>
      </c>
      <c r="AB144" s="13">
        <f t="shared" si="69"/>
        <v>10</v>
      </c>
      <c r="AC144" s="13">
        <f t="shared" si="70"/>
        <v>40</v>
      </c>
      <c r="AD144" s="13">
        <f t="shared" si="71"/>
        <v>0</v>
      </c>
      <c r="AE144" s="13">
        <f t="shared" si="72"/>
        <v>10</v>
      </c>
      <c r="AF144" s="13">
        <f t="shared" si="73"/>
        <v>10</v>
      </c>
      <c r="AG144" s="13">
        <f t="shared" si="74"/>
        <v>0</v>
      </c>
      <c r="AH144" s="13">
        <f t="shared" si="75"/>
        <v>196</v>
      </c>
      <c r="AI144" s="14">
        <f t="shared" si="76"/>
        <v>0</v>
      </c>
      <c r="AK144" s="12">
        <f t="shared" si="77"/>
        <v>152.88</v>
      </c>
      <c r="AL144" s="12">
        <f t="shared" si="78"/>
        <v>12</v>
      </c>
      <c r="AM144" s="12">
        <f t="shared" si="79"/>
        <v>120</v>
      </c>
      <c r="AN144" s="12">
        <f t="shared" si="80"/>
        <v>5168</v>
      </c>
      <c r="AO144" s="12">
        <f>MAX(AN$4:AN144)</f>
        <v>5634</v>
      </c>
      <c r="AP144" s="8">
        <f t="shared" si="81"/>
        <v>-8.2712105076322331E-2</v>
      </c>
      <c r="AR144" s="12">
        <f t="shared" si="82"/>
        <v>237.42</v>
      </c>
      <c r="AS144" s="12">
        <f t="shared" si="83"/>
        <v>19</v>
      </c>
      <c r="AT144" s="12">
        <f t="shared" si="84"/>
        <v>0</v>
      </c>
      <c r="AU144" s="12">
        <f t="shared" si="85"/>
        <v>7648</v>
      </c>
      <c r="AV144" s="12">
        <f>MAX(AU$4:AU144)</f>
        <v>7914</v>
      </c>
      <c r="AW144" s="8">
        <f t="shared" si="86"/>
        <v>-3.3611321708364922E-2</v>
      </c>
    </row>
    <row r="145" spans="1:49" x14ac:dyDescent="0.3">
      <c r="A145" s="1">
        <v>42706</v>
      </c>
      <c r="B145" s="1">
        <v>42709</v>
      </c>
      <c r="C145" s="1" t="s">
        <v>45</v>
      </c>
      <c r="D145" s="3">
        <v>1135</v>
      </c>
      <c r="E145" s="3">
        <v>0</v>
      </c>
      <c r="F145" s="3">
        <f t="shared" si="58"/>
        <v>1135</v>
      </c>
      <c r="G145" s="14">
        <f t="shared" si="59"/>
        <v>3</v>
      </c>
      <c r="H145" s="3" t="s">
        <v>17</v>
      </c>
      <c r="L145" s="14">
        <f t="shared" si="60"/>
        <v>1</v>
      </c>
      <c r="M145" s="14" t="s">
        <v>20</v>
      </c>
      <c r="N145" s="14">
        <v>7</v>
      </c>
      <c r="O145" s="14">
        <v>107230</v>
      </c>
      <c r="P145" s="14">
        <v>107290</v>
      </c>
      <c r="Q145" s="14">
        <v>106821</v>
      </c>
      <c r="R145" s="13">
        <f t="shared" si="61"/>
        <v>6.7</v>
      </c>
      <c r="S145" s="13">
        <f t="shared" si="62"/>
        <v>40.200000000000003</v>
      </c>
      <c r="U145" s="13">
        <f t="shared" si="63"/>
        <v>-6.7</v>
      </c>
      <c r="V145" s="13">
        <f t="shared" si="64"/>
        <v>40.200000000000003</v>
      </c>
      <c r="W145" s="7">
        <f t="shared" si="65"/>
        <v>1</v>
      </c>
      <c r="X145" s="7">
        <f t="shared" si="66"/>
        <v>1</v>
      </c>
      <c r="Y145" s="13">
        <f t="shared" si="67"/>
        <v>0</v>
      </c>
      <c r="Z145" s="7"/>
      <c r="AA145" s="13">
        <f t="shared" si="68"/>
        <v>0</v>
      </c>
      <c r="AB145" s="13">
        <f t="shared" si="69"/>
        <v>10</v>
      </c>
      <c r="AC145" s="13">
        <f t="shared" si="70"/>
        <v>50</v>
      </c>
      <c r="AD145" s="13">
        <f t="shared" si="71"/>
        <v>0</v>
      </c>
      <c r="AE145" s="13">
        <f t="shared" si="72"/>
        <v>0</v>
      </c>
      <c r="AF145" s="13">
        <f t="shared" si="73"/>
        <v>0</v>
      </c>
      <c r="AG145" s="13">
        <f t="shared" si="74"/>
        <v>10</v>
      </c>
      <c r="AH145" s="13">
        <f t="shared" si="75"/>
        <v>206</v>
      </c>
      <c r="AI145" s="14">
        <f t="shared" si="76"/>
        <v>1</v>
      </c>
      <c r="AK145" s="12">
        <f t="shared" si="77"/>
        <v>155.04</v>
      </c>
      <c r="AL145" s="12">
        <f t="shared" si="78"/>
        <v>12</v>
      </c>
      <c r="AM145" s="12">
        <f t="shared" si="79"/>
        <v>120</v>
      </c>
      <c r="AN145" s="12">
        <f t="shared" si="80"/>
        <v>5288</v>
      </c>
      <c r="AO145" s="12">
        <f>MAX(AN$4:AN145)</f>
        <v>5634</v>
      </c>
      <c r="AP145" s="8">
        <f t="shared" si="81"/>
        <v>-6.1412850550230741E-2</v>
      </c>
      <c r="AR145" s="12">
        <f t="shared" si="82"/>
        <v>237.42</v>
      </c>
      <c r="AS145" s="12">
        <f t="shared" si="83"/>
        <v>19</v>
      </c>
      <c r="AT145" s="12">
        <f t="shared" si="84"/>
        <v>190</v>
      </c>
      <c r="AU145" s="12">
        <f t="shared" si="85"/>
        <v>7838</v>
      </c>
      <c r="AV145" s="12">
        <f>MAX(AU$4:AU145)</f>
        <v>7914</v>
      </c>
      <c r="AW145" s="8">
        <f t="shared" si="86"/>
        <v>-9.6032347738185496E-3</v>
      </c>
    </row>
    <row r="146" spans="1:49" x14ac:dyDescent="0.3">
      <c r="A146" s="1">
        <v>42675</v>
      </c>
      <c r="B146" s="1">
        <v>42709</v>
      </c>
      <c r="C146" s="1" t="s">
        <v>44</v>
      </c>
      <c r="D146" s="3">
        <v>1800</v>
      </c>
      <c r="E146" s="3">
        <v>-200</v>
      </c>
      <c r="F146" s="3">
        <f t="shared" si="58"/>
        <v>1600</v>
      </c>
      <c r="G146" s="14">
        <f t="shared" si="59"/>
        <v>34</v>
      </c>
      <c r="H146" s="3" t="s">
        <v>43</v>
      </c>
      <c r="L146" s="14">
        <f t="shared" si="60"/>
        <v>1</v>
      </c>
      <c r="M146" s="14" t="s">
        <v>21</v>
      </c>
      <c r="N146" s="14">
        <v>10</v>
      </c>
      <c r="O146" s="14">
        <v>132460</v>
      </c>
      <c r="P146" s="14">
        <v>132449</v>
      </c>
      <c r="Q146" s="14">
        <v>132759</v>
      </c>
      <c r="R146" s="13">
        <f t="shared" si="61"/>
        <v>2.1</v>
      </c>
      <c r="S146" s="13">
        <f t="shared" si="62"/>
        <v>28.9</v>
      </c>
      <c r="U146" s="13">
        <f t="shared" si="63"/>
        <v>-2.1</v>
      </c>
      <c r="V146" s="13">
        <f t="shared" si="64"/>
        <v>28.9</v>
      </c>
      <c r="W146" s="7">
        <f t="shared" si="65"/>
        <v>1</v>
      </c>
      <c r="X146" s="7">
        <f t="shared" si="66"/>
        <v>1</v>
      </c>
      <c r="Y146" s="13">
        <f t="shared" si="67"/>
        <v>0</v>
      </c>
      <c r="Z146" s="7"/>
      <c r="AA146" s="13">
        <f t="shared" si="68"/>
        <v>0</v>
      </c>
      <c r="AB146" s="13">
        <f t="shared" si="69"/>
        <v>10</v>
      </c>
      <c r="AC146" s="13">
        <f t="shared" si="70"/>
        <v>60</v>
      </c>
      <c r="AD146" s="13">
        <f t="shared" si="71"/>
        <v>0</v>
      </c>
      <c r="AE146" s="13">
        <f t="shared" si="72"/>
        <v>0</v>
      </c>
      <c r="AF146" s="13">
        <f t="shared" si="73"/>
        <v>0</v>
      </c>
      <c r="AG146" s="13">
        <f t="shared" si="74"/>
        <v>10</v>
      </c>
      <c r="AH146" s="13">
        <f t="shared" si="75"/>
        <v>216</v>
      </c>
      <c r="AI146" s="14">
        <f t="shared" si="76"/>
        <v>1</v>
      </c>
      <c r="AK146" s="12">
        <f t="shared" si="77"/>
        <v>155.04</v>
      </c>
      <c r="AL146" s="12">
        <f t="shared" si="78"/>
        <v>12</v>
      </c>
      <c r="AM146" s="12">
        <f t="shared" si="79"/>
        <v>120</v>
      </c>
      <c r="AN146" s="12">
        <f t="shared" si="80"/>
        <v>5408</v>
      </c>
      <c r="AO146" s="12">
        <f>MAX(AN$4:AN146)</f>
        <v>5634</v>
      </c>
      <c r="AP146" s="8">
        <f t="shared" si="81"/>
        <v>-4.0113596024139157E-2</v>
      </c>
      <c r="AR146" s="12">
        <f t="shared" si="82"/>
        <v>237.42</v>
      </c>
      <c r="AS146" s="12">
        <f t="shared" si="83"/>
        <v>19</v>
      </c>
      <c r="AT146" s="12">
        <f t="shared" si="84"/>
        <v>190</v>
      </c>
      <c r="AU146" s="12">
        <f t="shared" si="85"/>
        <v>8028</v>
      </c>
      <c r="AV146" s="12">
        <f>MAX(AU$4:AU146)</f>
        <v>8028</v>
      </c>
      <c r="AW146" s="8">
        <f t="shared" si="86"/>
        <v>0</v>
      </c>
    </row>
    <row r="147" spans="1:49" x14ac:dyDescent="0.3">
      <c r="A147" s="1">
        <v>42709</v>
      </c>
      <c r="B147" s="1">
        <v>42709</v>
      </c>
      <c r="C147" s="1" t="s">
        <v>44</v>
      </c>
      <c r="D147" s="3">
        <v>1805</v>
      </c>
      <c r="E147" s="3">
        <v>-200</v>
      </c>
      <c r="F147" s="3">
        <f t="shared" si="58"/>
        <v>1605</v>
      </c>
      <c r="G147" s="14">
        <f t="shared" si="59"/>
        <v>0</v>
      </c>
      <c r="H147" s="3" t="s">
        <v>37</v>
      </c>
      <c r="L147" s="14">
        <f t="shared" si="60"/>
        <v>1</v>
      </c>
      <c r="M147" s="14" t="s">
        <v>20</v>
      </c>
      <c r="N147" s="14">
        <v>8</v>
      </c>
      <c r="O147" s="14">
        <v>74780</v>
      </c>
      <c r="P147" s="14">
        <v>74805</v>
      </c>
      <c r="Q147" s="14">
        <v>74715</v>
      </c>
      <c r="R147" s="13">
        <f t="shared" si="61"/>
        <v>3.3</v>
      </c>
      <c r="S147" s="13">
        <f t="shared" si="62"/>
        <v>5.7</v>
      </c>
      <c r="U147" s="13">
        <f t="shared" si="63"/>
        <v>-3.3</v>
      </c>
      <c r="V147" s="13">
        <f t="shared" si="64"/>
        <v>5.7</v>
      </c>
      <c r="W147" s="7">
        <f t="shared" si="65"/>
        <v>1</v>
      </c>
      <c r="X147" s="7">
        <f t="shared" si="66"/>
        <v>1</v>
      </c>
      <c r="Y147" s="13">
        <f t="shared" si="67"/>
        <v>0</v>
      </c>
      <c r="Z147" s="7"/>
      <c r="AA147" s="13">
        <f t="shared" si="68"/>
        <v>-12</v>
      </c>
      <c r="AB147" s="13">
        <f t="shared" si="69"/>
        <v>-12</v>
      </c>
      <c r="AC147" s="13">
        <f t="shared" si="70"/>
        <v>48</v>
      </c>
      <c r="AD147" s="13">
        <f t="shared" si="71"/>
        <v>0</v>
      </c>
      <c r="AE147" s="13">
        <f t="shared" si="72"/>
        <v>0</v>
      </c>
      <c r="AF147" s="13">
        <f t="shared" si="73"/>
        <v>0</v>
      </c>
      <c r="AG147" s="13">
        <f t="shared" si="74"/>
        <v>-12</v>
      </c>
      <c r="AH147" s="13">
        <f t="shared" si="75"/>
        <v>204</v>
      </c>
      <c r="AI147" s="14">
        <f t="shared" si="76"/>
        <v>0</v>
      </c>
      <c r="AK147" s="12">
        <f t="shared" si="77"/>
        <v>155.04</v>
      </c>
      <c r="AL147" s="12">
        <f t="shared" si="78"/>
        <v>12</v>
      </c>
      <c r="AM147" s="12">
        <f t="shared" si="79"/>
        <v>-144</v>
      </c>
      <c r="AN147" s="12">
        <f t="shared" si="80"/>
        <v>5264</v>
      </c>
      <c r="AO147" s="12">
        <f>MAX(AN$4:AN147)</f>
        <v>5634</v>
      </c>
      <c r="AP147" s="8">
        <f t="shared" si="81"/>
        <v>-6.5672701455449053E-2</v>
      </c>
      <c r="AR147" s="12">
        <f t="shared" si="82"/>
        <v>237.42</v>
      </c>
      <c r="AS147" s="12">
        <f t="shared" si="83"/>
        <v>19</v>
      </c>
      <c r="AT147" s="12">
        <f t="shared" si="84"/>
        <v>-228</v>
      </c>
      <c r="AU147" s="12">
        <f t="shared" si="85"/>
        <v>7800</v>
      </c>
      <c r="AV147" s="12">
        <f>MAX(AU$4:AU147)</f>
        <v>8028</v>
      </c>
      <c r="AW147" s="8">
        <f t="shared" si="86"/>
        <v>-2.8400597907324365E-2</v>
      </c>
    </row>
    <row r="148" spans="1:49" x14ac:dyDescent="0.3">
      <c r="A148" s="1">
        <v>42691</v>
      </c>
      <c r="B148" s="1">
        <v>42709</v>
      </c>
      <c r="C148" s="1" t="s">
        <v>45</v>
      </c>
      <c r="D148" s="3">
        <v>1805</v>
      </c>
      <c r="E148" s="3">
        <v>0</v>
      </c>
      <c r="F148" s="3">
        <f t="shared" si="58"/>
        <v>1805</v>
      </c>
      <c r="G148" s="14">
        <f t="shared" si="59"/>
        <v>18</v>
      </c>
      <c r="H148" s="3" t="s">
        <v>17</v>
      </c>
      <c r="I148" s="14" t="s">
        <v>11</v>
      </c>
      <c r="J148" s="14">
        <v>52</v>
      </c>
      <c r="L148" s="14">
        <f t="shared" si="60"/>
        <v>1</v>
      </c>
      <c r="M148" s="14" t="s">
        <v>20</v>
      </c>
      <c r="N148" s="14">
        <v>7</v>
      </c>
      <c r="O148" s="14">
        <v>107710</v>
      </c>
      <c r="P148" s="14">
        <v>107720</v>
      </c>
      <c r="Q148" s="14">
        <v>107710</v>
      </c>
      <c r="R148" s="13">
        <f t="shared" si="61"/>
        <v>1.7</v>
      </c>
      <c r="S148" s="13">
        <f t="shared" si="62"/>
        <v>-0.7</v>
      </c>
      <c r="U148" s="13">
        <f t="shared" si="63"/>
        <v>-1.7</v>
      </c>
      <c r="V148" s="13">
        <f t="shared" si="64"/>
        <v>-0.7</v>
      </c>
      <c r="W148" s="7">
        <f t="shared" si="65"/>
        <v>1</v>
      </c>
      <c r="X148" s="7">
        <f t="shared" si="66"/>
        <v>0</v>
      </c>
      <c r="Y148" s="13">
        <f t="shared" si="67"/>
        <v>0</v>
      </c>
      <c r="Z148" s="7"/>
      <c r="AA148" s="13">
        <f t="shared" si="68"/>
        <v>-12</v>
      </c>
      <c r="AB148" s="13">
        <f t="shared" si="69"/>
        <v>-12</v>
      </c>
      <c r="AC148" s="13">
        <f t="shared" si="70"/>
        <v>36</v>
      </c>
      <c r="AD148" s="13">
        <f t="shared" si="71"/>
        <v>-12</v>
      </c>
      <c r="AE148" s="13">
        <f t="shared" si="72"/>
        <v>0</v>
      </c>
      <c r="AF148" s="13">
        <f t="shared" si="73"/>
        <v>0</v>
      </c>
      <c r="AG148" s="13">
        <f t="shared" si="74"/>
        <v>0</v>
      </c>
      <c r="AH148" s="13">
        <f t="shared" si="75"/>
        <v>204</v>
      </c>
      <c r="AI148" s="14">
        <f t="shared" si="76"/>
        <v>0</v>
      </c>
      <c r="AK148" s="12">
        <f t="shared" si="77"/>
        <v>155.04</v>
      </c>
      <c r="AL148" s="12">
        <f t="shared" si="78"/>
        <v>12</v>
      </c>
      <c r="AM148" s="12">
        <f t="shared" si="79"/>
        <v>-144</v>
      </c>
      <c r="AN148" s="12">
        <f t="shared" si="80"/>
        <v>5120</v>
      </c>
      <c r="AO148" s="12">
        <f>MAX(AN$4:AN148)</f>
        <v>5634</v>
      </c>
      <c r="AP148" s="8">
        <f t="shared" si="81"/>
        <v>-9.1231806886758957E-2</v>
      </c>
      <c r="AR148" s="12">
        <f t="shared" si="82"/>
        <v>234</v>
      </c>
      <c r="AS148" s="12">
        <f t="shared" si="83"/>
        <v>19</v>
      </c>
      <c r="AT148" s="12">
        <f t="shared" si="84"/>
        <v>0</v>
      </c>
      <c r="AU148" s="12">
        <f t="shared" si="85"/>
        <v>7800</v>
      </c>
      <c r="AV148" s="12">
        <f>MAX(AU$4:AU148)</f>
        <v>8028</v>
      </c>
      <c r="AW148" s="8">
        <f t="shared" si="86"/>
        <v>-2.8400597907324365E-2</v>
      </c>
    </row>
    <row r="149" spans="1:49" x14ac:dyDescent="0.3">
      <c r="A149" s="1">
        <v>42691</v>
      </c>
      <c r="B149" s="1">
        <v>42709</v>
      </c>
      <c r="C149" s="1" t="s">
        <v>45</v>
      </c>
      <c r="D149" s="3">
        <v>1805</v>
      </c>
      <c r="E149" s="3">
        <v>0</v>
      </c>
      <c r="F149" s="3">
        <f t="shared" si="58"/>
        <v>1805</v>
      </c>
      <c r="G149" s="14">
        <f t="shared" si="59"/>
        <v>18</v>
      </c>
      <c r="H149" s="3" t="s">
        <v>17</v>
      </c>
      <c r="I149" s="14" t="s">
        <v>11</v>
      </c>
      <c r="J149" s="14">
        <v>60</v>
      </c>
      <c r="L149" s="14">
        <f t="shared" si="60"/>
        <v>1</v>
      </c>
      <c r="M149" s="14" t="s">
        <v>20</v>
      </c>
      <c r="N149" s="14">
        <v>7</v>
      </c>
      <c r="O149" s="14">
        <v>107960</v>
      </c>
      <c r="P149" s="14">
        <v>107956</v>
      </c>
      <c r="Q149" s="14">
        <v>107364</v>
      </c>
      <c r="R149" s="13">
        <f t="shared" si="61"/>
        <v>0.3</v>
      </c>
      <c r="S149" s="13">
        <f t="shared" si="62"/>
        <v>58.9</v>
      </c>
      <c r="U149" s="13">
        <f t="shared" si="63"/>
        <v>-0.3</v>
      </c>
      <c r="V149" s="13">
        <f t="shared" si="64"/>
        <v>58.9</v>
      </c>
      <c r="W149" s="7">
        <f t="shared" si="65"/>
        <v>0</v>
      </c>
      <c r="X149" s="7">
        <f t="shared" si="66"/>
        <v>0</v>
      </c>
      <c r="Y149" s="13">
        <f t="shared" si="67"/>
        <v>0</v>
      </c>
      <c r="Z149" s="7"/>
      <c r="AA149" s="13">
        <f t="shared" si="68"/>
        <v>0</v>
      </c>
      <c r="AB149" s="13">
        <f t="shared" si="69"/>
        <v>0</v>
      </c>
      <c r="AC149" s="13">
        <f t="shared" si="70"/>
        <v>36</v>
      </c>
      <c r="AD149" s="13">
        <f t="shared" si="71"/>
        <v>0</v>
      </c>
      <c r="AE149" s="13">
        <f t="shared" si="72"/>
        <v>0</v>
      </c>
      <c r="AF149" s="13">
        <f t="shared" si="73"/>
        <v>0</v>
      </c>
      <c r="AG149" s="13">
        <f t="shared" si="74"/>
        <v>0</v>
      </c>
      <c r="AH149" s="13">
        <f t="shared" si="75"/>
        <v>204</v>
      </c>
      <c r="AI149" s="14">
        <f t="shared" si="76"/>
        <v>0</v>
      </c>
      <c r="AK149" s="12">
        <f t="shared" si="77"/>
        <v>155.04</v>
      </c>
      <c r="AL149" s="12">
        <f t="shared" si="78"/>
        <v>12</v>
      </c>
      <c r="AM149" s="12">
        <f t="shared" si="79"/>
        <v>0</v>
      </c>
      <c r="AN149" s="12">
        <f t="shared" si="80"/>
        <v>5120</v>
      </c>
      <c r="AO149" s="12">
        <f>MAX(AN$4:AN149)</f>
        <v>5634</v>
      </c>
      <c r="AP149" s="8">
        <f t="shared" si="81"/>
        <v>-9.1231806886758957E-2</v>
      </c>
      <c r="AR149" s="12">
        <f t="shared" si="82"/>
        <v>234</v>
      </c>
      <c r="AS149" s="12">
        <f t="shared" si="83"/>
        <v>19</v>
      </c>
      <c r="AT149" s="12">
        <f t="shared" si="84"/>
        <v>0</v>
      </c>
      <c r="AU149" s="12">
        <f t="shared" si="85"/>
        <v>7800</v>
      </c>
      <c r="AV149" s="12">
        <f>MAX(AU$4:AU149)</f>
        <v>8028</v>
      </c>
      <c r="AW149" s="8">
        <f t="shared" si="86"/>
        <v>-2.8400597907324365E-2</v>
      </c>
    </row>
    <row r="150" spans="1:49" x14ac:dyDescent="0.3">
      <c r="A150" s="1">
        <v>42710</v>
      </c>
      <c r="B150" s="1">
        <v>42710</v>
      </c>
      <c r="C150" s="1" t="s">
        <v>45</v>
      </c>
      <c r="D150" s="3">
        <v>1245</v>
      </c>
      <c r="E150" s="3">
        <v>0</v>
      </c>
      <c r="F150" s="3">
        <f t="shared" si="58"/>
        <v>1245</v>
      </c>
      <c r="G150" s="14">
        <f t="shared" si="59"/>
        <v>0</v>
      </c>
      <c r="H150" s="3" t="s">
        <v>17</v>
      </c>
      <c r="I150" s="14" t="s">
        <v>11</v>
      </c>
      <c r="J150" s="14">
        <v>22</v>
      </c>
      <c r="L150" s="14">
        <f t="shared" si="60"/>
        <v>1</v>
      </c>
      <c r="M150" s="14" t="s">
        <v>21</v>
      </c>
      <c r="N150" s="14">
        <v>7</v>
      </c>
      <c r="O150" s="14">
        <v>107250</v>
      </c>
      <c r="P150" s="14">
        <v>107227</v>
      </c>
      <c r="Q150" s="14">
        <v>107493</v>
      </c>
      <c r="R150" s="13">
        <f t="shared" si="61"/>
        <v>3</v>
      </c>
      <c r="S150" s="13">
        <f t="shared" si="62"/>
        <v>23.6</v>
      </c>
      <c r="U150" s="13">
        <f t="shared" si="63"/>
        <v>-3</v>
      </c>
      <c r="V150" s="13">
        <f t="shared" si="64"/>
        <v>23.6</v>
      </c>
      <c r="W150" s="7">
        <f t="shared" si="65"/>
        <v>1</v>
      </c>
      <c r="X150" s="7">
        <f t="shared" si="66"/>
        <v>0</v>
      </c>
      <c r="Y150" s="13">
        <f t="shared" si="67"/>
        <v>0</v>
      </c>
      <c r="Z150" s="7"/>
      <c r="AA150" s="13">
        <f t="shared" si="68"/>
        <v>0</v>
      </c>
      <c r="AB150" s="13">
        <f t="shared" si="69"/>
        <v>10</v>
      </c>
      <c r="AC150" s="13">
        <f t="shared" si="70"/>
        <v>46</v>
      </c>
      <c r="AD150" s="13">
        <f t="shared" si="71"/>
        <v>10</v>
      </c>
      <c r="AE150" s="13">
        <f t="shared" si="72"/>
        <v>0</v>
      </c>
      <c r="AF150" s="13">
        <f t="shared" si="73"/>
        <v>0</v>
      </c>
      <c r="AG150" s="13">
        <f t="shared" si="74"/>
        <v>0</v>
      </c>
      <c r="AH150" s="13">
        <f t="shared" si="75"/>
        <v>204</v>
      </c>
      <c r="AI150" s="14">
        <f t="shared" si="76"/>
        <v>0</v>
      </c>
      <c r="AK150" s="12">
        <f t="shared" si="77"/>
        <v>153.6</v>
      </c>
      <c r="AL150" s="12">
        <f t="shared" si="78"/>
        <v>12</v>
      </c>
      <c r="AM150" s="12">
        <f t="shared" si="79"/>
        <v>120</v>
      </c>
      <c r="AN150" s="12">
        <f t="shared" si="80"/>
        <v>5240</v>
      </c>
      <c r="AO150" s="12">
        <f>MAX(AN$4:AN150)</f>
        <v>5634</v>
      </c>
      <c r="AP150" s="8">
        <f t="shared" si="81"/>
        <v>-6.993255236066738E-2</v>
      </c>
      <c r="AR150" s="12">
        <f t="shared" si="82"/>
        <v>234</v>
      </c>
      <c r="AS150" s="12">
        <f t="shared" si="83"/>
        <v>19</v>
      </c>
      <c r="AT150" s="12">
        <f t="shared" si="84"/>
        <v>0</v>
      </c>
      <c r="AU150" s="12">
        <f t="shared" si="85"/>
        <v>7800</v>
      </c>
      <c r="AV150" s="12">
        <f>MAX(AU$4:AU150)</f>
        <v>8028</v>
      </c>
      <c r="AW150" s="8">
        <f t="shared" si="86"/>
        <v>-2.8400597907324365E-2</v>
      </c>
    </row>
    <row r="151" spans="1:49" x14ac:dyDescent="0.3">
      <c r="A151" s="1">
        <v>42710</v>
      </c>
      <c r="B151" s="1">
        <v>42711</v>
      </c>
      <c r="C151" s="1" t="s">
        <v>44</v>
      </c>
      <c r="D151" s="3">
        <v>200</v>
      </c>
      <c r="E151" s="3">
        <v>-200</v>
      </c>
      <c r="F151" s="3">
        <f t="shared" si="58"/>
        <v>0</v>
      </c>
      <c r="G151" s="14">
        <f t="shared" si="59"/>
        <v>1</v>
      </c>
      <c r="H151" s="3" t="s">
        <v>37</v>
      </c>
      <c r="L151" s="14">
        <f t="shared" si="60"/>
        <v>1</v>
      </c>
      <c r="M151" s="14" t="s">
        <v>20</v>
      </c>
      <c r="N151" s="14">
        <v>8</v>
      </c>
      <c r="O151" s="14">
        <v>74740</v>
      </c>
      <c r="P151" s="14">
        <v>74733</v>
      </c>
      <c r="Q151" s="14">
        <v>74158</v>
      </c>
      <c r="R151" s="13">
        <f t="shared" si="61"/>
        <v>0.1</v>
      </c>
      <c r="S151" s="13">
        <f t="shared" si="62"/>
        <v>57.4</v>
      </c>
      <c r="U151" s="13">
        <f t="shared" si="63"/>
        <v>-0.1</v>
      </c>
      <c r="V151" s="13">
        <f t="shared" si="64"/>
        <v>57.4</v>
      </c>
      <c r="W151" s="7">
        <f t="shared" si="65"/>
        <v>0</v>
      </c>
      <c r="X151" s="7">
        <f t="shared" si="66"/>
        <v>0</v>
      </c>
      <c r="Y151" s="13">
        <f t="shared" si="67"/>
        <v>0</v>
      </c>
      <c r="Z151" s="7"/>
      <c r="AA151" s="13">
        <f t="shared" si="68"/>
        <v>0</v>
      </c>
      <c r="AB151" s="13">
        <f t="shared" si="69"/>
        <v>0</v>
      </c>
      <c r="AC151" s="13">
        <f t="shared" si="70"/>
        <v>46</v>
      </c>
      <c r="AD151" s="13">
        <f t="shared" si="71"/>
        <v>0</v>
      </c>
      <c r="AE151" s="13">
        <f t="shared" si="72"/>
        <v>0</v>
      </c>
      <c r="AF151" s="13">
        <f t="shared" si="73"/>
        <v>0</v>
      </c>
      <c r="AG151" s="13">
        <f t="shared" si="74"/>
        <v>0</v>
      </c>
      <c r="AH151" s="13">
        <f t="shared" si="75"/>
        <v>204</v>
      </c>
      <c r="AI151" s="14">
        <f t="shared" si="76"/>
        <v>0</v>
      </c>
      <c r="AK151" s="12">
        <f t="shared" si="77"/>
        <v>157.19999999999999</v>
      </c>
      <c r="AL151" s="12">
        <f t="shared" si="78"/>
        <v>13</v>
      </c>
      <c r="AM151" s="12">
        <f t="shared" si="79"/>
        <v>0</v>
      </c>
      <c r="AN151" s="12">
        <f t="shared" si="80"/>
        <v>5240</v>
      </c>
      <c r="AO151" s="12">
        <f>MAX(AN$4:AN151)</f>
        <v>5634</v>
      </c>
      <c r="AP151" s="8">
        <f t="shared" si="81"/>
        <v>-6.993255236066738E-2</v>
      </c>
      <c r="AR151" s="12">
        <f t="shared" si="82"/>
        <v>234</v>
      </c>
      <c r="AS151" s="12">
        <f t="shared" si="83"/>
        <v>19</v>
      </c>
      <c r="AT151" s="12">
        <f t="shared" si="84"/>
        <v>0</v>
      </c>
      <c r="AU151" s="12">
        <f t="shared" si="85"/>
        <v>7800</v>
      </c>
      <c r="AV151" s="12">
        <f>MAX(AU$4:AU151)</f>
        <v>8028</v>
      </c>
      <c r="AW151" s="8">
        <f t="shared" si="86"/>
        <v>-2.8400597907324365E-2</v>
      </c>
    </row>
    <row r="152" spans="1:49" x14ac:dyDescent="0.3">
      <c r="A152" s="1">
        <v>42711</v>
      </c>
      <c r="B152" s="1">
        <v>42711</v>
      </c>
      <c r="C152" s="1" t="s">
        <v>45</v>
      </c>
      <c r="D152" s="3">
        <v>820</v>
      </c>
      <c r="E152" s="3">
        <v>0</v>
      </c>
      <c r="F152" s="3">
        <f t="shared" si="58"/>
        <v>820</v>
      </c>
      <c r="G152" s="14">
        <f t="shared" si="59"/>
        <v>0</v>
      </c>
      <c r="H152" s="3" t="s">
        <v>17</v>
      </c>
      <c r="I152" s="14" t="s">
        <v>11</v>
      </c>
      <c r="J152" s="14">
        <v>21</v>
      </c>
      <c r="L152" s="14">
        <f t="shared" si="60"/>
        <v>1</v>
      </c>
      <c r="M152" s="14" t="s">
        <v>20</v>
      </c>
      <c r="N152" s="14">
        <v>7</v>
      </c>
      <c r="O152" s="14">
        <v>107330</v>
      </c>
      <c r="P152" s="14">
        <v>107325</v>
      </c>
      <c r="Q152" s="14">
        <v>107098</v>
      </c>
      <c r="R152" s="13">
        <f t="shared" si="61"/>
        <v>0.2</v>
      </c>
      <c r="S152" s="13">
        <f t="shared" si="62"/>
        <v>22.5</v>
      </c>
      <c r="U152" s="13">
        <f t="shared" si="63"/>
        <v>-0.2</v>
      </c>
      <c r="V152" s="13">
        <f t="shared" si="64"/>
        <v>22.5</v>
      </c>
      <c r="W152" s="7">
        <f t="shared" si="65"/>
        <v>0</v>
      </c>
      <c r="X152" s="7">
        <f t="shared" si="66"/>
        <v>0</v>
      </c>
      <c r="Y152" s="13">
        <f t="shared" si="67"/>
        <v>0</v>
      </c>
      <c r="Z152" s="7"/>
      <c r="AA152" s="13">
        <f t="shared" si="68"/>
        <v>0</v>
      </c>
      <c r="AB152" s="13">
        <f t="shared" si="69"/>
        <v>0</v>
      </c>
      <c r="AC152" s="13">
        <f t="shared" si="70"/>
        <v>46</v>
      </c>
      <c r="AD152" s="13">
        <f t="shared" si="71"/>
        <v>0</v>
      </c>
      <c r="AE152" s="13">
        <f t="shared" si="72"/>
        <v>0</v>
      </c>
      <c r="AF152" s="13">
        <f t="shared" si="73"/>
        <v>0</v>
      </c>
      <c r="AG152" s="13">
        <f t="shared" si="74"/>
        <v>0</v>
      </c>
      <c r="AH152" s="13">
        <f t="shared" si="75"/>
        <v>204</v>
      </c>
      <c r="AI152" s="14">
        <f t="shared" si="76"/>
        <v>0</v>
      </c>
      <c r="AK152" s="12">
        <f t="shared" si="77"/>
        <v>157.19999999999999</v>
      </c>
      <c r="AL152" s="12">
        <f t="shared" si="78"/>
        <v>13</v>
      </c>
      <c r="AM152" s="12">
        <f t="shared" si="79"/>
        <v>0</v>
      </c>
      <c r="AN152" s="12">
        <f t="shared" si="80"/>
        <v>5240</v>
      </c>
      <c r="AO152" s="12">
        <f>MAX(AN$4:AN152)</f>
        <v>5634</v>
      </c>
      <c r="AP152" s="8">
        <f t="shared" si="81"/>
        <v>-6.993255236066738E-2</v>
      </c>
      <c r="AR152" s="12">
        <f t="shared" si="82"/>
        <v>234</v>
      </c>
      <c r="AS152" s="12">
        <f t="shared" si="83"/>
        <v>19</v>
      </c>
      <c r="AT152" s="12">
        <f t="shared" si="84"/>
        <v>0</v>
      </c>
      <c r="AU152" s="12">
        <f t="shared" si="85"/>
        <v>7800</v>
      </c>
      <c r="AV152" s="12">
        <f>MAX(AU$4:AU152)</f>
        <v>8028</v>
      </c>
      <c r="AW152" s="8">
        <f t="shared" si="86"/>
        <v>-2.8400597907324365E-2</v>
      </c>
    </row>
    <row r="153" spans="1:49" x14ac:dyDescent="0.3">
      <c r="A153" s="1">
        <v>42711</v>
      </c>
      <c r="B153" s="1">
        <v>42711</v>
      </c>
      <c r="C153" s="1" t="s">
        <v>45</v>
      </c>
      <c r="D153" s="3">
        <v>1525</v>
      </c>
      <c r="E153" s="3">
        <v>0</v>
      </c>
      <c r="F153" s="3">
        <f t="shared" si="58"/>
        <v>1525</v>
      </c>
      <c r="G153" s="14">
        <f t="shared" si="59"/>
        <v>0</v>
      </c>
      <c r="H153" s="3" t="s">
        <v>17</v>
      </c>
      <c r="L153" s="14">
        <f t="shared" si="60"/>
        <v>1</v>
      </c>
      <c r="M153" s="14" t="s">
        <v>20</v>
      </c>
      <c r="N153" s="14">
        <v>7</v>
      </c>
      <c r="O153" s="14">
        <v>107680</v>
      </c>
      <c r="P153" s="14">
        <v>107682</v>
      </c>
      <c r="Q153" s="14">
        <v>107414</v>
      </c>
      <c r="R153" s="13">
        <f t="shared" si="61"/>
        <v>0.9</v>
      </c>
      <c r="S153" s="13">
        <f t="shared" si="62"/>
        <v>25.9</v>
      </c>
      <c r="U153" s="13">
        <f t="shared" si="63"/>
        <v>-0.9</v>
      </c>
      <c r="V153" s="13">
        <f t="shared" si="64"/>
        <v>25.9</v>
      </c>
      <c r="W153" s="7">
        <f t="shared" si="65"/>
        <v>1</v>
      </c>
      <c r="X153" s="7">
        <f t="shared" si="66"/>
        <v>1</v>
      </c>
      <c r="Y153" s="13">
        <f t="shared" si="67"/>
        <v>0</v>
      </c>
      <c r="Z153" s="7"/>
      <c r="AA153" s="13">
        <f t="shared" si="68"/>
        <v>0</v>
      </c>
      <c r="AB153" s="13">
        <f t="shared" si="69"/>
        <v>10</v>
      </c>
      <c r="AC153" s="13">
        <f t="shared" si="70"/>
        <v>56</v>
      </c>
      <c r="AD153" s="13">
        <f t="shared" si="71"/>
        <v>0</v>
      </c>
      <c r="AE153" s="13">
        <f t="shared" si="72"/>
        <v>0</v>
      </c>
      <c r="AF153" s="13">
        <f t="shared" si="73"/>
        <v>0</v>
      </c>
      <c r="AG153" s="13">
        <f t="shared" si="74"/>
        <v>10</v>
      </c>
      <c r="AH153" s="13">
        <f t="shared" si="75"/>
        <v>214</v>
      </c>
      <c r="AI153" s="14">
        <f t="shared" si="76"/>
        <v>1</v>
      </c>
      <c r="AK153" s="12">
        <f t="shared" si="77"/>
        <v>157.19999999999999</v>
      </c>
      <c r="AL153" s="12">
        <f t="shared" si="78"/>
        <v>13</v>
      </c>
      <c r="AM153" s="12">
        <f t="shared" si="79"/>
        <v>130</v>
      </c>
      <c r="AN153" s="12">
        <f t="shared" si="80"/>
        <v>5370</v>
      </c>
      <c r="AO153" s="12">
        <f>MAX(AN$4:AN153)</f>
        <v>5634</v>
      </c>
      <c r="AP153" s="8">
        <f t="shared" si="81"/>
        <v>-4.6858359957401494E-2</v>
      </c>
      <c r="AR153" s="12">
        <f t="shared" si="82"/>
        <v>234</v>
      </c>
      <c r="AS153" s="12">
        <f t="shared" si="83"/>
        <v>19</v>
      </c>
      <c r="AT153" s="12">
        <f t="shared" si="84"/>
        <v>190</v>
      </c>
      <c r="AU153" s="12">
        <f t="shared" si="85"/>
        <v>7990</v>
      </c>
      <c r="AV153" s="12">
        <f>MAX(AU$4:AU153)</f>
        <v>8028</v>
      </c>
      <c r="AW153" s="8">
        <f t="shared" si="86"/>
        <v>-4.7334329845540608E-3</v>
      </c>
    </row>
    <row r="154" spans="1:49" x14ac:dyDescent="0.3">
      <c r="A154" s="1">
        <v>42669</v>
      </c>
      <c r="B154" s="1">
        <v>42712</v>
      </c>
      <c r="C154" s="1" t="s">
        <v>44</v>
      </c>
      <c r="D154" s="3">
        <v>1445</v>
      </c>
      <c r="E154" s="3">
        <v>-200</v>
      </c>
      <c r="F154" s="3">
        <f t="shared" si="58"/>
        <v>1245</v>
      </c>
      <c r="G154" s="14">
        <f t="shared" si="59"/>
        <v>43</v>
      </c>
      <c r="H154" s="3" t="s">
        <v>43</v>
      </c>
      <c r="K154" s="14" t="s">
        <v>11</v>
      </c>
      <c r="L154" s="14">
        <f t="shared" si="60"/>
        <v>1</v>
      </c>
      <c r="M154" s="14" t="s">
        <v>21</v>
      </c>
      <c r="N154" s="14">
        <v>10</v>
      </c>
      <c r="O154" s="14">
        <v>131960</v>
      </c>
      <c r="P154" s="14">
        <v>131982</v>
      </c>
      <c r="Q154" s="14">
        <v>132492</v>
      </c>
      <c r="R154" s="13">
        <f t="shared" si="61"/>
        <v>-1.2</v>
      </c>
      <c r="S154" s="13">
        <f t="shared" si="62"/>
        <v>52.2</v>
      </c>
      <c r="U154" s="13">
        <f t="shared" si="63"/>
        <v>1.2</v>
      </c>
      <c r="V154" s="13">
        <f t="shared" si="64"/>
        <v>52.2</v>
      </c>
      <c r="W154" s="7">
        <f t="shared" si="65"/>
        <v>0</v>
      </c>
      <c r="X154" s="7">
        <f t="shared" si="66"/>
        <v>0</v>
      </c>
      <c r="Y154" s="13">
        <f t="shared" si="67"/>
        <v>0</v>
      </c>
      <c r="Z154" s="7"/>
      <c r="AA154" s="13">
        <f t="shared" si="68"/>
        <v>0</v>
      </c>
      <c r="AB154" s="13">
        <f t="shared" si="69"/>
        <v>0</v>
      </c>
      <c r="AC154" s="13">
        <f t="shared" si="70"/>
        <v>56</v>
      </c>
      <c r="AD154" s="13">
        <f t="shared" si="71"/>
        <v>0</v>
      </c>
      <c r="AE154" s="13">
        <f t="shared" si="72"/>
        <v>0</v>
      </c>
      <c r="AF154" s="13">
        <f t="shared" si="73"/>
        <v>0</v>
      </c>
      <c r="AG154" s="13">
        <f t="shared" si="74"/>
        <v>0</v>
      </c>
      <c r="AH154" s="13">
        <f t="shared" si="75"/>
        <v>214</v>
      </c>
      <c r="AI154" s="14">
        <f t="shared" si="76"/>
        <v>0</v>
      </c>
      <c r="AK154" s="12">
        <f t="shared" si="77"/>
        <v>161.1</v>
      </c>
      <c r="AL154" s="12">
        <f t="shared" si="78"/>
        <v>13</v>
      </c>
      <c r="AM154" s="12">
        <f t="shared" si="79"/>
        <v>0</v>
      </c>
      <c r="AN154" s="12">
        <f t="shared" si="80"/>
        <v>5370</v>
      </c>
      <c r="AO154" s="12">
        <f>MAX(AN$4:AN154)</f>
        <v>5634</v>
      </c>
      <c r="AP154" s="8">
        <f t="shared" si="81"/>
        <v>-4.6858359957401494E-2</v>
      </c>
      <c r="AR154" s="12">
        <f t="shared" si="82"/>
        <v>234</v>
      </c>
      <c r="AS154" s="12">
        <f t="shared" si="83"/>
        <v>19</v>
      </c>
      <c r="AT154" s="12">
        <f t="shared" si="84"/>
        <v>0</v>
      </c>
      <c r="AU154" s="12">
        <f t="shared" si="85"/>
        <v>7990</v>
      </c>
      <c r="AV154" s="12">
        <f>MAX(AU$4:AU154)</f>
        <v>8028</v>
      </c>
      <c r="AW154" s="8">
        <f t="shared" si="86"/>
        <v>-4.7334329845540608E-3</v>
      </c>
    </row>
    <row r="155" spans="1:49" x14ac:dyDescent="0.3">
      <c r="A155" s="1">
        <v>42688</v>
      </c>
      <c r="B155" s="1">
        <v>42712</v>
      </c>
      <c r="C155" s="1" t="s">
        <v>45</v>
      </c>
      <c r="D155" s="3">
        <v>1245</v>
      </c>
      <c r="E155" s="3">
        <v>0</v>
      </c>
      <c r="F155" s="3">
        <f t="shared" si="58"/>
        <v>1245</v>
      </c>
      <c r="G155" s="14">
        <f t="shared" si="59"/>
        <v>24</v>
      </c>
      <c r="H155" s="3" t="s">
        <v>17</v>
      </c>
      <c r="K155" s="14" t="s">
        <v>11</v>
      </c>
      <c r="L155" s="14">
        <f t="shared" si="60"/>
        <v>1</v>
      </c>
      <c r="M155" s="14" t="s">
        <v>20</v>
      </c>
      <c r="N155" s="14">
        <v>7</v>
      </c>
      <c r="O155" s="14">
        <v>108750</v>
      </c>
      <c r="P155" s="14">
        <v>108731</v>
      </c>
      <c r="Q155" s="14">
        <v>105253</v>
      </c>
      <c r="R155" s="13">
        <f t="shared" si="61"/>
        <v>-1.2</v>
      </c>
      <c r="S155" s="13">
        <f t="shared" si="62"/>
        <v>349</v>
      </c>
      <c r="U155" s="13">
        <f t="shared" si="63"/>
        <v>1.2</v>
      </c>
      <c r="V155" s="13">
        <f t="shared" si="64"/>
        <v>349</v>
      </c>
      <c r="W155" s="7">
        <f t="shared" si="65"/>
        <v>0</v>
      </c>
      <c r="X155" s="7">
        <f t="shared" si="66"/>
        <v>0</v>
      </c>
      <c r="Y155" s="13">
        <f t="shared" si="67"/>
        <v>0</v>
      </c>
      <c r="Z155" s="7"/>
      <c r="AA155" s="13">
        <f t="shared" si="68"/>
        <v>0</v>
      </c>
      <c r="AB155" s="13">
        <f t="shared" si="69"/>
        <v>0</v>
      </c>
      <c r="AC155" s="13">
        <f t="shared" si="70"/>
        <v>56</v>
      </c>
      <c r="AD155" s="13">
        <f t="shared" si="71"/>
        <v>0</v>
      </c>
      <c r="AE155" s="13">
        <f t="shared" si="72"/>
        <v>0</v>
      </c>
      <c r="AF155" s="13">
        <f t="shared" si="73"/>
        <v>0</v>
      </c>
      <c r="AG155" s="13">
        <f t="shared" si="74"/>
        <v>0</v>
      </c>
      <c r="AH155" s="13">
        <f t="shared" si="75"/>
        <v>214</v>
      </c>
      <c r="AI155" s="14">
        <f t="shared" si="76"/>
        <v>0</v>
      </c>
      <c r="AK155" s="12">
        <f t="shared" si="77"/>
        <v>161.1</v>
      </c>
      <c r="AL155" s="12">
        <f t="shared" si="78"/>
        <v>13</v>
      </c>
      <c r="AM155" s="12">
        <f t="shared" si="79"/>
        <v>0</v>
      </c>
      <c r="AN155" s="12">
        <f t="shared" si="80"/>
        <v>5370</v>
      </c>
      <c r="AO155" s="12">
        <f>MAX(AN$4:AN155)</f>
        <v>5634</v>
      </c>
      <c r="AP155" s="8">
        <f t="shared" si="81"/>
        <v>-4.6858359957401494E-2</v>
      </c>
      <c r="AR155" s="12">
        <f t="shared" si="82"/>
        <v>234</v>
      </c>
      <c r="AS155" s="12">
        <f t="shared" si="83"/>
        <v>19</v>
      </c>
      <c r="AT155" s="12">
        <f t="shared" si="84"/>
        <v>0</v>
      </c>
      <c r="AU155" s="12">
        <f t="shared" si="85"/>
        <v>7990</v>
      </c>
      <c r="AV155" s="12">
        <f>MAX(AU$4:AU155)</f>
        <v>8028</v>
      </c>
      <c r="AW155" s="8">
        <f t="shared" si="86"/>
        <v>-4.7334329845540608E-3</v>
      </c>
    </row>
    <row r="156" spans="1:49" x14ac:dyDescent="0.3">
      <c r="A156" s="1">
        <v>42689</v>
      </c>
      <c r="B156" s="1">
        <v>42712</v>
      </c>
      <c r="C156" s="1" t="s">
        <v>45</v>
      </c>
      <c r="D156" s="3">
        <v>1245</v>
      </c>
      <c r="E156" s="3">
        <v>0</v>
      </c>
      <c r="F156" s="3">
        <f t="shared" si="58"/>
        <v>1245</v>
      </c>
      <c r="G156" s="14">
        <f t="shared" si="59"/>
        <v>23</v>
      </c>
      <c r="H156" s="3" t="s">
        <v>17</v>
      </c>
      <c r="I156" s="14" t="s">
        <v>11</v>
      </c>
      <c r="J156" s="14">
        <v>344</v>
      </c>
      <c r="K156" s="14" t="s">
        <v>11</v>
      </c>
      <c r="L156" s="14">
        <f t="shared" si="60"/>
        <v>1</v>
      </c>
      <c r="M156" s="14" t="s">
        <v>20</v>
      </c>
      <c r="N156" s="14">
        <v>7</v>
      </c>
      <c r="O156" s="14">
        <v>108360</v>
      </c>
      <c r="P156" s="14">
        <v>108370</v>
      </c>
      <c r="Q156" s="14">
        <v>108360</v>
      </c>
      <c r="R156" s="13">
        <f t="shared" si="61"/>
        <v>1.7</v>
      </c>
      <c r="S156" s="13">
        <f t="shared" si="62"/>
        <v>-0.7</v>
      </c>
      <c r="U156" s="13">
        <f t="shared" si="63"/>
        <v>-1.7</v>
      </c>
      <c r="V156" s="13">
        <f t="shared" si="64"/>
        <v>-0.7</v>
      </c>
      <c r="W156" s="7">
        <f t="shared" si="65"/>
        <v>1</v>
      </c>
      <c r="X156" s="7">
        <f t="shared" si="66"/>
        <v>0</v>
      </c>
      <c r="Y156" s="13">
        <f t="shared" si="67"/>
        <v>0</v>
      </c>
      <c r="Z156" s="7"/>
      <c r="AA156" s="13">
        <f t="shared" si="68"/>
        <v>-12</v>
      </c>
      <c r="AB156" s="13">
        <f t="shared" si="69"/>
        <v>-12</v>
      </c>
      <c r="AC156" s="13">
        <f t="shared" si="70"/>
        <v>44</v>
      </c>
      <c r="AD156" s="13">
        <f t="shared" si="71"/>
        <v>-12</v>
      </c>
      <c r="AE156" s="13">
        <f t="shared" si="72"/>
        <v>-12</v>
      </c>
      <c r="AF156" s="13">
        <f t="shared" si="73"/>
        <v>0</v>
      </c>
      <c r="AG156" s="13">
        <f t="shared" si="74"/>
        <v>0</v>
      </c>
      <c r="AH156" s="13">
        <f t="shared" si="75"/>
        <v>214</v>
      </c>
      <c r="AI156" s="14">
        <f t="shared" si="76"/>
        <v>0</v>
      </c>
      <c r="AK156" s="12">
        <f t="shared" si="77"/>
        <v>161.1</v>
      </c>
      <c r="AL156" s="12">
        <f t="shared" si="78"/>
        <v>13</v>
      </c>
      <c r="AM156" s="12">
        <f t="shared" si="79"/>
        <v>-156</v>
      </c>
      <c r="AN156" s="12">
        <f t="shared" si="80"/>
        <v>5214</v>
      </c>
      <c r="AO156" s="12">
        <f>MAX(AN$4:AN156)</f>
        <v>5634</v>
      </c>
      <c r="AP156" s="8">
        <f t="shared" si="81"/>
        <v>-7.454739084132056E-2</v>
      </c>
      <c r="AR156" s="12">
        <f t="shared" si="82"/>
        <v>239.7</v>
      </c>
      <c r="AS156" s="12">
        <f t="shared" si="83"/>
        <v>19</v>
      </c>
      <c r="AT156" s="12">
        <f t="shared" si="84"/>
        <v>0</v>
      </c>
      <c r="AU156" s="12">
        <f t="shared" si="85"/>
        <v>7990</v>
      </c>
      <c r="AV156" s="12">
        <f>MAX(AU$4:AU156)</f>
        <v>8028</v>
      </c>
      <c r="AW156" s="8">
        <f t="shared" si="86"/>
        <v>-4.7334329845540608E-3</v>
      </c>
    </row>
    <row r="157" spans="1:49" x14ac:dyDescent="0.3">
      <c r="A157" s="1">
        <v>42712</v>
      </c>
      <c r="B157" s="1">
        <v>42712</v>
      </c>
      <c r="C157" s="1" t="s">
        <v>44</v>
      </c>
      <c r="D157" s="3">
        <v>1540</v>
      </c>
      <c r="E157" s="3">
        <v>-200</v>
      </c>
      <c r="F157" s="3">
        <f t="shared" si="58"/>
        <v>1340</v>
      </c>
      <c r="G157" s="14">
        <f t="shared" si="59"/>
        <v>0</v>
      </c>
      <c r="H157" s="3" t="s">
        <v>37</v>
      </c>
      <c r="K157" s="14" t="s">
        <v>11</v>
      </c>
      <c r="L157" s="14">
        <f t="shared" si="60"/>
        <v>0</v>
      </c>
      <c r="M157" s="14" t="s">
        <v>21</v>
      </c>
      <c r="N157" s="14">
        <v>8</v>
      </c>
      <c r="O157" s="14">
        <v>74510</v>
      </c>
      <c r="P157" s="14">
        <v>74401</v>
      </c>
      <c r="Q157" s="14">
        <v>74744</v>
      </c>
      <c r="R157" s="13">
        <f t="shared" si="61"/>
        <v>11.7</v>
      </c>
      <c r="S157" s="13">
        <f t="shared" si="62"/>
        <v>22.6</v>
      </c>
      <c r="U157" s="13">
        <f t="shared" si="63"/>
        <v>-11.7</v>
      </c>
      <c r="V157" s="13">
        <f t="shared" si="64"/>
        <v>22.6</v>
      </c>
      <c r="W157" s="7">
        <f t="shared" si="65"/>
        <v>1</v>
      </c>
      <c r="X157" s="7">
        <f t="shared" si="66"/>
        <v>0</v>
      </c>
      <c r="Y157" s="13">
        <f t="shared" si="67"/>
        <v>0</v>
      </c>
      <c r="Z157" s="7"/>
      <c r="AA157" s="13">
        <f t="shared" si="68"/>
        <v>0</v>
      </c>
      <c r="AB157" s="13">
        <f t="shared" si="69"/>
        <v>10</v>
      </c>
      <c r="AC157" s="13">
        <f t="shared" si="70"/>
        <v>54</v>
      </c>
      <c r="AD157" s="13">
        <f t="shared" si="71"/>
        <v>0</v>
      </c>
      <c r="AE157" s="13">
        <f t="shared" si="72"/>
        <v>10</v>
      </c>
      <c r="AF157" s="13">
        <f t="shared" si="73"/>
        <v>10</v>
      </c>
      <c r="AG157" s="13">
        <f t="shared" si="74"/>
        <v>0</v>
      </c>
      <c r="AH157" s="13">
        <f t="shared" si="75"/>
        <v>214</v>
      </c>
      <c r="AI157" s="14">
        <f t="shared" si="76"/>
        <v>0</v>
      </c>
      <c r="AK157" s="12">
        <f t="shared" si="77"/>
        <v>161.1</v>
      </c>
      <c r="AL157" s="12">
        <f t="shared" si="78"/>
        <v>13</v>
      </c>
      <c r="AM157" s="12">
        <f t="shared" si="79"/>
        <v>130</v>
      </c>
      <c r="AN157" s="12">
        <f t="shared" si="80"/>
        <v>5344</v>
      </c>
      <c r="AO157" s="12">
        <f>MAX(AN$4:AN157)</f>
        <v>5634</v>
      </c>
      <c r="AP157" s="8">
        <f t="shared" si="81"/>
        <v>-5.1473198438054667E-2</v>
      </c>
      <c r="AR157" s="12">
        <f t="shared" si="82"/>
        <v>239.7</v>
      </c>
      <c r="AS157" s="12">
        <f t="shared" si="83"/>
        <v>19</v>
      </c>
      <c r="AT157" s="12">
        <f t="shared" si="84"/>
        <v>0</v>
      </c>
      <c r="AU157" s="12">
        <f t="shared" si="85"/>
        <v>7990</v>
      </c>
      <c r="AV157" s="12">
        <f>MAX(AU$4:AU157)</f>
        <v>8028</v>
      </c>
      <c r="AW157" s="8">
        <f t="shared" si="86"/>
        <v>-4.7334329845540608E-3</v>
      </c>
    </row>
    <row r="158" spans="1:49" x14ac:dyDescent="0.3">
      <c r="A158" s="1">
        <v>42712</v>
      </c>
      <c r="B158" s="1">
        <v>42712</v>
      </c>
      <c r="C158" s="1" t="s">
        <v>44</v>
      </c>
      <c r="D158" s="3">
        <v>1545</v>
      </c>
      <c r="E158" s="3">
        <v>-200</v>
      </c>
      <c r="F158" s="3">
        <f t="shared" si="58"/>
        <v>1345</v>
      </c>
      <c r="G158" s="14">
        <f t="shared" si="59"/>
        <v>0</v>
      </c>
      <c r="H158" s="3" t="s">
        <v>43</v>
      </c>
      <c r="L158" s="14">
        <f t="shared" si="60"/>
        <v>0</v>
      </c>
      <c r="M158" s="14" t="s">
        <v>20</v>
      </c>
      <c r="N158" s="14">
        <v>10</v>
      </c>
      <c r="O158" s="14">
        <v>132420</v>
      </c>
      <c r="P158" s="14">
        <v>132492</v>
      </c>
      <c r="Q158" s="14">
        <v>131941</v>
      </c>
      <c r="R158" s="13">
        <f t="shared" si="61"/>
        <v>8.1999999999999993</v>
      </c>
      <c r="S158" s="13">
        <f t="shared" si="62"/>
        <v>46.9</v>
      </c>
      <c r="U158" s="13">
        <f t="shared" si="63"/>
        <v>-8.1999999999999993</v>
      </c>
      <c r="V158" s="13">
        <f t="shared" si="64"/>
        <v>46.9</v>
      </c>
      <c r="W158" s="7">
        <f t="shared" si="65"/>
        <v>1</v>
      </c>
      <c r="X158" s="7">
        <f t="shared" si="66"/>
        <v>0</v>
      </c>
      <c r="Y158" s="13">
        <f t="shared" si="67"/>
        <v>0</v>
      </c>
      <c r="Z158" s="7"/>
      <c r="AA158" s="13">
        <f t="shared" si="68"/>
        <v>0</v>
      </c>
      <c r="AB158" s="13">
        <f t="shared" si="69"/>
        <v>10</v>
      </c>
      <c r="AC158" s="13">
        <f t="shared" si="70"/>
        <v>64</v>
      </c>
      <c r="AD158" s="13">
        <f t="shared" si="71"/>
        <v>0</v>
      </c>
      <c r="AE158" s="13">
        <f t="shared" si="72"/>
        <v>0</v>
      </c>
      <c r="AF158" s="13">
        <f t="shared" si="73"/>
        <v>10</v>
      </c>
      <c r="AG158" s="13">
        <f t="shared" si="74"/>
        <v>0</v>
      </c>
      <c r="AH158" s="13">
        <f t="shared" si="75"/>
        <v>214</v>
      </c>
      <c r="AI158" s="14">
        <f t="shared" si="76"/>
        <v>0</v>
      </c>
      <c r="AK158" s="12">
        <f t="shared" si="77"/>
        <v>161.1</v>
      </c>
      <c r="AL158" s="12">
        <f t="shared" si="78"/>
        <v>13</v>
      </c>
      <c r="AM158" s="12">
        <f t="shared" si="79"/>
        <v>130</v>
      </c>
      <c r="AN158" s="12">
        <f t="shared" si="80"/>
        <v>5474</v>
      </c>
      <c r="AO158" s="12">
        <f>MAX(AN$4:AN158)</f>
        <v>5634</v>
      </c>
      <c r="AP158" s="8">
        <f t="shared" si="81"/>
        <v>-2.8399006034788784E-2</v>
      </c>
      <c r="AR158" s="12">
        <f t="shared" si="82"/>
        <v>239.7</v>
      </c>
      <c r="AS158" s="12">
        <f t="shared" si="83"/>
        <v>19</v>
      </c>
      <c r="AT158" s="12">
        <f t="shared" si="84"/>
        <v>0</v>
      </c>
      <c r="AU158" s="12">
        <f t="shared" si="85"/>
        <v>7990</v>
      </c>
      <c r="AV158" s="12">
        <f>MAX(AU$4:AU158)</f>
        <v>8028</v>
      </c>
      <c r="AW158" s="8">
        <f t="shared" si="86"/>
        <v>-4.7334329845540608E-3</v>
      </c>
    </row>
    <row r="159" spans="1:49" x14ac:dyDescent="0.3">
      <c r="A159" s="1">
        <v>42711</v>
      </c>
      <c r="B159" s="1">
        <v>42712</v>
      </c>
      <c r="C159" s="1" t="s">
        <v>45</v>
      </c>
      <c r="D159" s="3">
        <v>1350</v>
      </c>
      <c r="E159" s="3">
        <v>0</v>
      </c>
      <c r="F159" s="3">
        <f t="shared" si="58"/>
        <v>1350</v>
      </c>
      <c r="G159" s="14">
        <f t="shared" si="59"/>
        <v>1</v>
      </c>
      <c r="H159" s="3" t="s">
        <v>17</v>
      </c>
      <c r="K159" s="14" t="s">
        <v>11</v>
      </c>
      <c r="L159" s="14">
        <f t="shared" si="60"/>
        <v>0</v>
      </c>
      <c r="M159" s="14" t="s">
        <v>21</v>
      </c>
      <c r="N159" s="14">
        <v>7</v>
      </c>
      <c r="O159" s="14">
        <v>106400</v>
      </c>
      <c r="P159" s="14">
        <v>106393</v>
      </c>
      <c r="Q159" s="14">
        <v>106791</v>
      </c>
      <c r="R159" s="13">
        <f t="shared" si="61"/>
        <v>1.4</v>
      </c>
      <c r="S159" s="13">
        <f t="shared" si="62"/>
        <v>38.4</v>
      </c>
      <c r="U159" s="13">
        <f t="shared" si="63"/>
        <v>-1.4</v>
      </c>
      <c r="V159" s="13">
        <f t="shared" si="64"/>
        <v>38.4</v>
      </c>
      <c r="W159" s="7">
        <f t="shared" si="65"/>
        <v>1</v>
      </c>
      <c r="X159" s="7">
        <f t="shared" si="66"/>
        <v>0</v>
      </c>
      <c r="Y159" s="13">
        <f t="shared" si="67"/>
        <v>0</v>
      </c>
      <c r="Z159" s="7"/>
      <c r="AA159" s="13">
        <f t="shared" si="68"/>
        <v>0</v>
      </c>
      <c r="AB159" s="13">
        <f t="shared" si="69"/>
        <v>10</v>
      </c>
      <c r="AC159" s="13">
        <f t="shared" si="70"/>
        <v>74</v>
      </c>
      <c r="AD159" s="13">
        <f t="shared" si="71"/>
        <v>0</v>
      </c>
      <c r="AE159" s="13">
        <f t="shared" si="72"/>
        <v>10</v>
      </c>
      <c r="AF159" s="13">
        <f t="shared" si="73"/>
        <v>10</v>
      </c>
      <c r="AG159" s="13">
        <f t="shared" si="74"/>
        <v>0</v>
      </c>
      <c r="AH159" s="13">
        <f t="shared" si="75"/>
        <v>214</v>
      </c>
      <c r="AI159" s="14">
        <f t="shared" si="76"/>
        <v>0</v>
      </c>
      <c r="AK159" s="12">
        <f t="shared" si="77"/>
        <v>161.1</v>
      </c>
      <c r="AL159" s="12">
        <f t="shared" si="78"/>
        <v>13</v>
      </c>
      <c r="AM159" s="12">
        <f t="shared" si="79"/>
        <v>130</v>
      </c>
      <c r="AN159" s="12">
        <f t="shared" si="80"/>
        <v>5604</v>
      </c>
      <c r="AO159" s="12">
        <f>MAX(AN$4:AN159)</f>
        <v>5634</v>
      </c>
      <c r="AP159" s="8">
        <f t="shared" si="81"/>
        <v>-5.3248136315228968E-3</v>
      </c>
      <c r="AR159" s="12">
        <f t="shared" si="82"/>
        <v>239.7</v>
      </c>
      <c r="AS159" s="12">
        <f t="shared" si="83"/>
        <v>19</v>
      </c>
      <c r="AT159" s="12">
        <f t="shared" si="84"/>
        <v>0</v>
      </c>
      <c r="AU159" s="12">
        <f t="shared" si="85"/>
        <v>7990</v>
      </c>
      <c r="AV159" s="12">
        <f>MAX(AU$4:AU159)</f>
        <v>8028</v>
      </c>
      <c r="AW159" s="8">
        <f t="shared" si="86"/>
        <v>-4.7334329845540608E-3</v>
      </c>
    </row>
    <row r="160" spans="1:49" x14ac:dyDescent="0.3">
      <c r="A160" s="1">
        <v>42712</v>
      </c>
      <c r="B160" s="1">
        <v>42712</v>
      </c>
      <c r="C160" s="1" t="s">
        <v>44</v>
      </c>
      <c r="D160" s="3">
        <v>1725</v>
      </c>
      <c r="E160" s="3">
        <v>-200</v>
      </c>
      <c r="F160" s="3">
        <f t="shared" si="58"/>
        <v>1525</v>
      </c>
      <c r="G160" s="14">
        <f t="shared" si="59"/>
        <v>0</v>
      </c>
      <c r="H160" s="3" t="s">
        <v>37</v>
      </c>
      <c r="L160" s="14">
        <f t="shared" si="60"/>
        <v>1</v>
      </c>
      <c r="M160" s="14" t="s">
        <v>21</v>
      </c>
      <c r="N160" s="14">
        <v>8</v>
      </c>
      <c r="O160" s="14">
        <v>74340</v>
      </c>
      <c r="P160" s="14">
        <v>74280</v>
      </c>
      <c r="Q160" s="14">
        <v>74952</v>
      </c>
      <c r="R160" s="13">
        <f t="shared" si="61"/>
        <v>6.8</v>
      </c>
      <c r="S160" s="13">
        <f t="shared" si="62"/>
        <v>60.4</v>
      </c>
      <c r="U160" s="13">
        <f t="shared" si="63"/>
        <v>-6.8</v>
      </c>
      <c r="V160" s="13">
        <f t="shared" si="64"/>
        <v>60.4</v>
      </c>
      <c r="W160" s="7">
        <f t="shared" si="65"/>
        <v>1</v>
      </c>
      <c r="X160" s="7">
        <f t="shared" si="66"/>
        <v>1</v>
      </c>
      <c r="Y160" s="13">
        <f t="shared" si="67"/>
        <v>0</v>
      </c>
      <c r="Z160" s="7"/>
      <c r="AA160" s="13">
        <f t="shared" si="68"/>
        <v>0</v>
      </c>
      <c r="AB160" s="13">
        <f t="shared" si="69"/>
        <v>10</v>
      </c>
      <c r="AC160" s="13">
        <f t="shared" si="70"/>
        <v>84</v>
      </c>
      <c r="AD160" s="13">
        <f t="shared" si="71"/>
        <v>0</v>
      </c>
      <c r="AE160" s="13">
        <f t="shared" si="72"/>
        <v>0</v>
      </c>
      <c r="AF160" s="13">
        <f t="shared" si="73"/>
        <v>0</v>
      </c>
      <c r="AG160" s="13">
        <f t="shared" si="74"/>
        <v>10</v>
      </c>
      <c r="AH160" s="13">
        <f t="shared" si="75"/>
        <v>224</v>
      </c>
      <c r="AI160" s="14">
        <f t="shared" si="76"/>
        <v>1</v>
      </c>
      <c r="AK160" s="12">
        <f t="shared" si="77"/>
        <v>161.1</v>
      </c>
      <c r="AL160" s="12">
        <f t="shared" si="78"/>
        <v>13</v>
      </c>
      <c r="AM160" s="12">
        <f t="shared" si="79"/>
        <v>130</v>
      </c>
      <c r="AN160" s="12">
        <f t="shared" si="80"/>
        <v>5734</v>
      </c>
      <c r="AO160" s="12">
        <f>MAX(AN$4:AN160)</f>
        <v>5734</v>
      </c>
      <c r="AP160" s="8">
        <f t="shared" si="81"/>
        <v>0</v>
      </c>
      <c r="AR160" s="12">
        <f t="shared" si="82"/>
        <v>239.7</v>
      </c>
      <c r="AS160" s="12">
        <f t="shared" si="83"/>
        <v>19</v>
      </c>
      <c r="AT160" s="12">
        <f t="shared" si="84"/>
        <v>190</v>
      </c>
      <c r="AU160" s="12">
        <f t="shared" si="85"/>
        <v>8180</v>
      </c>
      <c r="AV160" s="12">
        <f>MAX(AU$4:AU160)</f>
        <v>8180</v>
      </c>
      <c r="AW160" s="8">
        <f t="shared" si="86"/>
        <v>0</v>
      </c>
    </row>
    <row r="161" spans="1:49" x14ac:dyDescent="0.3">
      <c r="A161" s="1">
        <v>42713</v>
      </c>
      <c r="B161" s="1">
        <v>42713</v>
      </c>
      <c r="C161" s="1" t="s">
        <v>44</v>
      </c>
      <c r="D161" s="3">
        <v>1325</v>
      </c>
      <c r="E161" s="3">
        <v>-200</v>
      </c>
      <c r="F161" s="3">
        <f t="shared" si="58"/>
        <v>1125</v>
      </c>
      <c r="G161" s="14">
        <f t="shared" si="59"/>
        <v>0</v>
      </c>
      <c r="H161" s="3" t="s">
        <v>37</v>
      </c>
      <c r="L161" s="14">
        <f t="shared" si="60"/>
        <v>1</v>
      </c>
      <c r="M161" s="14" t="s">
        <v>20</v>
      </c>
      <c r="N161" s="14">
        <v>8</v>
      </c>
      <c r="O161" s="14">
        <v>74930</v>
      </c>
      <c r="P161" s="14">
        <v>74952</v>
      </c>
      <c r="Q161" s="14">
        <v>74302</v>
      </c>
      <c r="R161" s="13">
        <f t="shared" si="61"/>
        <v>3</v>
      </c>
      <c r="S161" s="13">
        <f t="shared" si="62"/>
        <v>62</v>
      </c>
      <c r="U161" s="13">
        <f t="shared" si="63"/>
        <v>-3</v>
      </c>
      <c r="V161" s="13">
        <f t="shared" si="64"/>
        <v>62</v>
      </c>
      <c r="W161" s="7">
        <f t="shared" si="65"/>
        <v>1</v>
      </c>
      <c r="X161" s="7">
        <f t="shared" si="66"/>
        <v>1</v>
      </c>
      <c r="Y161" s="13">
        <f t="shared" si="67"/>
        <v>0</v>
      </c>
      <c r="Z161" s="7"/>
      <c r="AA161" s="13">
        <f t="shared" si="68"/>
        <v>0</v>
      </c>
      <c r="AB161" s="13">
        <f t="shared" si="69"/>
        <v>10</v>
      </c>
      <c r="AC161" s="13">
        <f t="shared" si="70"/>
        <v>94</v>
      </c>
      <c r="AD161" s="13">
        <f t="shared" si="71"/>
        <v>0</v>
      </c>
      <c r="AE161" s="13">
        <f t="shared" si="72"/>
        <v>0</v>
      </c>
      <c r="AF161" s="13">
        <f t="shared" si="73"/>
        <v>0</v>
      </c>
      <c r="AG161" s="13">
        <f t="shared" si="74"/>
        <v>10</v>
      </c>
      <c r="AH161" s="13">
        <f t="shared" si="75"/>
        <v>234</v>
      </c>
      <c r="AI161" s="14">
        <f t="shared" si="76"/>
        <v>1</v>
      </c>
      <c r="AK161" s="12">
        <f t="shared" si="77"/>
        <v>172.01999999999998</v>
      </c>
      <c r="AL161" s="12">
        <f t="shared" si="78"/>
        <v>14</v>
      </c>
      <c r="AM161" s="12">
        <f t="shared" si="79"/>
        <v>140</v>
      </c>
      <c r="AN161" s="12">
        <f t="shared" si="80"/>
        <v>5874</v>
      </c>
      <c r="AO161" s="12">
        <f>MAX(AN$4:AN161)</f>
        <v>5874</v>
      </c>
      <c r="AP161" s="8">
        <f t="shared" si="81"/>
        <v>0</v>
      </c>
      <c r="AR161" s="12">
        <f t="shared" si="82"/>
        <v>239.7</v>
      </c>
      <c r="AS161" s="12">
        <f t="shared" si="83"/>
        <v>19</v>
      </c>
      <c r="AT161" s="12">
        <f t="shared" si="84"/>
        <v>190</v>
      </c>
      <c r="AU161" s="12">
        <f t="shared" si="85"/>
        <v>8370</v>
      </c>
      <c r="AV161" s="12">
        <f>MAX(AU$4:AU161)</f>
        <v>8370</v>
      </c>
      <c r="AW161" s="8">
        <f t="shared" si="86"/>
        <v>0</v>
      </c>
    </row>
    <row r="162" spans="1:49" x14ac:dyDescent="0.3">
      <c r="A162" s="1">
        <v>42713</v>
      </c>
      <c r="B162" s="1">
        <v>42713</v>
      </c>
      <c r="C162" s="1" t="s">
        <v>45</v>
      </c>
      <c r="D162" s="3">
        <v>1210</v>
      </c>
      <c r="E162" s="3">
        <v>0</v>
      </c>
      <c r="F162" s="3">
        <f t="shared" si="58"/>
        <v>1210</v>
      </c>
      <c r="G162" s="14">
        <f t="shared" si="59"/>
        <v>0</v>
      </c>
      <c r="H162" s="3" t="s">
        <v>17</v>
      </c>
      <c r="I162" s="14" t="s">
        <v>11</v>
      </c>
      <c r="J162" s="14">
        <v>19</v>
      </c>
      <c r="L162" s="14">
        <f t="shared" si="60"/>
        <v>1</v>
      </c>
      <c r="M162" s="14" t="s">
        <v>21</v>
      </c>
      <c r="N162" s="14">
        <v>7</v>
      </c>
      <c r="O162" s="14">
        <v>105660</v>
      </c>
      <c r="P162" s="14">
        <v>105627</v>
      </c>
      <c r="Q162" s="14">
        <v>105727</v>
      </c>
      <c r="R162" s="13">
        <f t="shared" si="61"/>
        <v>4</v>
      </c>
      <c r="S162" s="13">
        <f t="shared" si="62"/>
        <v>6</v>
      </c>
      <c r="U162" s="13">
        <f t="shared" si="63"/>
        <v>-4</v>
      </c>
      <c r="V162" s="13">
        <f t="shared" si="64"/>
        <v>6</v>
      </c>
      <c r="W162" s="7">
        <f t="shared" si="65"/>
        <v>1</v>
      </c>
      <c r="X162" s="7">
        <f t="shared" si="66"/>
        <v>0</v>
      </c>
      <c r="Y162" s="13">
        <f t="shared" si="67"/>
        <v>0</v>
      </c>
      <c r="Z162" s="7"/>
      <c r="AA162" s="13">
        <f t="shared" si="68"/>
        <v>-12</v>
      </c>
      <c r="AB162" s="13">
        <f t="shared" si="69"/>
        <v>-12</v>
      </c>
      <c r="AC162" s="13">
        <f t="shared" si="70"/>
        <v>82</v>
      </c>
      <c r="AD162" s="13">
        <f t="shared" si="71"/>
        <v>-12</v>
      </c>
      <c r="AE162" s="13">
        <f t="shared" si="72"/>
        <v>0</v>
      </c>
      <c r="AF162" s="13">
        <f t="shared" si="73"/>
        <v>0</v>
      </c>
      <c r="AG162" s="13">
        <f t="shared" si="74"/>
        <v>0</v>
      </c>
      <c r="AH162" s="13">
        <f t="shared" si="75"/>
        <v>234</v>
      </c>
      <c r="AI162" s="14">
        <f t="shared" si="76"/>
        <v>0</v>
      </c>
      <c r="AK162" s="12">
        <f t="shared" si="77"/>
        <v>172.01999999999998</v>
      </c>
      <c r="AL162" s="12">
        <f t="shared" si="78"/>
        <v>14</v>
      </c>
      <c r="AM162" s="12">
        <f t="shared" si="79"/>
        <v>-168</v>
      </c>
      <c r="AN162" s="12">
        <f t="shared" si="80"/>
        <v>5706</v>
      </c>
      <c r="AO162" s="12">
        <f>MAX(AN$4:AN162)</f>
        <v>5874</v>
      </c>
      <c r="AP162" s="8">
        <f t="shared" si="81"/>
        <v>-2.8600612870275793E-2</v>
      </c>
      <c r="AR162" s="12">
        <f t="shared" si="82"/>
        <v>251.1</v>
      </c>
      <c r="AS162" s="12">
        <f t="shared" si="83"/>
        <v>20</v>
      </c>
      <c r="AT162" s="12">
        <f t="shared" si="84"/>
        <v>0</v>
      </c>
      <c r="AU162" s="12">
        <f t="shared" si="85"/>
        <v>8370</v>
      </c>
      <c r="AV162" s="12">
        <f>MAX(AU$4:AU162)</f>
        <v>8370</v>
      </c>
      <c r="AW162" s="8">
        <f t="shared" si="86"/>
        <v>0</v>
      </c>
    </row>
    <row r="163" spans="1:49" x14ac:dyDescent="0.3">
      <c r="A163" s="1">
        <v>42716</v>
      </c>
      <c r="B163" s="1">
        <v>42716</v>
      </c>
      <c r="C163" s="1" t="s">
        <v>44</v>
      </c>
      <c r="D163" s="3">
        <v>1620</v>
      </c>
      <c r="E163" s="3">
        <v>-200</v>
      </c>
      <c r="F163" s="3">
        <f t="shared" si="58"/>
        <v>1420</v>
      </c>
      <c r="G163" s="14">
        <f t="shared" si="59"/>
        <v>0</v>
      </c>
      <c r="H163" s="3" t="s">
        <v>38</v>
      </c>
      <c r="L163" s="14">
        <f t="shared" si="60"/>
        <v>1</v>
      </c>
      <c r="M163" s="14" t="s">
        <v>21</v>
      </c>
      <c r="N163" s="14">
        <v>7</v>
      </c>
      <c r="O163" s="14">
        <v>115240</v>
      </c>
      <c r="P163" s="14">
        <v>115202</v>
      </c>
      <c r="Q163" s="14">
        <v>115594</v>
      </c>
      <c r="R163" s="13">
        <f t="shared" si="61"/>
        <v>4.5</v>
      </c>
      <c r="S163" s="13">
        <f t="shared" si="62"/>
        <v>34.700000000000003</v>
      </c>
      <c r="U163" s="13">
        <f t="shared" si="63"/>
        <v>-4.5</v>
      </c>
      <c r="V163" s="13">
        <f t="shared" si="64"/>
        <v>34.700000000000003</v>
      </c>
      <c r="W163" s="7">
        <f t="shared" si="65"/>
        <v>1</v>
      </c>
      <c r="X163" s="7">
        <f t="shared" si="66"/>
        <v>1</v>
      </c>
      <c r="Y163" s="13">
        <f t="shared" si="67"/>
        <v>0</v>
      </c>
      <c r="Z163" s="7"/>
      <c r="AA163" s="13">
        <f t="shared" si="68"/>
        <v>0</v>
      </c>
      <c r="AB163" s="13">
        <f t="shared" si="69"/>
        <v>10</v>
      </c>
      <c r="AC163" s="13">
        <f t="shared" si="70"/>
        <v>92</v>
      </c>
      <c r="AD163" s="13">
        <f t="shared" si="71"/>
        <v>0</v>
      </c>
      <c r="AE163" s="13">
        <f t="shared" si="72"/>
        <v>0</v>
      </c>
      <c r="AF163" s="13">
        <f t="shared" si="73"/>
        <v>0</v>
      </c>
      <c r="AG163" s="13">
        <f t="shared" si="74"/>
        <v>10</v>
      </c>
      <c r="AH163" s="13">
        <f t="shared" si="75"/>
        <v>244</v>
      </c>
      <c r="AI163" s="14">
        <f t="shared" si="76"/>
        <v>1</v>
      </c>
      <c r="AK163" s="12">
        <f t="shared" si="77"/>
        <v>171.18</v>
      </c>
      <c r="AL163" s="12">
        <f t="shared" si="78"/>
        <v>14</v>
      </c>
      <c r="AM163" s="12">
        <f t="shared" si="79"/>
        <v>140</v>
      </c>
      <c r="AN163" s="12">
        <f t="shared" si="80"/>
        <v>5846</v>
      </c>
      <c r="AO163" s="12">
        <f>MAX(AN$4:AN163)</f>
        <v>5874</v>
      </c>
      <c r="AP163" s="8">
        <f t="shared" si="81"/>
        <v>-4.7667688117126322E-3</v>
      </c>
      <c r="AR163" s="12">
        <f t="shared" si="82"/>
        <v>251.1</v>
      </c>
      <c r="AS163" s="12">
        <f t="shared" si="83"/>
        <v>20</v>
      </c>
      <c r="AT163" s="12">
        <f t="shared" si="84"/>
        <v>200</v>
      </c>
      <c r="AU163" s="12">
        <f t="shared" si="85"/>
        <v>8570</v>
      </c>
      <c r="AV163" s="12">
        <f>MAX(AU$4:AU163)</f>
        <v>8570</v>
      </c>
      <c r="AW163" s="8">
        <f t="shared" si="86"/>
        <v>0</v>
      </c>
    </row>
    <row r="164" spans="1:49" x14ac:dyDescent="0.3">
      <c r="A164" s="1">
        <v>42713</v>
      </c>
      <c r="B164" s="1">
        <v>42716</v>
      </c>
      <c r="C164" s="1" t="s">
        <v>44</v>
      </c>
      <c r="D164" s="3">
        <v>2510</v>
      </c>
      <c r="E164" s="3">
        <v>-200</v>
      </c>
      <c r="F164" s="3">
        <f t="shared" si="58"/>
        <v>2310</v>
      </c>
      <c r="G164" s="14">
        <f t="shared" si="59"/>
        <v>3</v>
      </c>
      <c r="H164" s="3" t="s">
        <v>43</v>
      </c>
      <c r="I164" s="14" t="s">
        <v>11</v>
      </c>
      <c r="J164" s="14">
        <v>15</v>
      </c>
      <c r="L164" s="14">
        <f t="shared" si="60"/>
        <v>1</v>
      </c>
      <c r="M164" s="14" t="s">
        <v>21</v>
      </c>
      <c r="N164" s="14">
        <v>10</v>
      </c>
      <c r="O164" s="14">
        <v>131280</v>
      </c>
      <c r="P164" s="14">
        <v>131135</v>
      </c>
      <c r="Q164" s="14">
        <v>131423</v>
      </c>
      <c r="R164" s="13">
        <f t="shared" si="61"/>
        <v>15.5</v>
      </c>
      <c r="S164" s="13">
        <f t="shared" si="62"/>
        <v>13.3</v>
      </c>
      <c r="U164" s="13">
        <f t="shared" si="63"/>
        <v>-15.5</v>
      </c>
      <c r="V164" s="13">
        <f t="shared" si="64"/>
        <v>13.3</v>
      </c>
      <c r="W164" s="7">
        <f t="shared" si="65"/>
        <v>1</v>
      </c>
      <c r="X164" s="7">
        <f t="shared" si="66"/>
        <v>0</v>
      </c>
      <c r="Y164" s="13">
        <f t="shared" si="67"/>
        <v>-12</v>
      </c>
      <c r="Z164" s="7"/>
      <c r="AA164" s="13">
        <f t="shared" si="68"/>
        <v>-12</v>
      </c>
      <c r="AB164" s="13">
        <f t="shared" si="69"/>
        <v>-12</v>
      </c>
      <c r="AC164" s="13">
        <f t="shared" si="70"/>
        <v>80</v>
      </c>
      <c r="AD164" s="13">
        <f t="shared" si="71"/>
        <v>-12</v>
      </c>
      <c r="AE164" s="13">
        <f t="shared" si="72"/>
        <v>0</v>
      </c>
      <c r="AF164" s="13">
        <f t="shared" si="73"/>
        <v>0</v>
      </c>
      <c r="AG164" s="13">
        <f t="shared" si="74"/>
        <v>0</v>
      </c>
      <c r="AH164" s="13">
        <f t="shared" si="75"/>
        <v>244</v>
      </c>
      <c r="AI164" s="14">
        <f t="shared" si="76"/>
        <v>0</v>
      </c>
      <c r="AK164" s="12">
        <f t="shared" si="77"/>
        <v>171.18</v>
      </c>
      <c r="AL164" s="12">
        <f t="shared" si="78"/>
        <v>14</v>
      </c>
      <c r="AM164" s="12">
        <f t="shared" si="79"/>
        <v>-168</v>
      </c>
      <c r="AN164" s="12">
        <f t="shared" si="80"/>
        <v>5678</v>
      </c>
      <c r="AO164" s="12">
        <f>MAX(AN$4:AN164)</f>
        <v>5874</v>
      </c>
      <c r="AP164" s="8">
        <f t="shared" si="81"/>
        <v>-3.3367381681988426E-2</v>
      </c>
      <c r="AR164" s="12">
        <f t="shared" si="82"/>
        <v>257.09999999999997</v>
      </c>
      <c r="AS164" s="12">
        <f t="shared" si="83"/>
        <v>21</v>
      </c>
      <c r="AT164" s="12">
        <f t="shared" si="84"/>
        <v>0</v>
      </c>
      <c r="AU164" s="12">
        <f t="shared" si="85"/>
        <v>8570</v>
      </c>
      <c r="AV164" s="12">
        <f>MAX(AU$4:AU164)</f>
        <v>8570</v>
      </c>
      <c r="AW164" s="8">
        <f t="shared" si="86"/>
        <v>0</v>
      </c>
    </row>
    <row r="165" spans="1:49" x14ac:dyDescent="0.3">
      <c r="A165" s="1">
        <v>42717</v>
      </c>
      <c r="B165" s="1">
        <v>42717</v>
      </c>
      <c r="C165" s="1" t="s">
        <v>44</v>
      </c>
      <c r="D165" s="3">
        <v>1130</v>
      </c>
      <c r="E165" s="3">
        <v>-200</v>
      </c>
      <c r="F165" s="3">
        <f t="shared" si="58"/>
        <v>930</v>
      </c>
      <c r="G165" s="14">
        <f t="shared" si="59"/>
        <v>0</v>
      </c>
      <c r="H165" s="3" t="s">
        <v>37</v>
      </c>
      <c r="L165" s="14">
        <f t="shared" si="60"/>
        <v>1</v>
      </c>
      <c r="M165" s="14" t="s">
        <v>21</v>
      </c>
      <c r="N165" s="14">
        <v>8</v>
      </c>
      <c r="O165" s="14">
        <v>74760</v>
      </c>
      <c r="P165" s="14">
        <v>74749</v>
      </c>
      <c r="Q165" s="14">
        <v>75226</v>
      </c>
      <c r="R165" s="13">
        <f t="shared" si="61"/>
        <v>1.9</v>
      </c>
      <c r="S165" s="13">
        <f t="shared" si="62"/>
        <v>45.8</v>
      </c>
      <c r="U165" s="13">
        <f t="shared" si="63"/>
        <v>-1.9</v>
      </c>
      <c r="V165" s="13">
        <f t="shared" si="64"/>
        <v>45.8</v>
      </c>
      <c r="W165" s="7">
        <f t="shared" si="65"/>
        <v>1</v>
      </c>
      <c r="X165" s="7">
        <f t="shared" si="66"/>
        <v>1</v>
      </c>
      <c r="Y165" s="13">
        <f t="shared" si="67"/>
        <v>0</v>
      </c>
      <c r="Z165" s="7"/>
      <c r="AA165" s="13">
        <f t="shared" si="68"/>
        <v>0</v>
      </c>
      <c r="AB165" s="13">
        <f t="shared" si="69"/>
        <v>10</v>
      </c>
      <c r="AC165" s="13">
        <f t="shared" si="70"/>
        <v>90</v>
      </c>
      <c r="AD165" s="13">
        <f t="shared" si="71"/>
        <v>0</v>
      </c>
      <c r="AE165" s="13">
        <f t="shared" si="72"/>
        <v>0</v>
      </c>
      <c r="AF165" s="13">
        <f t="shared" si="73"/>
        <v>0</v>
      </c>
      <c r="AG165" s="13">
        <f t="shared" si="74"/>
        <v>10</v>
      </c>
      <c r="AH165" s="13">
        <f t="shared" si="75"/>
        <v>254</v>
      </c>
      <c r="AI165" s="14">
        <f t="shared" si="76"/>
        <v>1</v>
      </c>
      <c r="AK165" s="12">
        <f t="shared" si="77"/>
        <v>170.34</v>
      </c>
      <c r="AL165" s="12">
        <f t="shared" si="78"/>
        <v>14</v>
      </c>
      <c r="AM165" s="12">
        <f t="shared" si="79"/>
        <v>140</v>
      </c>
      <c r="AN165" s="12">
        <f t="shared" si="80"/>
        <v>5818</v>
      </c>
      <c r="AO165" s="12">
        <f>MAX(AN$4:AN165)</f>
        <v>5874</v>
      </c>
      <c r="AP165" s="8">
        <f t="shared" si="81"/>
        <v>-9.5335376234252645E-3</v>
      </c>
      <c r="AR165" s="12">
        <f t="shared" si="82"/>
        <v>257.09999999999997</v>
      </c>
      <c r="AS165" s="12">
        <f t="shared" si="83"/>
        <v>21</v>
      </c>
      <c r="AT165" s="12">
        <f t="shared" si="84"/>
        <v>210</v>
      </c>
      <c r="AU165" s="12">
        <f t="shared" si="85"/>
        <v>8780</v>
      </c>
      <c r="AV165" s="12">
        <f>MAX(AU$4:AU165)</f>
        <v>8780</v>
      </c>
      <c r="AW165" s="8">
        <f t="shared" si="86"/>
        <v>0</v>
      </c>
    </row>
    <row r="166" spans="1:49" x14ac:dyDescent="0.3">
      <c r="A166" s="1">
        <v>42717</v>
      </c>
      <c r="B166" s="1">
        <v>42717</v>
      </c>
      <c r="C166" s="1" t="s">
        <v>44</v>
      </c>
      <c r="D166" s="3">
        <v>1300</v>
      </c>
      <c r="E166" s="3">
        <v>-200</v>
      </c>
      <c r="F166" s="3">
        <f t="shared" si="58"/>
        <v>1100</v>
      </c>
      <c r="G166" s="14">
        <f t="shared" si="59"/>
        <v>0</v>
      </c>
      <c r="H166" s="3" t="s">
        <v>38</v>
      </c>
      <c r="L166" s="14">
        <f t="shared" si="60"/>
        <v>1</v>
      </c>
      <c r="M166" s="14" t="s">
        <v>20</v>
      </c>
      <c r="N166" s="14">
        <v>7</v>
      </c>
      <c r="O166" s="14">
        <v>115480</v>
      </c>
      <c r="P166" s="14">
        <v>115468</v>
      </c>
      <c r="Q166" s="14">
        <v>114955</v>
      </c>
      <c r="R166" s="13">
        <f t="shared" si="61"/>
        <v>-0.5</v>
      </c>
      <c r="S166" s="13">
        <f t="shared" si="62"/>
        <v>51.8</v>
      </c>
      <c r="U166" s="13">
        <f t="shared" si="63"/>
        <v>0.5</v>
      </c>
      <c r="V166" s="13">
        <f t="shared" si="64"/>
        <v>51.8</v>
      </c>
      <c r="W166" s="7">
        <f t="shared" si="65"/>
        <v>0</v>
      </c>
      <c r="X166" s="7">
        <f t="shared" si="66"/>
        <v>0</v>
      </c>
      <c r="Y166" s="13">
        <f t="shared" si="67"/>
        <v>0</v>
      </c>
      <c r="Z166" s="7"/>
      <c r="AA166" s="13">
        <f t="shared" si="68"/>
        <v>0</v>
      </c>
      <c r="AB166" s="13">
        <f t="shared" si="69"/>
        <v>0</v>
      </c>
      <c r="AC166" s="13">
        <f t="shared" si="70"/>
        <v>90</v>
      </c>
      <c r="AD166" s="13">
        <f t="shared" si="71"/>
        <v>0</v>
      </c>
      <c r="AE166" s="13">
        <f t="shared" si="72"/>
        <v>0</v>
      </c>
      <c r="AF166" s="13">
        <f t="shared" si="73"/>
        <v>0</v>
      </c>
      <c r="AG166" s="13">
        <f t="shared" si="74"/>
        <v>0</v>
      </c>
      <c r="AH166" s="13">
        <f t="shared" si="75"/>
        <v>254</v>
      </c>
      <c r="AI166" s="14">
        <f t="shared" si="76"/>
        <v>0</v>
      </c>
      <c r="AK166" s="12">
        <f t="shared" si="77"/>
        <v>170.34</v>
      </c>
      <c r="AL166" s="12">
        <f t="shared" si="78"/>
        <v>14</v>
      </c>
      <c r="AM166" s="12">
        <f t="shared" si="79"/>
        <v>0</v>
      </c>
      <c r="AN166" s="12">
        <f t="shared" si="80"/>
        <v>5818</v>
      </c>
      <c r="AO166" s="12">
        <f>MAX(AN$4:AN166)</f>
        <v>5874</v>
      </c>
      <c r="AP166" s="8">
        <f t="shared" si="81"/>
        <v>-9.5335376234252645E-3</v>
      </c>
      <c r="AR166" s="12">
        <f t="shared" si="82"/>
        <v>257.09999999999997</v>
      </c>
      <c r="AS166" s="12">
        <f t="shared" si="83"/>
        <v>21</v>
      </c>
      <c r="AT166" s="12">
        <f t="shared" si="84"/>
        <v>0</v>
      </c>
      <c r="AU166" s="12">
        <f t="shared" si="85"/>
        <v>8780</v>
      </c>
      <c r="AV166" s="12">
        <f>MAX(AU$4:AU166)</f>
        <v>8780</v>
      </c>
      <c r="AW166" s="8">
        <f t="shared" si="86"/>
        <v>0</v>
      </c>
    </row>
    <row r="167" spans="1:49" x14ac:dyDescent="0.3">
      <c r="A167" s="1">
        <v>42712</v>
      </c>
      <c r="B167" s="1">
        <v>42717</v>
      </c>
      <c r="C167" s="1" t="s">
        <v>44</v>
      </c>
      <c r="D167" s="3">
        <v>1640</v>
      </c>
      <c r="E167" s="3">
        <v>-200</v>
      </c>
      <c r="F167" s="3">
        <f t="shared" si="58"/>
        <v>1440</v>
      </c>
      <c r="G167" s="14">
        <f t="shared" si="59"/>
        <v>5</v>
      </c>
      <c r="H167" s="3" t="s">
        <v>37</v>
      </c>
      <c r="L167" s="14">
        <f t="shared" si="60"/>
        <v>1</v>
      </c>
      <c r="M167" s="14" t="s">
        <v>20</v>
      </c>
      <c r="N167" s="14">
        <v>8</v>
      </c>
      <c r="O167" s="14">
        <v>75240</v>
      </c>
      <c r="P167" s="14">
        <v>75226</v>
      </c>
      <c r="Q167" s="14">
        <v>74876</v>
      </c>
      <c r="R167" s="13">
        <f t="shared" si="61"/>
        <v>-0.6</v>
      </c>
      <c r="S167" s="13">
        <f t="shared" si="62"/>
        <v>35.6</v>
      </c>
      <c r="U167" s="13">
        <f t="shared" si="63"/>
        <v>0.6</v>
      </c>
      <c r="V167" s="13">
        <f t="shared" si="64"/>
        <v>35.6</v>
      </c>
      <c r="W167" s="7">
        <f t="shared" si="65"/>
        <v>0</v>
      </c>
      <c r="X167" s="7">
        <f t="shared" si="66"/>
        <v>0</v>
      </c>
      <c r="Y167" s="13">
        <f t="shared" si="67"/>
        <v>0</v>
      </c>
      <c r="Z167" s="7"/>
      <c r="AA167" s="13">
        <f t="shared" si="68"/>
        <v>0</v>
      </c>
      <c r="AB167" s="13">
        <f t="shared" si="69"/>
        <v>0</v>
      </c>
      <c r="AC167" s="13">
        <f t="shared" si="70"/>
        <v>90</v>
      </c>
      <c r="AD167" s="13">
        <f t="shared" si="71"/>
        <v>0</v>
      </c>
      <c r="AE167" s="13">
        <f t="shared" si="72"/>
        <v>0</v>
      </c>
      <c r="AF167" s="13">
        <f t="shared" si="73"/>
        <v>0</v>
      </c>
      <c r="AG167" s="13">
        <f t="shared" si="74"/>
        <v>0</v>
      </c>
      <c r="AH167" s="13">
        <f t="shared" si="75"/>
        <v>254</v>
      </c>
      <c r="AI167" s="14">
        <f t="shared" si="76"/>
        <v>0</v>
      </c>
      <c r="AK167" s="12">
        <f t="shared" si="77"/>
        <v>170.34</v>
      </c>
      <c r="AL167" s="12">
        <f t="shared" si="78"/>
        <v>14</v>
      </c>
      <c r="AM167" s="12">
        <f t="shared" si="79"/>
        <v>0</v>
      </c>
      <c r="AN167" s="12">
        <f t="shared" si="80"/>
        <v>5818</v>
      </c>
      <c r="AO167" s="12">
        <f>MAX(AN$4:AN167)</f>
        <v>5874</v>
      </c>
      <c r="AP167" s="8">
        <f t="shared" si="81"/>
        <v>-9.5335376234252645E-3</v>
      </c>
      <c r="AR167" s="12">
        <f t="shared" si="82"/>
        <v>257.09999999999997</v>
      </c>
      <c r="AS167" s="12">
        <f t="shared" si="83"/>
        <v>21</v>
      </c>
      <c r="AT167" s="12">
        <f t="shared" si="84"/>
        <v>0</v>
      </c>
      <c r="AU167" s="12">
        <f t="shared" si="85"/>
        <v>8780</v>
      </c>
      <c r="AV167" s="12">
        <f>MAX(AU$4:AU167)</f>
        <v>8780</v>
      </c>
      <c r="AW167" s="8">
        <f t="shared" si="86"/>
        <v>0</v>
      </c>
    </row>
    <row r="168" spans="1:49" x14ac:dyDescent="0.3">
      <c r="A168" s="1">
        <v>42717</v>
      </c>
      <c r="B168" s="1">
        <v>42717</v>
      </c>
      <c r="C168" s="1" t="s">
        <v>45</v>
      </c>
      <c r="D168" s="3">
        <v>1610</v>
      </c>
      <c r="E168" s="3">
        <v>0</v>
      </c>
      <c r="F168" s="3">
        <f t="shared" si="58"/>
        <v>1610</v>
      </c>
      <c r="G168" s="14">
        <f t="shared" si="59"/>
        <v>0</v>
      </c>
      <c r="H168" s="3" t="s">
        <v>17</v>
      </c>
      <c r="L168" s="14">
        <f t="shared" si="60"/>
        <v>1</v>
      </c>
      <c r="M168" s="14" t="s">
        <v>20</v>
      </c>
      <c r="N168" s="14">
        <v>7</v>
      </c>
      <c r="O168" s="14">
        <v>106650</v>
      </c>
      <c r="P168" s="14">
        <v>106668</v>
      </c>
      <c r="Q168" s="14">
        <v>106146</v>
      </c>
      <c r="R168" s="13">
        <f t="shared" si="61"/>
        <v>2.5</v>
      </c>
      <c r="S168" s="13">
        <f t="shared" si="62"/>
        <v>49.7</v>
      </c>
      <c r="U168" s="13">
        <f t="shared" si="63"/>
        <v>-2.5</v>
      </c>
      <c r="V168" s="13">
        <f t="shared" si="64"/>
        <v>49.7</v>
      </c>
      <c r="W168" s="7">
        <f t="shared" si="65"/>
        <v>1</v>
      </c>
      <c r="X168" s="7">
        <f t="shared" si="66"/>
        <v>1</v>
      </c>
      <c r="Y168" s="13">
        <f t="shared" si="67"/>
        <v>0</v>
      </c>
      <c r="Z168" s="7"/>
      <c r="AA168" s="13">
        <f t="shared" si="68"/>
        <v>0</v>
      </c>
      <c r="AB168" s="13">
        <f t="shared" si="69"/>
        <v>10</v>
      </c>
      <c r="AC168" s="13">
        <f t="shared" si="70"/>
        <v>100</v>
      </c>
      <c r="AD168" s="13">
        <f t="shared" si="71"/>
        <v>0</v>
      </c>
      <c r="AE168" s="13">
        <f t="shared" si="72"/>
        <v>0</v>
      </c>
      <c r="AF168" s="13">
        <f t="shared" si="73"/>
        <v>0</v>
      </c>
      <c r="AG168" s="13">
        <f t="shared" si="74"/>
        <v>10</v>
      </c>
      <c r="AH168" s="13">
        <f t="shared" si="75"/>
        <v>264</v>
      </c>
      <c r="AI168" s="14">
        <f t="shared" si="76"/>
        <v>1</v>
      </c>
      <c r="AK168" s="12">
        <f t="shared" si="77"/>
        <v>170.34</v>
      </c>
      <c r="AL168" s="12">
        <f t="shared" si="78"/>
        <v>14</v>
      </c>
      <c r="AM168" s="12">
        <f t="shared" si="79"/>
        <v>140</v>
      </c>
      <c r="AN168" s="12">
        <f t="shared" si="80"/>
        <v>5958</v>
      </c>
      <c r="AO168" s="12">
        <f>MAX(AN$4:AN168)</f>
        <v>5958</v>
      </c>
      <c r="AP168" s="8">
        <f t="shared" si="81"/>
        <v>0</v>
      </c>
      <c r="AR168" s="12">
        <f t="shared" si="82"/>
        <v>257.09999999999997</v>
      </c>
      <c r="AS168" s="12">
        <f t="shared" si="83"/>
        <v>21</v>
      </c>
      <c r="AT168" s="12">
        <f t="shared" si="84"/>
        <v>210</v>
      </c>
      <c r="AU168" s="12">
        <f t="shared" si="85"/>
        <v>8990</v>
      </c>
      <c r="AV168" s="12">
        <f>MAX(AU$4:AU168)</f>
        <v>8990</v>
      </c>
      <c r="AW168" s="8">
        <f t="shared" si="86"/>
        <v>0</v>
      </c>
    </row>
    <row r="169" spans="1:49" x14ac:dyDescent="0.3">
      <c r="A169" s="1">
        <v>42717</v>
      </c>
      <c r="B169" s="1">
        <v>42717</v>
      </c>
      <c r="C169" s="1" t="s">
        <v>45</v>
      </c>
      <c r="D169" s="3">
        <v>2330</v>
      </c>
      <c r="E169" s="3">
        <v>0</v>
      </c>
      <c r="F169" s="3">
        <f t="shared" si="58"/>
        <v>2330</v>
      </c>
      <c r="G169" s="14">
        <f t="shared" si="59"/>
        <v>0</v>
      </c>
      <c r="H169" s="3" t="s">
        <v>17</v>
      </c>
      <c r="L169" s="14">
        <f t="shared" si="60"/>
        <v>1</v>
      </c>
      <c r="M169" s="14" t="s">
        <v>20</v>
      </c>
      <c r="N169" s="14">
        <v>7</v>
      </c>
      <c r="O169" s="14">
        <v>106380</v>
      </c>
      <c r="P169" s="14">
        <v>106408</v>
      </c>
      <c r="Q169" s="14">
        <v>106259</v>
      </c>
      <c r="R169" s="13">
        <f t="shared" si="61"/>
        <v>3.5</v>
      </c>
      <c r="S169" s="13">
        <f t="shared" si="62"/>
        <v>11.4</v>
      </c>
      <c r="U169" s="13">
        <f t="shared" si="63"/>
        <v>-3.5</v>
      </c>
      <c r="V169" s="13">
        <f t="shared" si="64"/>
        <v>11.4</v>
      </c>
      <c r="W169" s="7">
        <f t="shared" si="65"/>
        <v>1</v>
      </c>
      <c r="X169" s="7">
        <f t="shared" si="66"/>
        <v>1</v>
      </c>
      <c r="Y169" s="13">
        <f t="shared" si="67"/>
        <v>0</v>
      </c>
      <c r="Z169" s="7"/>
      <c r="AA169" s="13">
        <f t="shared" si="68"/>
        <v>-12</v>
      </c>
      <c r="AB169" s="13">
        <f t="shared" si="69"/>
        <v>10</v>
      </c>
      <c r="AC169" s="13">
        <f t="shared" si="70"/>
        <v>110</v>
      </c>
      <c r="AD169" s="13">
        <f t="shared" si="71"/>
        <v>0</v>
      </c>
      <c r="AE169" s="13">
        <f t="shared" si="72"/>
        <v>0</v>
      </c>
      <c r="AF169" s="13">
        <f t="shared" si="73"/>
        <v>0</v>
      </c>
      <c r="AG169" s="13">
        <f t="shared" si="74"/>
        <v>10</v>
      </c>
      <c r="AH169" s="13">
        <f t="shared" si="75"/>
        <v>274</v>
      </c>
      <c r="AI169" s="14">
        <f t="shared" si="76"/>
        <v>1</v>
      </c>
      <c r="AK169" s="12">
        <f t="shared" si="77"/>
        <v>170.34</v>
      </c>
      <c r="AL169" s="12">
        <f t="shared" si="78"/>
        <v>14</v>
      </c>
      <c r="AM169" s="12">
        <f t="shared" si="79"/>
        <v>140</v>
      </c>
      <c r="AN169" s="12">
        <f t="shared" si="80"/>
        <v>6098</v>
      </c>
      <c r="AO169" s="12">
        <f>MAX(AN$4:AN169)</f>
        <v>6098</v>
      </c>
      <c r="AP169" s="8">
        <f t="shared" si="81"/>
        <v>0</v>
      </c>
      <c r="AR169" s="12">
        <f t="shared" si="82"/>
        <v>257.09999999999997</v>
      </c>
      <c r="AS169" s="12">
        <f t="shared" si="83"/>
        <v>21</v>
      </c>
      <c r="AT169" s="12">
        <f t="shared" si="84"/>
        <v>210</v>
      </c>
      <c r="AU169" s="12">
        <f t="shared" si="85"/>
        <v>9200</v>
      </c>
      <c r="AV169" s="12">
        <f>MAX(AU$4:AU169)</f>
        <v>9200</v>
      </c>
      <c r="AW169" s="8">
        <f t="shared" si="86"/>
        <v>0</v>
      </c>
    </row>
    <row r="170" spans="1:49" x14ac:dyDescent="0.3">
      <c r="A170" s="1">
        <v>42718</v>
      </c>
      <c r="B170" s="1">
        <v>42718</v>
      </c>
      <c r="C170" s="1" t="s">
        <v>44</v>
      </c>
      <c r="D170" s="3">
        <v>2050</v>
      </c>
      <c r="E170" s="3">
        <v>-200</v>
      </c>
      <c r="F170" s="3">
        <f t="shared" si="58"/>
        <v>1850</v>
      </c>
      <c r="G170" s="14">
        <f t="shared" si="59"/>
        <v>0</v>
      </c>
      <c r="H170" s="3" t="s">
        <v>43</v>
      </c>
      <c r="K170" s="14" t="s">
        <v>11</v>
      </c>
      <c r="L170" s="14">
        <f t="shared" si="60"/>
        <v>1</v>
      </c>
      <c r="M170" s="14" t="s">
        <v>20</v>
      </c>
      <c r="N170" s="14">
        <v>10</v>
      </c>
      <c r="O170" s="14">
        <v>131750</v>
      </c>
      <c r="P170" s="14">
        <v>131832</v>
      </c>
      <c r="Q170" s="14">
        <v>131571</v>
      </c>
      <c r="R170" s="13">
        <f t="shared" si="61"/>
        <v>9.1999999999999993</v>
      </c>
      <c r="S170" s="13">
        <f t="shared" si="62"/>
        <v>16.899999999999999</v>
      </c>
      <c r="U170" s="13">
        <f t="shared" si="63"/>
        <v>-9.1999999999999993</v>
      </c>
      <c r="V170" s="13">
        <f t="shared" si="64"/>
        <v>16.899999999999999</v>
      </c>
      <c r="W170" s="7">
        <f t="shared" si="65"/>
        <v>1</v>
      </c>
      <c r="X170" s="7">
        <f t="shared" si="66"/>
        <v>0</v>
      </c>
      <c r="Y170" s="13">
        <f t="shared" si="67"/>
        <v>0</v>
      </c>
      <c r="Z170" s="7"/>
      <c r="AA170" s="13">
        <f t="shared" si="68"/>
        <v>-12</v>
      </c>
      <c r="AB170" s="13">
        <f t="shared" si="69"/>
        <v>10</v>
      </c>
      <c r="AC170" s="13">
        <f t="shared" si="70"/>
        <v>120</v>
      </c>
      <c r="AD170" s="13">
        <f t="shared" si="71"/>
        <v>0</v>
      </c>
      <c r="AE170" s="13">
        <f t="shared" si="72"/>
        <v>10</v>
      </c>
      <c r="AF170" s="13">
        <f t="shared" si="73"/>
        <v>0</v>
      </c>
      <c r="AG170" s="13">
        <f t="shared" si="74"/>
        <v>0</v>
      </c>
      <c r="AH170" s="13">
        <f t="shared" si="75"/>
        <v>274</v>
      </c>
      <c r="AI170" s="14">
        <f t="shared" si="76"/>
        <v>0</v>
      </c>
      <c r="AK170" s="12">
        <f t="shared" si="77"/>
        <v>182.94</v>
      </c>
      <c r="AL170" s="12">
        <f t="shared" si="78"/>
        <v>15</v>
      </c>
      <c r="AM170" s="12">
        <f t="shared" si="79"/>
        <v>150</v>
      </c>
      <c r="AN170" s="12">
        <f t="shared" si="80"/>
        <v>6248</v>
      </c>
      <c r="AO170" s="12">
        <f>MAX(AN$4:AN170)</f>
        <v>6248</v>
      </c>
      <c r="AP170" s="8">
        <f t="shared" si="81"/>
        <v>0</v>
      </c>
      <c r="AR170" s="12">
        <f t="shared" si="82"/>
        <v>257.09999999999997</v>
      </c>
      <c r="AS170" s="12">
        <f t="shared" si="83"/>
        <v>21</v>
      </c>
      <c r="AT170" s="12">
        <f t="shared" si="84"/>
        <v>0</v>
      </c>
      <c r="AU170" s="12">
        <f t="shared" si="85"/>
        <v>9200</v>
      </c>
      <c r="AV170" s="12">
        <f>MAX(AU$4:AU170)</f>
        <v>9200</v>
      </c>
      <c r="AW170" s="8">
        <f t="shared" si="86"/>
        <v>0</v>
      </c>
    </row>
    <row r="171" spans="1:49" x14ac:dyDescent="0.3">
      <c r="A171" s="1">
        <v>42718</v>
      </c>
      <c r="B171" s="1">
        <v>42718</v>
      </c>
      <c r="C171" s="1" t="s">
        <v>44</v>
      </c>
      <c r="D171" s="3">
        <v>2100</v>
      </c>
      <c r="E171" s="3">
        <v>-200</v>
      </c>
      <c r="F171" s="3">
        <f t="shared" si="58"/>
        <v>1900</v>
      </c>
      <c r="G171" s="14">
        <f t="shared" si="59"/>
        <v>0</v>
      </c>
      <c r="H171" s="3" t="s">
        <v>43</v>
      </c>
      <c r="K171" s="14" t="s">
        <v>11</v>
      </c>
      <c r="L171" s="14">
        <f t="shared" si="60"/>
        <v>1</v>
      </c>
      <c r="M171" s="14" t="s">
        <v>20</v>
      </c>
      <c r="N171" s="14">
        <v>10</v>
      </c>
      <c r="O171" s="14">
        <v>132190</v>
      </c>
      <c r="P171" s="14">
        <v>132193</v>
      </c>
      <c r="Q171" s="14">
        <v>131995</v>
      </c>
      <c r="R171" s="13">
        <f t="shared" si="61"/>
        <v>1.3</v>
      </c>
      <c r="S171" s="13">
        <f t="shared" si="62"/>
        <v>18.5</v>
      </c>
      <c r="U171" s="13">
        <f t="shared" si="63"/>
        <v>-1.3</v>
      </c>
      <c r="V171" s="13">
        <f t="shared" si="64"/>
        <v>18.5</v>
      </c>
      <c r="W171" s="7">
        <f t="shared" si="65"/>
        <v>1</v>
      </c>
      <c r="X171" s="7">
        <f t="shared" si="66"/>
        <v>0</v>
      </c>
      <c r="Y171" s="13">
        <f t="shared" si="67"/>
        <v>0</v>
      </c>
      <c r="Z171" s="7"/>
      <c r="AA171" s="13">
        <f t="shared" si="68"/>
        <v>-12</v>
      </c>
      <c r="AB171" s="13">
        <f t="shared" si="69"/>
        <v>10</v>
      </c>
      <c r="AC171" s="13">
        <f t="shared" si="70"/>
        <v>130</v>
      </c>
      <c r="AD171" s="13">
        <f t="shared" si="71"/>
        <v>0</v>
      </c>
      <c r="AE171" s="13">
        <f t="shared" si="72"/>
        <v>10</v>
      </c>
      <c r="AF171" s="13">
        <f t="shared" si="73"/>
        <v>0</v>
      </c>
      <c r="AG171" s="13">
        <f t="shared" si="74"/>
        <v>0</v>
      </c>
      <c r="AH171" s="13">
        <f t="shared" si="75"/>
        <v>274</v>
      </c>
      <c r="AI171" s="14">
        <f t="shared" si="76"/>
        <v>0</v>
      </c>
      <c r="AK171" s="12">
        <f t="shared" si="77"/>
        <v>182.94</v>
      </c>
      <c r="AL171" s="12">
        <f t="shared" si="78"/>
        <v>15</v>
      </c>
      <c r="AM171" s="12">
        <f t="shared" si="79"/>
        <v>150</v>
      </c>
      <c r="AN171" s="12">
        <f t="shared" si="80"/>
        <v>6398</v>
      </c>
      <c r="AO171" s="12">
        <f>MAX(AN$4:AN171)</f>
        <v>6398</v>
      </c>
      <c r="AP171" s="8">
        <f t="shared" si="81"/>
        <v>0</v>
      </c>
      <c r="AR171" s="12">
        <f t="shared" si="82"/>
        <v>257.09999999999997</v>
      </c>
      <c r="AS171" s="12">
        <f t="shared" si="83"/>
        <v>21</v>
      </c>
      <c r="AT171" s="12">
        <f t="shared" si="84"/>
        <v>0</v>
      </c>
      <c r="AU171" s="12">
        <f t="shared" si="85"/>
        <v>9200</v>
      </c>
      <c r="AV171" s="12">
        <f>MAX(AU$4:AU171)</f>
        <v>9200</v>
      </c>
      <c r="AW171" s="8">
        <f t="shared" si="86"/>
        <v>0</v>
      </c>
    </row>
    <row r="172" spans="1:49" x14ac:dyDescent="0.3">
      <c r="A172" s="1">
        <v>42718</v>
      </c>
      <c r="B172" s="1">
        <v>42718</v>
      </c>
      <c r="C172" s="1" t="s">
        <v>45</v>
      </c>
      <c r="D172" s="3">
        <v>1900</v>
      </c>
      <c r="E172" s="3">
        <v>0</v>
      </c>
      <c r="F172" s="3">
        <f t="shared" si="58"/>
        <v>1900</v>
      </c>
      <c r="G172" s="14">
        <f t="shared" si="59"/>
        <v>0</v>
      </c>
      <c r="H172" s="3" t="s">
        <v>17</v>
      </c>
      <c r="K172" s="14" t="s">
        <v>11</v>
      </c>
      <c r="L172" s="14">
        <f t="shared" si="60"/>
        <v>1</v>
      </c>
      <c r="M172" s="14" t="s">
        <v>21</v>
      </c>
      <c r="N172" s="14">
        <v>7</v>
      </c>
      <c r="O172" s="14">
        <v>105980</v>
      </c>
      <c r="P172" s="14">
        <v>105970</v>
      </c>
      <c r="Q172" s="14">
        <v>105980</v>
      </c>
      <c r="R172" s="13">
        <f t="shared" si="61"/>
        <v>1.7</v>
      </c>
      <c r="S172" s="13">
        <f t="shared" si="62"/>
        <v>-0.7</v>
      </c>
      <c r="U172" s="13">
        <f t="shared" si="63"/>
        <v>-1.7</v>
      </c>
      <c r="V172" s="13">
        <f t="shared" si="64"/>
        <v>-0.7</v>
      </c>
      <c r="W172" s="7">
        <f t="shared" si="65"/>
        <v>1</v>
      </c>
      <c r="X172" s="7">
        <f t="shared" si="66"/>
        <v>0</v>
      </c>
      <c r="Y172" s="13">
        <f t="shared" si="67"/>
        <v>0</v>
      </c>
      <c r="Z172" s="7"/>
      <c r="AA172" s="13">
        <f t="shared" si="68"/>
        <v>-12</v>
      </c>
      <c r="AB172" s="13">
        <f t="shared" si="69"/>
        <v>-12</v>
      </c>
      <c r="AC172" s="13">
        <f t="shared" si="70"/>
        <v>118</v>
      </c>
      <c r="AD172" s="13">
        <f t="shared" si="71"/>
        <v>0</v>
      </c>
      <c r="AE172" s="13">
        <f t="shared" si="72"/>
        <v>-12</v>
      </c>
      <c r="AF172" s="13">
        <f t="shared" si="73"/>
        <v>0</v>
      </c>
      <c r="AG172" s="13">
        <f t="shared" si="74"/>
        <v>0</v>
      </c>
      <c r="AH172" s="13">
        <f t="shared" si="75"/>
        <v>274</v>
      </c>
      <c r="AI172" s="14">
        <f t="shared" si="76"/>
        <v>0</v>
      </c>
      <c r="AK172" s="12">
        <f t="shared" si="77"/>
        <v>182.94</v>
      </c>
      <c r="AL172" s="12">
        <f t="shared" si="78"/>
        <v>15</v>
      </c>
      <c r="AM172" s="12">
        <f t="shared" si="79"/>
        <v>-180</v>
      </c>
      <c r="AN172" s="12">
        <f t="shared" si="80"/>
        <v>6218</v>
      </c>
      <c r="AO172" s="12">
        <f>MAX(AN$4:AN172)</f>
        <v>6398</v>
      </c>
      <c r="AP172" s="8">
        <f t="shared" si="81"/>
        <v>-2.8133791809940606E-2</v>
      </c>
      <c r="AR172" s="12">
        <f t="shared" si="82"/>
        <v>257.09999999999997</v>
      </c>
      <c r="AS172" s="12">
        <f t="shared" si="83"/>
        <v>21</v>
      </c>
      <c r="AT172" s="12">
        <f t="shared" si="84"/>
        <v>0</v>
      </c>
      <c r="AU172" s="12">
        <f t="shared" si="85"/>
        <v>9200</v>
      </c>
      <c r="AV172" s="12">
        <f>MAX(AU$4:AU172)</f>
        <v>9200</v>
      </c>
      <c r="AW172" s="8">
        <f t="shared" si="86"/>
        <v>0</v>
      </c>
    </row>
    <row r="173" spans="1:49" x14ac:dyDescent="0.3">
      <c r="A173" s="1">
        <v>42718</v>
      </c>
      <c r="B173" s="1">
        <v>42718</v>
      </c>
      <c r="C173" s="1" t="s">
        <v>44</v>
      </c>
      <c r="D173" s="3">
        <v>2100</v>
      </c>
      <c r="E173" s="3">
        <v>-200</v>
      </c>
      <c r="F173" s="3">
        <f t="shared" si="58"/>
        <v>1900</v>
      </c>
      <c r="G173" s="14">
        <f t="shared" si="59"/>
        <v>0</v>
      </c>
      <c r="H173" s="3" t="s">
        <v>38</v>
      </c>
      <c r="K173" s="14" t="s">
        <v>11</v>
      </c>
      <c r="L173" s="14">
        <f t="shared" si="60"/>
        <v>1</v>
      </c>
      <c r="M173" s="14" t="s">
        <v>20</v>
      </c>
      <c r="N173" s="14">
        <v>7</v>
      </c>
      <c r="O173" s="14">
        <v>115770</v>
      </c>
      <c r="P173" s="14">
        <v>115780</v>
      </c>
      <c r="Q173" s="14">
        <v>115770</v>
      </c>
      <c r="R173" s="13">
        <f t="shared" si="61"/>
        <v>1.7</v>
      </c>
      <c r="S173" s="13">
        <f t="shared" si="62"/>
        <v>-0.7</v>
      </c>
      <c r="U173" s="13">
        <f t="shared" si="63"/>
        <v>-1.7</v>
      </c>
      <c r="V173" s="13">
        <f t="shared" si="64"/>
        <v>-0.7</v>
      </c>
      <c r="W173" s="7">
        <f t="shared" si="65"/>
        <v>1</v>
      </c>
      <c r="X173" s="7">
        <f t="shared" si="66"/>
        <v>0</v>
      </c>
      <c r="Y173" s="13">
        <f t="shared" si="67"/>
        <v>0</v>
      </c>
      <c r="Z173" s="7"/>
      <c r="AA173" s="13">
        <f t="shared" si="68"/>
        <v>-12</v>
      </c>
      <c r="AB173" s="13">
        <f t="shared" si="69"/>
        <v>-12</v>
      </c>
      <c r="AC173" s="13">
        <f t="shared" si="70"/>
        <v>106</v>
      </c>
      <c r="AD173" s="13">
        <f t="shared" si="71"/>
        <v>0</v>
      </c>
      <c r="AE173" s="13">
        <f t="shared" si="72"/>
        <v>-12</v>
      </c>
      <c r="AF173" s="13">
        <f t="shared" si="73"/>
        <v>0</v>
      </c>
      <c r="AG173" s="13">
        <f t="shared" si="74"/>
        <v>0</v>
      </c>
      <c r="AH173" s="13">
        <f t="shared" si="75"/>
        <v>274</v>
      </c>
      <c r="AI173" s="14">
        <f t="shared" si="76"/>
        <v>0</v>
      </c>
      <c r="AK173" s="12">
        <f t="shared" si="77"/>
        <v>182.94</v>
      </c>
      <c r="AL173" s="12">
        <f t="shared" si="78"/>
        <v>15</v>
      </c>
      <c r="AM173" s="12">
        <f t="shared" si="79"/>
        <v>-180</v>
      </c>
      <c r="AN173" s="12">
        <f t="shared" si="80"/>
        <v>6038</v>
      </c>
      <c r="AO173" s="12">
        <f>MAX(AN$4:AN173)</f>
        <v>6398</v>
      </c>
      <c r="AP173" s="8">
        <f t="shared" si="81"/>
        <v>-5.6267583619881212E-2</v>
      </c>
      <c r="AR173" s="12">
        <f t="shared" si="82"/>
        <v>257.09999999999997</v>
      </c>
      <c r="AS173" s="12">
        <f t="shared" si="83"/>
        <v>21</v>
      </c>
      <c r="AT173" s="12">
        <f t="shared" si="84"/>
        <v>0</v>
      </c>
      <c r="AU173" s="12">
        <f t="shared" si="85"/>
        <v>9200</v>
      </c>
      <c r="AV173" s="12">
        <f>MAX(AU$4:AU173)</f>
        <v>9200</v>
      </c>
      <c r="AW173" s="8">
        <f t="shared" si="86"/>
        <v>0</v>
      </c>
    </row>
    <row r="174" spans="1:49" x14ac:dyDescent="0.3">
      <c r="A174" s="1">
        <v>42718</v>
      </c>
      <c r="B174" s="1">
        <v>42718</v>
      </c>
      <c r="C174" s="1" t="s">
        <v>44</v>
      </c>
      <c r="D174" s="3">
        <v>2110</v>
      </c>
      <c r="E174" s="3">
        <v>-200</v>
      </c>
      <c r="F174" s="3">
        <f t="shared" si="58"/>
        <v>1910</v>
      </c>
      <c r="G174" s="14">
        <f t="shared" si="59"/>
        <v>0</v>
      </c>
      <c r="H174" s="3" t="s">
        <v>37</v>
      </c>
      <c r="K174" s="14" t="s">
        <v>11</v>
      </c>
      <c r="L174" s="14">
        <f t="shared" si="60"/>
        <v>1</v>
      </c>
      <c r="M174" s="14" t="s">
        <v>21</v>
      </c>
      <c r="N174" s="14">
        <v>8</v>
      </c>
      <c r="O174" s="14">
        <v>74560</v>
      </c>
      <c r="P174" s="14">
        <v>74444</v>
      </c>
      <c r="Q174" s="14">
        <v>74650</v>
      </c>
      <c r="R174" s="13">
        <f t="shared" si="61"/>
        <v>12.4</v>
      </c>
      <c r="S174" s="13">
        <f t="shared" si="62"/>
        <v>8.1999999999999993</v>
      </c>
      <c r="U174" s="13">
        <f t="shared" si="63"/>
        <v>-12.4</v>
      </c>
      <c r="V174" s="13">
        <f t="shared" si="64"/>
        <v>8.1999999999999993</v>
      </c>
      <c r="W174" s="7">
        <f t="shared" si="65"/>
        <v>1</v>
      </c>
      <c r="X174" s="7">
        <f t="shared" si="66"/>
        <v>0</v>
      </c>
      <c r="Y174" s="13">
        <f t="shared" si="67"/>
        <v>-12</v>
      </c>
      <c r="Z174" s="7"/>
      <c r="AA174" s="13">
        <f t="shared" si="68"/>
        <v>-12</v>
      </c>
      <c r="AB174" s="13">
        <f t="shared" si="69"/>
        <v>-12</v>
      </c>
      <c r="AC174" s="13">
        <f t="shared" si="70"/>
        <v>94</v>
      </c>
      <c r="AD174" s="13">
        <f t="shared" si="71"/>
        <v>0</v>
      </c>
      <c r="AE174" s="13">
        <f t="shared" si="72"/>
        <v>-12</v>
      </c>
      <c r="AF174" s="13">
        <f t="shared" si="73"/>
        <v>0</v>
      </c>
      <c r="AG174" s="13">
        <f t="shared" si="74"/>
        <v>0</v>
      </c>
      <c r="AH174" s="13">
        <f t="shared" si="75"/>
        <v>274</v>
      </c>
      <c r="AI174" s="14">
        <f t="shared" si="76"/>
        <v>0</v>
      </c>
      <c r="AK174" s="12">
        <f t="shared" si="77"/>
        <v>182.94</v>
      </c>
      <c r="AL174" s="12">
        <f t="shared" si="78"/>
        <v>15</v>
      </c>
      <c r="AM174" s="12">
        <f t="shared" si="79"/>
        <v>-180</v>
      </c>
      <c r="AN174" s="12">
        <f t="shared" si="80"/>
        <v>5858</v>
      </c>
      <c r="AO174" s="12">
        <f>MAX(AN$4:AN174)</f>
        <v>6398</v>
      </c>
      <c r="AP174" s="8">
        <f t="shared" si="81"/>
        <v>-8.4401375429821818E-2</v>
      </c>
      <c r="AR174" s="12">
        <f t="shared" si="82"/>
        <v>257.09999999999997</v>
      </c>
      <c r="AS174" s="12">
        <f t="shared" si="83"/>
        <v>21</v>
      </c>
      <c r="AT174" s="12">
        <f t="shared" si="84"/>
        <v>0</v>
      </c>
      <c r="AU174" s="12">
        <f t="shared" si="85"/>
        <v>9200</v>
      </c>
      <c r="AV174" s="12">
        <f>MAX(AU$4:AU174)</f>
        <v>9200</v>
      </c>
      <c r="AW174" s="8">
        <f t="shared" si="86"/>
        <v>0</v>
      </c>
    </row>
    <row r="175" spans="1:49" x14ac:dyDescent="0.3">
      <c r="A175" s="1">
        <v>42713</v>
      </c>
      <c r="B175" s="1">
        <v>42718</v>
      </c>
      <c r="C175" s="1" t="s">
        <v>44</v>
      </c>
      <c r="D175" s="3">
        <v>2235</v>
      </c>
      <c r="E175" s="3">
        <v>-200</v>
      </c>
      <c r="F175" s="3">
        <f t="shared" si="58"/>
        <v>2035</v>
      </c>
      <c r="G175" s="14">
        <f t="shared" si="59"/>
        <v>5</v>
      </c>
      <c r="H175" s="3" t="s">
        <v>43</v>
      </c>
      <c r="K175" s="14" t="s">
        <v>11</v>
      </c>
      <c r="L175" s="14">
        <f t="shared" si="60"/>
        <v>1</v>
      </c>
      <c r="M175" s="14" t="s">
        <v>20</v>
      </c>
      <c r="N175" s="14">
        <v>10</v>
      </c>
      <c r="O175" s="14">
        <v>132850</v>
      </c>
      <c r="P175" s="14">
        <v>132939</v>
      </c>
      <c r="Q175" s="14">
        <v>132676</v>
      </c>
      <c r="R175" s="13">
        <f t="shared" si="61"/>
        <v>9.9</v>
      </c>
      <c r="S175" s="13">
        <f t="shared" si="62"/>
        <v>16.399999999999999</v>
      </c>
      <c r="U175" s="13">
        <f t="shared" si="63"/>
        <v>-9.9</v>
      </c>
      <c r="V175" s="13">
        <f t="shared" si="64"/>
        <v>16.399999999999999</v>
      </c>
      <c r="W175" s="7">
        <f t="shared" si="65"/>
        <v>1</v>
      </c>
      <c r="X175" s="7">
        <f t="shared" si="66"/>
        <v>0</v>
      </c>
      <c r="Y175" s="13">
        <f t="shared" si="67"/>
        <v>0</v>
      </c>
      <c r="Z175" s="7"/>
      <c r="AA175" s="13">
        <f t="shared" si="68"/>
        <v>-12</v>
      </c>
      <c r="AB175" s="13">
        <f t="shared" si="69"/>
        <v>10</v>
      </c>
      <c r="AC175" s="13">
        <f t="shared" si="70"/>
        <v>104</v>
      </c>
      <c r="AD175" s="13">
        <f t="shared" si="71"/>
        <v>0</v>
      </c>
      <c r="AE175" s="13">
        <f t="shared" si="72"/>
        <v>10</v>
      </c>
      <c r="AF175" s="13">
        <f t="shared" si="73"/>
        <v>0</v>
      </c>
      <c r="AG175" s="13">
        <f t="shared" si="74"/>
        <v>0</v>
      </c>
      <c r="AH175" s="13">
        <f t="shared" si="75"/>
        <v>274</v>
      </c>
      <c r="AI175" s="14">
        <f t="shared" si="76"/>
        <v>0</v>
      </c>
      <c r="AK175" s="12">
        <f t="shared" si="77"/>
        <v>182.94</v>
      </c>
      <c r="AL175" s="12">
        <f t="shared" si="78"/>
        <v>15</v>
      </c>
      <c r="AM175" s="12">
        <f t="shared" si="79"/>
        <v>150</v>
      </c>
      <c r="AN175" s="12">
        <f t="shared" si="80"/>
        <v>6008</v>
      </c>
      <c r="AO175" s="12">
        <f>MAX(AN$4:AN175)</f>
        <v>6398</v>
      </c>
      <c r="AP175" s="8">
        <f t="shared" si="81"/>
        <v>-6.0956548921537977E-2</v>
      </c>
      <c r="AR175" s="12">
        <f t="shared" si="82"/>
        <v>257.09999999999997</v>
      </c>
      <c r="AS175" s="12">
        <f t="shared" si="83"/>
        <v>21</v>
      </c>
      <c r="AT175" s="12">
        <f t="shared" si="84"/>
        <v>0</v>
      </c>
      <c r="AU175" s="12">
        <f t="shared" si="85"/>
        <v>9200</v>
      </c>
      <c r="AV175" s="12">
        <f>MAX(AU$4:AU175)</f>
        <v>9200</v>
      </c>
      <c r="AW175" s="8">
        <f t="shared" si="86"/>
        <v>0</v>
      </c>
    </row>
    <row r="176" spans="1:49" x14ac:dyDescent="0.3">
      <c r="A176" s="1">
        <v>42718</v>
      </c>
      <c r="B176" s="1">
        <v>42719</v>
      </c>
      <c r="C176" s="1" t="s">
        <v>44</v>
      </c>
      <c r="D176" s="3">
        <v>220</v>
      </c>
      <c r="E176" s="3">
        <v>-200</v>
      </c>
      <c r="F176" s="3">
        <f t="shared" si="58"/>
        <v>20</v>
      </c>
      <c r="G176" s="14">
        <f t="shared" si="59"/>
        <v>1</v>
      </c>
      <c r="H176" s="3" t="s">
        <v>37</v>
      </c>
      <c r="K176" s="14" t="s">
        <v>11</v>
      </c>
      <c r="L176" s="14">
        <f t="shared" si="60"/>
        <v>1</v>
      </c>
      <c r="M176" s="14" t="s">
        <v>21</v>
      </c>
      <c r="N176" s="14">
        <v>8</v>
      </c>
      <c r="O176" s="14">
        <v>73860</v>
      </c>
      <c r="P176" s="14">
        <v>73829</v>
      </c>
      <c r="Q176" s="14">
        <v>74300</v>
      </c>
      <c r="R176" s="13">
        <f t="shared" si="61"/>
        <v>3.9</v>
      </c>
      <c r="S176" s="13">
        <f t="shared" si="62"/>
        <v>43.2</v>
      </c>
      <c r="U176" s="13">
        <f t="shared" si="63"/>
        <v>-3.9</v>
      </c>
      <c r="V176" s="13">
        <f t="shared" si="64"/>
        <v>43.2</v>
      </c>
      <c r="W176" s="7">
        <f t="shared" si="65"/>
        <v>1</v>
      </c>
      <c r="X176" s="7">
        <f t="shared" si="66"/>
        <v>0</v>
      </c>
      <c r="Y176" s="13">
        <f t="shared" si="67"/>
        <v>0</v>
      </c>
      <c r="Z176" s="7"/>
      <c r="AA176" s="13">
        <f t="shared" si="68"/>
        <v>0</v>
      </c>
      <c r="AB176" s="13">
        <f t="shared" si="69"/>
        <v>10</v>
      </c>
      <c r="AC176" s="13">
        <f t="shared" si="70"/>
        <v>114</v>
      </c>
      <c r="AD176" s="13">
        <f t="shared" si="71"/>
        <v>0</v>
      </c>
      <c r="AE176" s="13">
        <f t="shared" si="72"/>
        <v>10</v>
      </c>
      <c r="AF176" s="13">
        <f t="shared" si="73"/>
        <v>0</v>
      </c>
      <c r="AG176" s="13">
        <f t="shared" si="74"/>
        <v>0</v>
      </c>
      <c r="AH176" s="13">
        <f t="shared" si="75"/>
        <v>274</v>
      </c>
      <c r="AI176" s="14">
        <f t="shared" si="76"/>
        <v>0</v>
      </c>
      <c r="AK176" s="12">
        <f t="shared" si="77"/>
        <v>180.23999999999998</v>
      </c>
      <c r="AL176" s="12">
        <f t="shared" si="78"/>
        <v>15</v>
      </c>
      <c r="AM176" s="12">
        <f t="shared" si="79"/>
        <v>150</v>
      </c>
      <c r="AN176" s="12">
        <f t="shared" si="80"/>
        <v>6158</v>
      </c>
      <c r="AO176" s="12">
        <f>MAX(AN$4:AN176)</f>
        <v>6398</v>
      </c>
      <c r="AP176" s="8">
        <f t="shared" si="81"/>
        <v>-3.7511722413254144E-2</v>
      </c>
      <c r="AR176" s="12">
        <f t="shared" si="82"/>
        <v>257.09999999999997</v>
      </c>
      <c r="AS176" s="12">
        <f t="shared" si="83"/>
        <v>21</v>
      </c>
      <c r="AT176" s="12">
        <f t="shared" si="84"/>
        <v>0</v>
      </c>
      <c r="AU176" s="12">
        <f t="shared" si="85"/>
        <v>9200</v>
      </c>
      <c r="AV176" s="12">
        <f>MAX(AU$4:AU176)</f>
        <v>9200</v>
      </c>
      <c r="AW176" s="8">
        <f t="shared" si="86"/>
        <v>0</v>
      </c>
    </row>
    <row r="177" spans="1:49" x14ac:dyDescent="0.3">
      <c r="A177" s="1">
        <v>42711</v>
      </c>
      <c r="B177" s="1">
        <v>42719</v>
      </c>
      <c r="C177" s="1" t="s">
        <v>44</v>
      </c>
      <c r="D177" s="3">
        <v>300</v>
      </c>
      <c r="E177" s="3">
        <v>-200</v>
      </c>
      <c r="F177" s="3">
        <f t="shared" si="58"/>
        <v>100</v>
      </c>
      <c r="G177" s="14">
        <f t="shared" si="59"/>
        <v>8</v>
      </c>
      <c r="H177" s="3" t="s">
        <v>43</v>
      </c>
      <c r="K177" s="14" t="s">
        <v>11</v>
      </c>
      <c r="L177" s="14">
        <f t="shared" si="60"/>
        <v>1</v>
      </c>
      <c r="M177" s="14" t="s">
        <v>20</v>
      </c>
      <c r="N177" s="14">
        <v>10</v>
      </c>
      <c r="O177" s="14">
        <v>133240</v>
      </c>
      <c r="P177" s="14">
        <v>133230</v>
      </c>
      <c r="Q177" s="14">
        <v>132732</v>
      </c>
      <c r="R177" s="13">
        <f t="shared" si="61"/>
        <v>0</v>
      </c>
      <c r="S177" s="13">
        <f t="shared" si="62"/>
        <v>49.8</v>
      </c>
      <c r="U177" s="13">
        <f t="shared" si="63"/>
        <v>0</v>
      </c>
      <c r="V177" s="13">
        <f t="shared" si="64"/>
        <v>49.8</v>
      </c>
      <c r="W177" s="7">
        <f t="shared" si="65"/>
        <v>0</v>
      </c>
      <c r="X177" s="7">
        <f t="shared" si="66"/>
        <v>0</v>
      </c>
      <c r="Y177" s="13">
        <f t="shared" si="67"/>
        <v>0</v>
      </c>
      <c r="Z177" s="7"/>
      <c r="AA177" s="13">
        <f t="shared" si="68"/>
        <v>0</v>
      </c>
      <c r="AB177" s="13">
        <f t="shared" si="69"/>
        <v>0</v>
      </c>
      <c r="AC177" s="13">
        <f t="shared" si="70"/>
        <v>114</v>
      </c>
      <c r="AD177" s="13">
        <f t="shared" si="71"/>
        <v>0</v>
      </c>
      <c r="AE177" s="13">
        <f t="shared" si="72"/>
        <v>0</v>
      </c>
      <c r="AF177" s="13">
        <f t="shared" si="73"/>
        <v>0</v>
      </c>
      <c r="AG177" s="13">
        <f t="shared" si="74"/>
        <v>0</v>
      </c>
      <c r="AH177" s="13">
        <f t="shared" si="75"/>
        <v>274</v>
      </c>
      <c r="AI177" s="14">
        <f t="shared" si="76"/>
        <v>0</v>
      </c>
      <c r="AK177" s="12">
        <f t="shared" si="77"/>
        <v>180.23999999999998</v>
      </c>
      <c r="AL177" s="12">
        <f t="shared" si="78"/>
        <v>15</v>
      </c>
      <c r="AM177" s="12">
        <f t="shared" si="79"/>
        <v>0</v>
      </c>
      <c r="AN177" s="12">
        <f t="shared" si="80"/>
        <v>6158</v>
      </c>
      <c r="AO177" s="12">
        <f>MAX(AN$4:AN177)</f>
        <v>6398</v>
      </c>
      <c r="AP177" s="8">
        <f t="shared" si="81"/>
        <v>-3.7511722413254144E-2</v>
      </c>
      <c r="AR177" s="12">
        <f t="shared" si="82"/>
        <v>257.09999999999997</v>
      </c>
      <c r="AS177" s="12">
        <f t="shared" si="83"/>
        <v>21</v>
      </c>
      <c r="AT177" s="12">
        <f t="shared" si="84"/>
        <v>0</v>
      </c>
      <c r="AU177" s="12">
        <f t="shared" si="85"/>
        <v>9200</v>
      </c>
      <c r="AV177" s="12">
        <f>MAX(AU$4:AU177)</f>
        <v>9200</v>
      </c>
      <c r="AW177" s="8">
        <f t="shared" si="86"/>
        <v>0</v>
      </c>
    </row>
    <row r="178" spans="1:49" x14ac:dyDescent="0.3">
      <c r="A178" s="1">
        <v>42711</v>
      </c>
      <c r="B178" s="1">
        <v>42719</v>
      </c>
      <c r="C178" s="1" t="s">
        <v>44</v>
      </c>
      <c r="D178" s="3">
        <v>1615</v>
      </c>
      <c r="E178" s="3">
        <v>-200</v>
      </c>
      <c r="F178" s="3">
        <f t="shared" si="58"/>
        <v>1415</v>
      </c>
      <c r="G178" s="14">
        <f t="shared" si="59"/>
        <v>8</v>
      </c>
      <c r="H178" s="3" t="s">
        <v>43</v>
      </c>
      <c r="K178" s="14" t="s">
        <v>11</v>
      </c>
      <c r="L178" s="14">
        <f t="shared" si="60"/>
        <v>1</v>
      </c>
      <c r="M178" s="14" t="s">
        <v>20</v>
      </c>
      <c r="N178" s="14">
        <v>10</v>
      </c>
      <c r="O178" s="14">
        <v>133740</v>
      </c>
      <c r="P178" s="14">
        <v>133757</v>
      </c>
      <c r="Q178" s="14">
        <v>133715</v>
      </c>
      <c r="R178" s="13">
        <f t="shared" si="61"/>
        <v>2.7</v>
      </c>
      <c r="S178" s="13">
        <f t="shared" si="62"/>
        <v>1.5</v>
      </c>
      <c r="U178" s="13">
        <f t="shared" si="63"/>
        <v>-2.7</v>
      </c>
      <c r="V178" s="13">
        <f t="shared" si="64"/>
        <v>1.5</v>
      </c>
      <c r="W178" s="7">
        <f t="shared" si="65"/>
        <v>1</v>
      </c>
      <c r="X178" s="7">
        <f t="shared" si="66"/>
        <v>0</v>
      </c>
      <c r="Y178" s="13">
        <f t="shared" si="67"/>
        <v>0</v>
      </c>
      <c r="Z178" s="7"/>
      <c r="AA178" s="13">
        <f t="shared" si="68"/>
        <v>-12</v>
      </c>
      <c r="AB178" s="13">
        <f t="shared" si="69"/>
        <v>-12</v>
      </c>
      <c r="AC178" s="13">
        <f t="shared" si="70"/>
        <v>102</v>
      </c>
      <c r="AD178" s="13">
        <f t="shared" si="71"/>
        <v>0</v>
      </c>
      <c r="AE178" s="13">
        <f t="shared" si="72"/>
        <v>-12</v>
      </c>
      <c r="AF178" s="13">
        <f t="shared" si="73"/>
        <v>0</v>
      </c>
      <c r="AG178" s="13">
        <f t="shared" si="74"/>
        <v>0</v>
      </c>
      <c r="AH178" s="13">
        <f t="shared" si="75"/>
        <v>274</v>
      </c>
      <c r="AI178" s="14">
        <f t="shared" si="76"/>
        <v>0</v>
      </c>
      <c r="AK178" s="12">
        <f t="shared" si="77"/>
        <v>180.23999999999998</v>
      </c>
      <c r="AL178" s="12">
        <f t="shared" si="78"/>
        <v>15</v>
      </c>
      <c r="AM178" s="12">
        <f t="shared" si="79"/>
        <v>-180</v>
      </c>
      <c r="AN178" s="12">
        <f t="shared" si="80"/>
        <v>5978</v>
      </c>
      <c r="AO178" s="12">
        <f>MAX(AN$4:AN178)</f>
        <v>6398</v>
      </c>
      <c r="AP178" s="8">
        <f t="shared" si="81"/>
        <v>-6.5645514223194742E-2</v>
      </c>
      <c r="AR178" s="12">
        <f t="shared" si="82"/>
        <v>257.09999999999997</v>
      </c>
      <c r="AS178" s="12">
        <f t="shared" si="83"/>
        <v>21</v>
      </c>
      <c r="AT178" s="12">
        <f t="shared" si="84"/>
        <v>0</v>
      </c>
      <c r="AU178" s="12">
        <f t="shared" si="85"/>
        <v>9200</v>
      </c>
      <c r="AV178" s="12">
        <f>MAX(AU$4:AU178)</f>
        <v>9200</v>
      </c>
      <c r="AW178" s="8">
        <f t="shared" si="86"/>
        <v>0</v>
      </c>
    </row>
    <row r="179" spans="1:49" x14ac:dyDescent="0.3">
      <c r="A179" s="1">
        <v>42696</v>
      </c>
      <c r="B179" s="1">
        <v>42719</v>
      </c>
      <c r="C179" s="1" t="s">
        <v>44</v>
      </c>
      <c r="D179" s="3">
        <v>1715</v>
      </c>
      <c r="E179" s="3">
        <v>-200</v>
      </c>
      <c r="F179" s="3">
        <f t="shared" si="58"/>
        <v>1515</v>
      </c>
      <c r="G179" s="14">
        <f t="shared" si="59"/>
        <v>23</v>
      </c>
      <c r="H179" s="3" t="s">
        <v>37</v>
      </c>
      <c r="L179" s="14">
        <f t="shared" si="60"/>
        <v>1</v>
      </c>
      <c r="M179" s="14" t="s">
        <v>21</v>
      </c>
      <c r="N179" s="14">
        <v>8</v>
      </c>
      <c r="O179" s="14">
        <v>73500</v>
      </c>
      <c r="P179" s="14">
        <v>73491</v>
      </c>
      <c r="Q179" s="14">
        <v>73633</v>
      </c>
      <c r="R179" s="13">
        <f t="shared" si="61"/>
        <v>1.7</v>
      </c>
      <c r="S179" s="13">
        <f t="shared" si="62"/>
        <v>12.5</v>
      </c>
      <c r="U179" s="13">
        <f t="shared" si="63"/>
        <v>-1.7</v>
      </c>
      <c r="V179" s="13">
        <f t="shared" si="64"/>
        <v>12.5</v>
      </c>
      <c r="W179" s="7">
        <f t="shared" si="65"/>
        <v>1</v>
      </c>
      <c r="X179" s="7">
        <f t="shared" si="66"/>
        <v>1</v>
      </c>
      <c r="Y179" s="13">
        <f t="shared" si="67"/>
        <v>0</v>
      </c>
      <c r="Z179" s="7"/>
      <c r="AA179" s="13">
        <f t="shared" si="68"/>
        <v>-12</v>
      </c>
      <c r="AB179" s="13">
        <f t="shared" si="69"/>
        <v>10</v>
      </c>
      <c r="AC179" s="13">
        <f t="shared" si="70"/>
        <v>112</v>
      </c>
      <c r="AD179" s="13">
        <f t="shared" si="71"/>
        <v>0</v>
      </c>
      <c r="AE179" s="13">
        <f t="shared" si="72"/>
        <v>0</v>
      </c>
      <c r="AF179" s="13">
        <f t="shared" si="73"/>
        <v>0</v>
      </c>
      <c r="AG179" s="13">
        <f t="shared" si="74"/>
        <v>10</v>
      </c>
      <c r="AH179" s="13">
        <f t="shared" si="75"/>
        <v>284</v>
      </c>
      <c r="AI179" s="14">
        <f t="shared" si="76"/>
        <v>1</v>
      </c>
      <c r="AK179" s="12">
        <f t="shared" si="77"/>
        <v>180.23999999999998</v>
      </c>
      <c r="AL179" s="12">
        <f t="shared" si="78"/>
        <v>15</v>
      </c>
      <c r="AM179" s="12">
        <f t="shared" si="79"/>
        <v>150</v>
      </c>
      <c r="AN179" s="12">
        <f t="shared" si="80"/>
        <v>6128</v>
      </c>
      <c r="AO179" s="12">
        <f>MAX(AN$4:AN179)</f>
        <v>6398</v>
      </c>
      <c r="AP179" s="8">
        <f t="shared" si="81"/>
        <v>-4.2200687714910909E-2</v>
      </c>
      <c r="AR179" s="12">
        <f t="shared" si="82"/>
        <v>257.09999999999997</v>
      </c>
      <c r="AS179" s="12">
        <f t="shared" si="83"/>
        <v>21</v>
      </c>
      <c r="AT179" s="12">
        <f t="shared" si="84"/>
        <v>210</v>
      </c>
      <c r="AU179" s="12">
        <f t="shared" si="85"/>
        <v>9410</v>
      </c>
      <c r="AV179" s="12">
        <f>MAX(AU$4:AU179)</f>
        <v>9410</v>
      </c>
      <c r="AW179" s="8">
        <f t="shared" si="86"/>
        <v>0</v>
      </c>
    </row>
    <row r="180" spans="1:49" x14ac:dyDescent="0.3">
      <c r="A180" s="1">
        <v>42709</v>
      </c>
      <c r="B180" s="1">
        <v>42719</v>
      </c>
      <c r="C180" s="1" t="s">
        <v>44</v>
      </c>
      <c r="D180" s="3">
        <v>1835</v>
      </c>
      <c r="E180" s="3">
        <v>-200</v>
      </c>
      <c r="F180" s="3">
        <f t="shared" si="58"/>
        <v>1635</v>
      </c>
      <c r="G180" s="14">
        <f t="shared" si="59"/>
        <v>10</v>
      </c>
      <c r="H180" s="3" t="s">
        <v>43</v>
      </c>
      <c r="K180" s="14" t="s">
        <v>11</v>
      </c>
      <c r="L180" s="14">
        <f t="shared" si="60"/>
        <v>1</v>
      </c>
      <c r="M180" s="14" t="s">
        <v>20</v>
      </c>
      <c r="N180" s="14">
        <v>10</v>
      </c>
      <c r="O180" s="14">
        <v>134110</v>
      </c>
      <c r="P180" s="14">
        <v>134164</v>
      </c>
      <c r="Q180" s="14">
        <v>133173</v>
      </c>
      <c r="R180" s="13">
        <f t="shared" si="61"/>
        <v>6.4</v>
      </c>
      <c r="S180" s="13">
        <f t="shared" si="62"/>
        <v>92.7</v>
      </c>
      <c r="U180" s="13">
        <f t="shared" si="63"/>
        <v>-6.4</v>
      </c>
      <c r="V180" s="13">
        <f t="shared" si="64"/>
        <v>92.7</v>
      </c>
      <c r="W180" s="7">
        <f t="shared" si="65"/>
        <v>1</v>
      </c>
      <c r="X180" s="7">
        <f t="shared" si="66"/>
        <v>0</v>
      </c>
      <c r="Y180" s="13">
        <f t="shared" si="67"/>
        <v>0</v>
      </c>
      <c r="Z180" s="7"/>
      <c r="AA180" s="13">
        <f t="shared" si="68"/>
        <v>0</v>
      </c>
      <c r="AB180" s="13">
        <f t="shared" si="69"/>
        <v>10</v>
      </c>
      <c r="AC180" s="13">
        <f t="shared" si="70"/>
        <v>122</v>
      </c>
      <c r="AD180" s="13">
        <f t="shared" si="71"/>
        <v>0</v>
      </c>
      <c r="AE180" s="13">
        <f t="shared" si="72"/>
        <v>10</v>
      </c>
      <c r="AF180" s="13">
        <f t="shared" si="73"/>
        <v>0</v>
      </c>
      <c r="AG180" s="13">
        <f t="shared" si="74"/>
        <v>0</v>
      </c>
      <c r="AH180" s="13">
        <f t="shared" si="75"/>
        <v>284</v>
      </c>
      <c r="AI180" s="14">
        <f t="shared" si="76"/>
        <v>0</v>
      </c>
      <c r="AK180" s="12">
        <f t="shared" si="77"/>
        <v>180.23999999999998</v>
      </c>
      <c r="AL180" s="12">
        <f t="shared" si="78"/>
        <v>15</v>
      </c>
      <c r="AM180" s="12">
        <f t="shared" si="79"/>
        <v>150</v>
      </c>
      <c r="AN180" s="12">
        <f t="shared" si="80"/>
        <v>6278</v>
      </c>
      <c r="AO180" s="12">
        <f>MAX(AN$4:AN180)</f>
        <v>6398</v>
      </c>
      <c r="AP180" s="8">
        <f t="shared" si="81"/>
        <v>-1.8755861206627072E-2</v>
      </c>
      <c r="AR180" s="12">
        <f t="shared" si="82"/>
        <v>257.09999999999997</v>
      </c>
      <c r="AS180" s="12">
        <f t="shared" si="83"/>
        <v>21</v>
      </c>
      <c r="AT180" s="12">
        <f t="shared" si="84"/>
        <v>0</v>
      </c>
      <c r="AU180" s="12">
        <f t="shared" si="85"/>
        <v>9410</v>
      </c>
      <c r="AV180" s="12">
        <f>MAX(AU$4:AU180)</f>
        <v>9410</v>
      </c>
      <c r="AW180" s="8">
        <f t="shared" si="86"/>
        <v>0</v>
      </c>
    </row>
    <row r="181" spans="1:49" x14ac:dyDescent="0.3">
      <c r="A181" s="1">
        <v>42723</v>
      </c>
      <c r="B181" s="1">
        <v>42723</v>
      </c>
      <c r="C181" s="1" t="s">
        <v>44</v>
      </c>
      <c r="D181" s="3">
        <v>1105</v>
      </c>
      <c r="E181" s="3">
        <v>-200</v>
      </c>
      <c r="F181" s="3">
        <f t="shared" si="58"/>
        <v>905</v>
      </c>
      <c r="G181" s="14">
        <f t="shared" si="59"/>
        <v>0</v>
      </c>
      <c r="H181" s="3" t="s">
        <v>38</v>
      </c>
      <c r="L181" s="14">
        <f t="shared" si="60"/>
        <v>1</v>
      </c>
      <c r="M181" s="14" t="s">
        <v>20</v>
      </c>
      <c r="N181" s="14">
        <v>7</v>
      </c>
      <c r="O181" s="14">
        <v>117560</v>
      </c>
      <c r="P181" s="14">
        <v>117544</v>
      </c>
      <c r="Q181" s="14">
        <v>117318</v>
      </c>
      <c r="R181" s="13">
        <f t="shared" si="61"/>
        <v>-0.9</v>
      </c>
      <c r="S181" s="13">
        <f t="shared" si="62"/>
        <v>23.5</v>
      </c>
      <c r="U181" s="13">
        <f t="shared" si="63"/>
        <v>0.9</v>
      </c>
      <c r="V181" s="13">
        <f t="shared" si="64"/>
        <v>23.5</v>
      </c>
      <c r="W181" s="7">
        <f t="shared" si="65"/>
        <v>0</v>
      </c>
      <c r="X181" s="7">
        <f t="shared" si="66"/>
        <v>0</v>
      </c>
      <c r="Y181" s="13">
        <f t="shared" si="67"/>
        <v>0</v>
      </c>
      <c r="Z181" s="7"/>
      <c r="AA181" s="13">
        <f t="shared" si="68"/>
        <v>0</v>
      </c>
      <c r="AB181" s="13">
        <f t="shared" si="69"/>
        <v>0</v>
      </c>
      <c r="AC181" s="13">
        <f t="shared" si="70"/>
        <v>122</v>
      </c>
      <c r="AD181" s="13">
        <f t="shared" si="71"/>
        <v>0</v>
      </c>
      <c r="AE181" s="13">
        <f t="shared" si="72"/>
        <v>0</v>
      </c>
      <c r="AF181" s="13">
        <f t="shared" si="73"/>
        <v>0</v>
      </c>
      <c r="AG181" s="13">
        <f t="shared" si="74"/>
        <v>0</v>
      </c>
      <c r="AH181" s="13">
        <f t="shared" si="75"/>
        <v>284</v>
      </c>
      <c r="AI181" s="14">
        <f t="shared" si="76"/>
        <v>0</v>
      </c>
      <c r="AK181" s="12">
        <f t="shared" si="77"/>
        <v>188.34</v>
      </c>
      <c r="AL181" s="12">
        <f t="shared" si="78"/>
        <v>15</v>
      </c>
      <c r="AM181" s="12">
        <f t="shared" si="79"/>
        <v>0</v>
      </c>
      <c r="AN181" s="12">
        <f t="shared" si="80"/>
        <v>6278</v>
      </c>
      <c r="AO181" s="12">
        <f>MAX(AN$4:AN181)</f>
        <v>6398</v>
      </c>
      <c r="AP181" s="8">
        <f t="shared" si="81"/>
        <v>-1.8755861206627072E-2</v>
      </c>
      <c r="AR181" s="12">
        <f t="shared" si="82"/>
        <v>257.09999999999997</v>
      </c>
      <c r="AS181" s="12">
        <f t="shared" si="83"/>
        <v>21</v>
      </c>
      <c r="AT181" s="12">
        <f t="shared" si="84"/>
        <v>0</v>
      </c>
      <c r="AU181" s="12">
        <f t="shared" si="85"/>
        <v>9410</v>
      </c>
      <c r="AV181" s="12">
        <f>MAX(AU$4:AU181)</f>
        <v>9410</v>
      </c>
      <c r="AW181" s="8">
        <f t="shared" si="86"/>
        <v>0</v>
      </c>
    </row>
    <row r="182" spans="1:49" x14ac:dyDescent="0.3">
      <c r="A182" s="1">
        <v>42723</v>
      </c>
      <c r="B182" s="1">
        <v>42723</v>
      </c>
      <c r="C182" s="1" t="s">
        <v>45</v>
      </c>
      <c r="D182" s="3">
        <v>1320</v>
      </c>
      <c r="E182" s="3">
        <v>0</v>
      </c>
      <c r="F182" s="3">
        <f t="shared" si="58"/>
        <v>1320</v>
      </c>
      <c r="G182" s="14">
        <f t="shared" si="59"/>
        <v>0</v>
      </c>
      <c r="H182" s="3" t="s">
        <v>17</v>
      </c>
      <c r="I182" s="14" t="s">
        <v>11</v>
      </c>
      <c r="J182" s="14">
        <v>127</v>
      </c>
      <c r="L182" s="14">
        <f t="shared" si="60"/>
        <v>0</v>
      </c>
      <c r="M182" s="14" t="s">
        <v>21</v>
      </c>
      <c r="N182" s="14">
        <v>7</v>
      </c>
      <c r="O182" s="14">
        <v>104090</v>
      </c>
      <c r="P182" s="14">
        <v>104113</v>
      </c>
      <c r="Q182" s="14">
        <v>104521</v>
      </c>
      <c r="R182" s="13">
        <f t="shared" si="61"/>
        <v>-1.6</v>
      </c>
      <c r="S182" s="13">
        <f t="shared" si="62"/>
        <v>42.4</v>
      </c>
      <c r="U182" s="13">
        <f t="shared" si="63"/>
        <v>1.6</v>
      </c>
      <c r="V182" s="13">
        <f t="shared" si="64"/>
        <v>42.4</v>
      </c>
      <c r="W182" s="7">
        <f t="shared" si="65"/>
        <v>0</v>
      </c>
      <c r="X182" s="7">
        <f t="shared" si="66"/>
        <v>0</v>
      </c>
      <c r="Y182" s="13">
        <f t="shared" si="67"/>
        <v>0</v>
      </c>
      <c r="Z182" s="7"/>
      <c r="AA182" s="13">
        <f t="shared" si="68"/>
        <v>0</v>
      </c>
      <c r="AB182" s="13">
        <f t="shared" si="69"/>
        <v>0</v>
      </c>
      <c r="AC182" s="13">
        <f t="shared" si="70"/>
        <v>122</v>
      </c>
      <c r="AD182" s="13">
        <f t="shared" si="71"/>
        <v>0</v>
      </c>
      <c r="AE182" s="13">
        <f t="shared" si="72"/>
        <v>0</v>
      </c>
      <c r="AF182" s="13">
        <f t="shared" si="73"/>
        <v>0</v>
      </c>
      <c r="AG182" s="13">
        <f t="shared" si="74"/>
        <v>0</v>
      </c>
      <c r="AH182" s="13">
        <f t="shared" si="75"/>
        <v>284</v>
      </c>
      <c r="AI182" s="14">
        <f t="shared" si="76"/>
        <v>0</v>
      </c>
      <c r="AK182" s="12">
        <f t="shared" si="77"/>
        <v>188.34</v>
      </c>
      <c r="AL182" s="12">
        <f t="shared" si="78"/>
        <v>15</v>
      </c>
      <c r="AM182" s="12">
        <f t="shared" si="79"/>
        <v>0</v>
      </c>
      <c r="AN182" s="12">
        <f t="shared" si="80"/>
        <v>6278</v>
      </c>
      <c r="AO182" s="12">
        <f>MAX(AN$4:AN182)</f>
        <v>6398</v>
      </c>
      <c r="AP182" s="8">
        <f t="shared" si="81"/>
        <v>-1.8755861206627072E-2</v>
      </c>
      <c r="AR182" s="12">
        <f t="shared" si="82"/>
        <v>282.3</v>
      </c>
      <c r="AS182" s="12">
        <f t="shared" si="83"/>
        <v>23</v>
      </c>
      <c r="AT182" s="12">
        <f t="shared" si="84"/>
        <v>0</v>
      </c>
      <c r="AU182" s="12">
        <f t="shared" si="85"/>
        <v>9410</v>
      </c>
      <c r="AV182" s="12">
        <f>MAX(AU$4:AU182)</f>
        <v>9410</v>
      </c>
      <c r="AW182" s="8">
        <f t="shared" si="86"/>
        <v>0</v>
      </c>
    </row>
    <row r="183" spans="1:49" x14ac:dyDescent="0.3">
      <c r="A183" s="1">
        <v>42723</v>
      </c>
      <c r="B183" s="1">
        <v>42724</v>
      </c>
      <c r="C183" s="1" t="s">
        <v>44</v>
      </c>
      <c r="D183" s="3">
        <v>845</v>
      </c>
      <c r="E183" s="3">
        <v>-200</v>
      </c>
      <c r="F183" s="3">
        <f t="shared" si="58"/>
        <v>645</v>
      </c>
      <c r="G183" s="14">
        <f t="shared" si="59"/>
        <v>1</v>
      </c>
      <c r="H183" s="3" t="s">
        <v>38</v>
      </c>
      <c r="L183" s="14">
        <f t="shared" si="60"/>
        <v>1</v>
      </c>
      <c r="M183" s="14" t="s">
        <v>20</v>
      </c>
      <c r="N183" s="14">
        <v>7</v>
      </c>
      <c r="O183" s="14">
        <v>117920</v>
      </c>
      <c r="P183" s="14">
        <v>117951</v>
      </c>
      <c r="Q183" s="14">
        <v>117703</v>
      </c>
      <c r="R183" s="13">
        <f t="shared" si="61"/>
        <v>3.8</v>
      </c>
      <c r="S183" s="13">
        <f t="shared" si="62"/>
        <v>21</v>
      </c>
      <c r="U183" s="13">
        <f t="shared" si="63"/>
        <v>-3.8</v>
      </c>
      <c r="V183" s="13">
        <f t="shared" si="64"/>
        <v>21</v>
      </c>
      <c r="W183" s="7">
        <f t="shared" si="65"/>
        <v>1</v>
      </c>
      <c r="X183" s="7">
        <f t="shared" si="66"/>
        <v>1</v>
      </c>
      <c r="Y183" s="13">
        <f t="shared" si="67"/>
        <v>0</v>
      </c>
      <c r="Z183" s="7"/>
      <c r="AA183" s="13">
        <f t="shared" si="68"/>
        <v>0</v>
      </c>
      <c r="AB183" s="13">
        <f t="shared" si="69"/>
        <v>10</v>
      </c>
      <c r="AC183" s="13">
        <f t="shared" si="70"/>
        <v>132</v>
      </c>
      <c r="AD183" s="13">
        <f t="shared" si="71"/>
        <v>0</v>
      </c>
      <c r="AE183" s="13">
        <f t="shared" si="72"/>
        <v>0</v>
      </c>
      <c r="AF183" s="13">
        <f t="shared" si="73"/>
        <v>0</v>
      </c>
      <c r="AG183" s="13">
        <f t="shared" si="74"/>
        <v>10</v>
      </c>
      <c r="AH183" s="13">
        <f t="shared" si="75"/>
        <v>294</v>
      </c>
      <c r="AI183" s="14">
        <f t="shared" si="76"/>
        <v>1</v>
      </c>
      <c r="AK183" s="12">
        <f t="shared" si="77"/>
        <v>188.34</v>
      </c>
      <c r="AL183" s="12">
        <f t="shared" si="78"/>
        <v>15</v>
      </c>
      <c r="AM183" s="12">
        <f t="shared" si="79"/>
        <v>150</v>
      </c>
      <c r="AN183" s="12">
        <f t="shared" si="80"/>
        <v>6428</v>
      </c>
      <c r="AO183" s="12">
        <f>MAX(AN$4:AN183)</f>
        <v>6428</v>
      </c>
      <c r="AP183" s="8">
        <f t="shared" si="81"/>
        <v>0</v>
      </c>
      <c r="AR183" s="12">
        <f t="shared" si="82"/>
        <v>282.3</v>
      </c>
      <c r="AS183" s="12">
        <f t="shared" si="83"/>
        <v>23</v>
      </c>
      <c r="AT183" s="12">
        <f t="shared" si="84"/>
        <v>230</v>
      </c>
      <c r="AU183" s="12">
        <f t="shared" si="85"/>
        <v>9640</v>
      </c>
      <c r="AV183" s="12">
        <f>MAX(AU$4:AU183)</f>
        <v>9640</v>
      </c>
      <c r="AW183" s="8">
        <f t="shared" si="86"/>
        <v>0</v>
      </c>
    </row>
    <row r="184" spans="1:49" x14ac:dyDescent="0.3">
      <c r="A184" s="1">
        <v>42724</v>
      </c>
      <c r="B184" s="1">
        <v>42724</v>
      </c>
      <c r="C184" s="1" t="s">
        <v>44</v>
      </c>
      <c r="D184" s="3">
        <v>1030</v>
      </c>
      <c r="E184" s="3">
        <v>-200</v>
      </c>
      <c r="F184" s="3">
        <f t="shared" si="58"/>
        <v>830</v>
      </c>
      <c r="G184" s="14">
        <f t="shared" si="59"/>
        <v>0</v>
      </c>
      <c r="H184" s="3" t="s">
        <v>38</v>
      </c>
      <c r="L184" s="14">
        <f t="shared" si="60"/>
        <v>1</v>
      </c>
      <c r="M184" s="14" t="s">
        <v>20</v>
      </c>
      <c r="N184" s="14">
        <v>7</v>
      </c>
      <c r="O184" s="14">
        <v>118180</v>
      </c>
      <c r="P184" s="14">
        <v>118234</v>
      </c>
      <c r="Q184" s="14">
        <v>117819</v>
      </c>
      <c r="R184" s="13">
        <f t="shared" si="61"/>
        <v>6.1</v>
      </c>
      <c r="S184" s="13">
        <f t="shared" si="62"/>
        <v>35.4</v>
      </c>
      <c r="U184" s="13">
        <f t="shared" si="63"/>
        <v>-6.1</v>
      </c>
      <c r="V184" s="13">
        <f t="shared" si="64"/>
        <v>35.4</v>
      </c>
      <c r="W184" s="7">
        <f t="shared" si="65"/>
        <v>1</v>
      </c>
      <c r="X184" s="7">
        <f t="shared" si="66"/>
        <v>1</v>
      </c>
      <c r="Y184" s="13">
        <f t="shared" si="67"/>
        <v>0</v>
      </c>
      <c r="Z184" s="7"/>
      <c r="AA184" s="13">
        <f t="shared" si="68"/>
        <v>0</v>
      </c>
      <c r="AB184" s="13">
        <f t="shared" si="69"/>
        <v>10</v>
      </c>
      <c r="AC184" s="13">
        <f t="shared" si="70"/>
        <v>142</v>
      </c>
      <c r="AD184" s="13">
        <f t="shared" si="71"/>
        <v>0</v>
      </c>
      <c r="AE184" s="13">
        <f t="shared" si="72"/>
        <v>0</v>
      </c>
      <c r="AF184" s="13">
        <f t="shared" si="73"/>
        <v>0</v>
      </c>
      <c r="AG184" s="13">
        <f t="shared" si="74"/>
        <v>10</v>
      </c>
      <c r="AH184" s="13">
        <f t="shared" si="75"/>
        <v>304</v>
      </c>
      <c r="AI184" s="14">
        <f t="shared" si="76"/>
        <v>1</v>
      </c>
      <c r="AK184" s="12">
        <f t="shared" si="77"/>
        <v>188.34</v>
      </c>
      <c r="AL184" s="12">
        <f t="shared" si="78"/>
        <v>15</v>
      </c>
      <c r="AM184" s="12">
        <f t="shared" si="79"/>
        <v>150</v>
      </c>
      <c r="AN184" s="12">
        <f t="shared" si="80"/>
        <v>6578</v>
      </c>
      <c r="AO184" s="12">
        <f>MAX(AN$4:AN184)</f>
        <v>6578</v>
      </c>
      <c r="AP184" s="8">
        <f t="shared" si="81"/>
        <v>0</v>
      </c>
      <c r="AR184" s="12">
        <f t="shared" si="82"/>
        <v>282.3</v>
      </c>
      <c r="AS184" s="12">
        <f t="shared" si="83"/>
        <v>23</v>
      </c>
      <c r="AT184" s="12">
        <f t="shared" si="84"/>
        <v>230</v>
      </c>
      <c r="AU184" s="12">
        <f t="shared" si="85"/>
        <v>9870</v>
      </c>
      <c r="AV184" s="12">
        <f>MAX(AU$4:AU184)</f>
        <v>9870</v>
      </c>
      <c r="AW184" s="8">
        <f t="shared" si="86"/>
        <v>0</v>
      </c>
    </row>
    <row r="185" spans="1:49" x14ac:dyDescent="0.3">
      <c r="A185" s="1">
        <v>42724</v>
      </c>
      <c r="B185" s="1">
        <v>42724</v>
      </c>
      <c r="C185" s="1" t="s">
        <v>44</v>
      </c>
      <c r="D185" s="3">
        <v>1850</v>
      </c>
      <c r="E185" s="3">
        <v>-200</v>
      </c>
      <c r="F185" s="3">
        <f t="shared" si="58"/>
        <v>1650</v>
      </c>
      <c r="G185" s="14">
        <f t="shared" si="59"/>
        <v>0</v>
      </c>
      <c r="H185" s="3" t="s">
        <v>37</v>
      </c>
      <c r="L185" s="14">
        <f t="shared" si="60"/>
        <v>1</v>
      </c>
      <c r="M185" s="14" t="s">
        <v>20</v>
      </c>
      <c r="N185" s="14">
        <v>8</v>
      </c>
      <c r="O185" s="14">
        <v>72540</v>
      </c>
      <c r="P185" s="14">
        <v>72550</v>
      </c>
      <c r="Q185" s="14">
        <v>72465</v>
      </c>
      <c r="R185" s="13">
        <f t="shared" si="61"/>
        <v>1.8</v>
      </c>
      <c r="S185" s="13">
        <f t="shared" si="62"/>
        <v>6.7</v>
      </c>
      <c r="U185" s="13">
        <f t="shared" si="63"/>
        <v>-1.8</v>
      </c>
      <c r="V185" s="13">
        <f t="shared" si="64"/>
        <v>6.7</v>
      </c>
      <c r="W185" s="7">
        <f t="shared" si="65"/>
        <v>1</v>
      </c>
      <c r="X185" s="7">
        <f t="shared" si="66"/>
        <v>1</v>
      </c>
      <c r="Y185" s="13">
        <f t="shared" si="67"/>
        <v>0</v>
      </c>
      <c r="Z185" s="7"/>
      <c r="AA185" s="13">
        <f t="shared" si="68"/>
        <v>-12</v>
      </c>
      <c r="AB185" s="13">
        <f t="shared" si="69"/>
        <v>-12</v>
      </c>
      <c r="AC185" s="13">
        <f t="shared" si="70"/>
        <v>130</v>
      </c>
      <c r="AD185" s="13">
        <f t="shared" si="71"/>
        <v>0</v>
      </c>
      <c r="AE185" s="13">
        <f t="shared" si="72"/>
        <v>0</v>
      </c>
      <c r="AF185" s="13">
        <f t="shared" si="73"/>
        <v>0</v>
      </c>
      <c r="AG185" s="13">
        <f t="shared" si="74"/>
        <v>-12</v>
      </c>
      <c r="AH185" s="13">
        <f t="shared" si="75"/>
        <v>292</v>
      </c>
      <c r="AI185" s="14">
        <f t="shared" si="76"/>
        <v>0</v>
      </c>
      <c r="AK185" s="12">
        <f t="shared" si="77"/>
        <v>188.34</v>
      </c>
      <c r="AL185" s="12">
        <f t="shared" si="78"/>
        <v>15</v>
      </c>
      <c r="AM185" s="12">
        <f t="shared" si="79"/>
        <v>-180</v>
      </c>
      <c r="AN185" s="12">
        <f t="shared" si="80"/>
        <v>6398</v>
      </c>
      <c r="AO185" s="12">
        <f>MAX(AN$4:AN185)</f>
        <v>6578</v>
      </c>
      <c r="AP185" s="8">
        <f t="shared" si="81"/>
        <v>-2.7363940407418668E-2</v>
      </c>
      <c r="AR185" s="12">
        <f t="shared" si="82"/>
        <v>282.3</v>
      </c>
      <c r="AS185" s="12">
        <f t="shared" si="83"/>
        <v>23</v>
      </c>
      <c r="AT185" s="12">
        <f t="shared" si="84"/>
        <v>-276</v>
      </c>
      <c r="AU185" s="12">
        <f t="shared" si="85"/>
        <v>9594</v>
      </c>
      <c r="AV185" s="12">
        <f>MAX(AU$4:AU185)</f>
        <v>9870</v>
      </c>
      <c r="AW185" s="8">
        <f t="shared" si="86"/>
        <v>-2.7963525835866261E-2</v>
      </c>
    </row>
    <row r="186" spans="1:49" x14ac:dyDescent="0.3">
      <c r="A186" s="1">
        <v>42725</v>
      </c>
      <c r="B186" s="1">
        <v>42725</v>
      </c>
      <c r="C186" s="1" t="s">
        <v>45</v>
      </c>
      <c r="D186" s="3">
        <v>1020</v>
      </c>
      <c r="E186" s="3">
        <v>0</v>
      </c>
      <c r="F186" s="3">
        <f t="shared" si="58"/>
        <v>1020</v>
      </c>
      <c r="G186" s="14">
        <f t="shared" si="59"/>
        <v>0</v>
      </c>
      <c r="H186" s="3" t="s">
        <v>17</v>
      </c>
      <c r="L186" s="14">
        <f t="shared" si="60"/>
        <v>1</v>
      </c>
      <c r="M186" s="14" t="s">
        <v>21</v>
      </c>
      <c r="N186" s="14">
        <v>7</v>
      </c>
      <c r="O186" s="14">
        <v>103930</v>
      </c>
      <c r="P186" s="14">
        <v>103882</v>
      </c>
      <c r="Q186" s="14">
        <v>104996</v>
      </c>
      <c r="R186" s="13">
        <f t="shared" si="61"/>
        <v>5.5</v>
      </c>
      <c r="S186" s="13">
        <f t="shared" si="62"/>
        <v>105.9</v>
      </c>
      <c r="U186" s="13">
        <f t="shared" si="63"/>
        <v>-5.5</v>
      </c>
      <c r="V186" s="13">
        <f t="shared" si="64"/>
        <v>105.9</v>
      </c>
      <c r="W186" s="7">
        <f t="shared" si="65"/>
        <v>1</v>
      </c>
      <c r="X186" s="7">
        <f t="shared" si="66"/>
        <v>1</v>
      </c>
      <c r="Y186" s="13">
        <f t="shared" si="67"/>
        <v>0</v>
      </c>
      <c r="Z186" s="7"/>
      <c r="AA186" s="13">
        <f t="shared" si="68"/>
        <v>0</v>
      </c>
      <c r="AB186" s="13">
        <f t="shared" si="69"/>
        <v>10</v>
      </c>
      <c r="AC186" s="13">
        <f t="shared" si="70"/>
        <v>140</v>
      </c>
      <c r="AD186" s="13">
        <f t="shared" si="71"/>
        <v>0</v>
      </c>
      <c r="AE186" s="13">
        <f t="shared" si="72"/>
        <v>0</v>
      </c>
      <c r="AF186" s="13">
        <f t="shared" si="73"/>
        <v>0</v>
      </c>
      <c r="AG186" s="13">
        <f t="shared" si="74"/>
        <v>10</v>
      </c>
      <c r="AH186" s="13">
        <f t="shared" si="75"/>
        <v>302</v>
      </c>
      <c r="AI186" s="14">
        <f t="shared" si="76"/>
        <v>1</v>
      </c>
      <c r="AK186" s="12">
        <f t="shared" si="77"/>
        <v>191.94</v>
      </c>
      <c r="AL186" s="12">
        <f t="shared" si="78"/>
        <v>15</v>
      </c>
      <c r="AM186" s="12">
        <f t="shared" si="79"/>
        <v>150</v>
      </c>
      <c r="AN186" s="12">
        <f t="shared" si="80"/>
        <v>6548</v>
      </c>
      <c r="AO186" s="12">
        <f>MAX(AN$4:AN186)</f>
        <v>6578</v>
      </c>
      <c r="AP186" s="8">
        <f t="shared" si="81"/>
        <v>-4.560656734569778E-3</v>
      </c>
      <c r="AR186" s="12">
        <f t="shared" si="82"/>
        <v>282.3</v>
      </c>
      <c r="AS186" s="12">
        <f t="shared" si="83"/>
        <v>23</v>
      </c>
      <c r="AT186" s="12">
        <f t="shared" si="84"/>
        <v>230</v>
      </c>
      <c r="AU186" s="12">
        <f t="shared" si="85"/>
        <v>9824</v>
      </c>
      <c r="AV186" s="12">
        <f>MAX(AU$4:AU186)</f>
        <v>9870</v>
      </c>
      <c r="AW186" s="8">
        <f t="shared" si="86"/>
        <v>-4.6605876393110432E-3</v>
      </c>
    </row>
    <row r="187" spans="1:49" x14ac:dyDescent="0.3">
      <c r="A187" s="1">
        <v>42725</v>
      </c>
      <c r="B187" s="1">
        <v>42725</v>
      </c>
      <c r="C187" s="1" t="s">
        <v>45</v>
      </c>
      <c r="D187" s="3">
        <v>1355</v>
      </c>
      <c r="E187" s="3">
        <v>0</v>
      </c>
      <c r="F187" s="3">
        <f t="shared" si="58"/>
        <v>1355</v>
      </c>
      <c r="G187" s="14">
        <f t="shared" si="59"/>
        <v>0</v>
      </c>
      <c r="H187" s="3" t="s">
        <v>17</v>
      </c>
      <c r="L187" s="14">
        <f t="shared" si="60"/>
        <v>0</v>
      </c>
      <c r="M187" s="14" t="s">
        <v>20</v>
      </c>
      <c r="N187" s="14">
        <v>7</v>
      </c>
      <c r="O187" s="14">
        <v>104410</v>
      </c>
      <c r="P187" s="14">
        <v>104508</v>
      </c>
      <c r="Q187" s="14">
        <v>104195</v>
      </c>
      <c r="R187" s="13">
        <f t="shared" si="61"/>
        <v>10.5</v>
      </c>
      <c r="S187" s="13">
        <f t="shared" si="62"/>
        <v>20.8</v>
      </c>
      <c r="U187" s="13">
        <f t="shared" si="63"/>
        <v>-10.5</v>
      </c>
      <c r="V187" s="13">
        <f t="shared" si="64"/>
        <v>20.8</v>
      </c>
      <c r="W187" s="7">
        <f t="shared" si="65"/>
        <v>1</v>
      </c>
      <c r="X187" s="7">
        <f t="shared" si="66"/>
        <v>0</v>
      </c>
      <c r="Y187" s="13">
        <f t="shared" si="67"/>
        <v>0</v>
      </c>
      <c r="Z187" s="7"/>
      <c r="AA187" s="13">
        <f t="shared" si="68"/>
        <v>0</v>
      </c>
      <c r="AB187" s="13">
        <f t="shared" si="69"/>
        <v>10</v>
      </c>
      <c r="AC187" s="13">
        <f t="shared" si="70"/>
        <v>150</v>
      </c>
      <c r="AD187" s="13">
        <f t="shared" si="71"/>
        <v>0</v>
      </c>
      <c r="AE187" s="13">
        <f t="shared" si="72"/>
        <v>0</v>
      </c>
      <c r="AF187" s="13">
        <f t="shared" si="73"/>
        <v>10</v>
      </c>
      <c r="AG187" s="13">
        <f t="shared" si="74"/>
        <v>0</v>
      </c>
      <c r="AH187" s="13">
        <f t="shared" si="75"/>
        <v>302</v>
      </c>
      <c r="AI187" s="14">
        <f t="shared" si="76"/>
        <v>0</v>
      </c>
      <c r="AK187" s="12">
        <f t="shared" si="77"/>
        <v>191.94</v>
      </c>
      <c r="AL187" s="12">
        <f t="shared" si="78"/>
        <v>15</v>
      </c>
      <c r="AM187" s="12">
        <f t="shared" si="79"/>
        <v>150</v>
      </c>
      <c r="AN187" s="12">
        <f t="shared" si="80"/>
        <v>6698</v>
      </c>
      <c r="AO187" s="12">
        <f>MAX(AN$4:AN187)</f>
        <v>6698</v>
      </c>
      <c r="AP187" s="8">
        <f t="shared" si="81"/>
        <v>0</v>
      </c>
      <c r="AR187" s="12">
        <f t="shared" si="82"/>
        <v>282.3</v>
      </c>
      <c r="AS187" s="12">
        <f t="shared" si="83"/>
        <v>23</v>
      </c>
      <c r="AT187" s="12">
        <f t="shared" si="84"/>
        <v>0</v>
      </c>
      <c r="AU187" s="12">
        <f t="shared" si="85"/>
        <v>9824</v>
      </c>
      <c r="AV187" s="12">
        <f>MAX(AU$4:AU187)</f>
        <v>9870</v>
      </c>
      <c r="AW187" s="8">
        <f t="shared" si="86"/>
        <v>-4.6605876393110432E-3</v>
      </c>
    </row>
    <row r="188" spans="1:49" x14ac:dyDescent="0.3">
      <c r="A188" s="1">
        <v>42725</v>
      </c>
      <c r="B188" s="1">
        <v>42726</v>
      </c>
      <c r="C188" s="1" t="s">
        <v>45</v>
      </c>
      <c r="D188" s="3">
        <v>1020</v>
      </c>
      <c r="E188" s="3">
        <v>0</v>
      </c>
      <c r="F188" s="3">
        <f t="shared" si="58"/>
        <v>1020</v>
      </c>
      <c r="G188" s="14">
        <f t="shared" si="59"/>
        <v>1</v>
      </c>
      <c r="H188" s="3" t="s">
        <v>17</v>
      </c>
      <c r="L188" s="14">
        <f t="shared" si="60"/>
        <v>1</v>
      </c>
      <c r="M188" s="14" t="s">
        <v>20</v>
      </c>
      <c r="N188" s="14">
        <v>7</v>
      </c>
      <c r="O188" s="14">
        <v>104660</v>
      </c>
      <c r="P188" s="14">
        <v>104696</v>
      </c>
      <c r="Q188" s="14">
        <v>104290</v>
      </c>
      <c r="R188" s="13">
        <f t="shared" si="61"/>
        <v>4.3</v>
      </c>
      <c r="S188" s="13">
        <f t="shared" si="62"/>
        <v>36.299999999999997</v>
      </c>
      <c r="U188" s="13">
        <f t="shared" si="63"/>
        <v>-4.3</v>
      </c>
      <c r="V188" s="13">
        <f t="shared" si="64"/>
        <v>36.299999999999997</v>
      </c>
      <c r="W188" s="7">
        <f t="shared" si="65"/>
        <v>1</v>
      </c>
      <c r="X188" s="7">
        <f t="shared" si="66"/>
        <v>1</v>
      </c>
      <c r="Y188" s="13">
        <f t="shared" si="67"/>
        <v>0</v>
      </c>
      <c r="Z188" s="7"/>
      <c r="AA188" s="13">
        <f t="shared" si="68"/>
        <v>0</v>
      </c>
      <c r="AB188" s="13">
        <f t="shared" si="69"/>
        <v>10</v>
      </c>
      <c r="AC188" s="13">
        <f t="shared" si="70"/>
        <v>160</v>
      </c>
      <c r="AD188" s="13">
        <f t="shared" si="71"/>
        <v>0</v>
      </c>
      <c r="AE188" s="13">
        <f t="shared" si="72"/>
        <v>0</v>
      </c>
      <c r="AF188" s="13">
        <f t="shared" si="73"/>
        <v>0</v>
      </c>
      <c r="AG188" s="13">
        <f t="shared" si="74"/>
        <v>10</v>
      </c>
      <c r="AH188" s="13">
        <f t="shared" si="75"/>
        <v>312</v>
      </c>
      <c r="AI188" s="14">
        <f t="shared" si="76"/>
        <v>1</v>
      </c>
      <c r="AK188" s="12">
        <f t="shared" si="77"/>
        <v>200.94</v>
      </c>
      <c r="AL188" s="12">
        <f t="shared" si="78"/>
        <v>16</v>
      </c>
      <c r="AM188" s="12">
        <f t="shared" si="79"/>
        <v>160</v>
      </c>
      <c r="AN188" s="12">
        <f t="shared" si="80"/>
        <v>6858</v>
      </c>
      <c r="AO188" s="12">
        <f>MAX(AN$4:AN188)</f>
        <v>6858</v>
      </c>
      <c r="AP188" s="8">
        <f t="shared" si="81"/>
        <v>0</v>
      </c>
      <c r="AR188" s="12">
        <f t="shared" si="82"/>
        <v>282.3</v>
      </c>
      <c r="AS188" s="12">
        <f t="shared" si="83"/>
        <v>23</v>
      </c>
      <c r="AT188" s="12">
        <f t="shared" si="84"/>
        <v>230</v>
      </c>
      <c r="AU188" s="12">
        <f t="shared" si="85"/>
        <v>10054</v>
      </c>
      <c r="AV188" s="12">
        <f>MAX(AU$4:AU188)</f>
        <v>10054</v>
      </c>
      <c r="AW188" s="8">
        <f t="shared" si="86"/>
        <v>0</v>
      </c>
    </row>
    <row r="189" spans="1:49" x14ac:dyDescent="0.3">
      <c r="A189" s="1">
        <v>42739</v>
      </c>
      <c r="B189" s="1">
        <v>42739</v>
      </c>
      <c r="C189" s="1" t="s">
        <v>45</v>
      </c>
      <c r="D189" s="3">
        <v>1420</v>
      </c>
      <c r="E189" s="3">
        <v>0</v>
      </c>
      <c r="F189" s="3">
        <f t="shared" si="58"/>
        <v>1420</v>
      </c>
      <c r="G189" s="14">
        <f t="shared" si="59"/>
        <v>0</v>
      </c>
      <c r="H189" s="3" t="s">
        <v>17</v>
      </c>
      <c r="I189" s="14" t="s">
        <v>11</v>
      </c>
      <c r="J189" s="14">
        <v>11</v>
      </c>
      <c r="L189" s="14">
        <f t="shared" si="60"/>
        <v>1</v>
      </c>
      <c r="M189" s="14" t="s">
        <v>20</v>
      </c>
      <c r="N189" s="14">
        <v>7</v>
      </c>
      <c r="O189" s="14">
        <v>104580</v>
      </c>
      <c r="P189" s="14">
        <v>104637</v>
      </c>
      <c r="Q189" s="14">
        <v>104533</v>
      </c>
      <c r="R189" s="13">
        <f t="shared" si="61"/>
        <v>6.4</v>
      </c>
      <c r="S189" s="13">
        <f t="shared" si="62"/>
        <v>4</v>
      </c>
      <c r="U189" s="13">
        <f t="shared" si="63"/>
        <v>-6.4</v>
      </c>
      <c r="V189" s="13">
        <f t="shared" si="64"/>
        <v>4</v>
      </c>
      <c r="W189" s="7">
        <f t="shared" si="65"/>
        <v>1</v>
      </c>
      <c r="X189" s="7">
        <f t="shared" si="66"/>
        <v>0</v>
      </c>
      <c r="Y189" s="13">
        <f t="shared" si="67"/>
        <v>0</v>
      </c>
      <c r="Z189" s="7"/>
      <c r="AA189" s="13">
        <f t="shared" si="68"/>
        <v>-12</v>
      </c>
      <c r="AB189" s="13">
        <f t="shared" si="69"/>
        <v>-12</v>
      </c>
      <c r="AC189" s="13">
        <f t="shared" si="70"/>
        <v>148</v>
      </c>
      <c r="AD189" s="13">
        <f t="shared" si="71"/>
        <v>-12</v>
      </c>
      <c r="AE189" s="13">
        <f t="shared" si="72"/>
        <v>0</v>
      </c>
      <c r="AF189" s="13">
        <f t="shared" si="73"/>
        <v>0</v>
      </c>
      <c r="AG189" s="13">
        <f t="shared" si="74"/>
        <v>0</v>
      </c>
      <c r="AH189" s="13">
        <f t="shared" si="75"/>
        <v>312</v>
      </c>
      <c r="AI189" s="14">
        <f t="shared" si="76"/>
        <v>0</v>
      </c>
      <c r="AK189" s="12">
        <f t="shared" si="77"/>
        <v>205.73999999999998</v>
      </c>
      <c r="AL189" s="12">
        <f t="shared" si="78"/>
        <v>17</v>
      </c>
      <c r="AM189" s="12">
        <f t="shared" si="79"/>
        <v>-204</v>
      </c>
      <c r="AN189" s="12">
        <f t="shared" si="80"/>
        <v>6654</v>
      </c>
      <c r="AO189" s="12">
        <f>MAX(AN$4:AN189)</f>
        <v>6858</v>
      </c>
      <c r="AP189" s="8">
        <f t="shared" si="81"/>
        <v>-2.974628171478565E-2</v>
      </c>
      <c r="AR189" s="12">
        <f t="shared" si="82"/>
        <v>301.62</v>
      </c>
      <c r="AS189" s="12">
        <f t="shared" si="83"/>
        <v>25</v>
      </c>
      <c r="AT189" s="12">
        <f t="shared" si="84"/>
        <v>0</v>
      </c>
      <c r="AU189" s="12">
        <f t="shared" si="85"/>
        <v>10054</v>
      </c>
      <c r="AV189" s="12">
        <f>MAX(AU$4:AU189)</f>
        <v>10054</v>
      </c>
      <c r="AW189" s="8">
        <f t="shared" si="86"/>
        <v>0</v>
      </c>
    </row>
    <row r="190" spans="1:49" x14ac:dyDescent="0.3">
      <c r="A190" s="1">
        <v>42739</v>
      </c>
      <c r="B190" s="1">
        <v>42740</v>
      </c>
      <c r="C190" s="1" t="s">
        <v>44</v>
      </c>
      <c r="D190" s="3">
        <v>205</v>
      </c>
      <c r="E190" s="3">
        <v>-200</v>
      </c>
      <c r="F190" s="3">
        <f t="shared" si="58"/>
        <v>5</v>
      </c>
      <c r="G190" s="14">
        <f t="shared" si="59"/>
        <v>1</v>
      </c>
      <c r="H190" s="3" t="s">
        <v>37</v>
      </c>
      <c r="L190" s="14">
        <f t="shared" si="60"/>
        <v>1</v>
      </c>
      <c r="M190" s="14" t="s">
        <v>20</v>
      </c>
      <c r="N190" s="14">
        <v>8</v>
      </c>
      <c r="O190" s="14">
        <v>72940</v>
      </c>
      <c r="P190" s="14">
        <v>73021</v>
      </c>
      <c r="Q190" s="14">
        <v>72774</v>
      </c>
      <c r="R190" s="13">
        <f t="shared" si="61"/>
        <v>8.9</v>
      </c>
      <c r="S190" s="13">
        <f t="shared" si="62"/>
        <v>15.8</v>
      </c>
      <c r="U190" s="13">
        <f t="shared" si="63"/>
        <v>-8.9</v>
      </c>
      <c r="V190" s="13">
        <f t="shared" si="64"/>
        <v>15.8</v>
      </c>
      <c r="W190" s="7">
        <f t="shared" si="65"/>
        <v>1</v>
      </c>
      <c r="X190" s="7">
        <f t="shared" si="66"/>
        <v>1</v>
      </c>
      <c r="Y190" s="13">
        <f t="shared" si="67"/>
        <v>0</v>
      </c>
      <c r="Z190" s="7"/>
      <c r="AA190" s="13">
        <f t="shared" si="68"/>
        <v>-12</v>
      </c>
      <c r="AB190" s="13">
        <f t="shared" si="69"/>
        <v>10</v>
      </c>
      <c r="AC190" s="13">
        <f t="shared" si="70"/>
        <v>158</v>
      </c>
      <c r="AD190" s="13">
        <f t="shared" si="71"/>
        <v>0</v>
      </c>
      <c r="AE190" s="13">
        <f t="shared" si="72"/>
        <v>0</v>
      </c>
      <c r="AF190" s="13">
        <f t="shared" si="73"/>
        <v>0</v>
      </c>
      <c r="AG190" s="13">
        <f t="shared" si="74"/>
        <v>10</v>
      </c>
      <c r="AH190" s="13">
        <f t="shared" si="75"/>
        <v>322</v>
      </c>
      <c r="AI190" s="14">
        <f t="shared" si="76"/>
        <v>1</v>
      </c>
      <c r="AK190" s="12">
        <f t="shared" si="77"/>
        <v>199.62</v>
      </c>
      <c r="AL190" s="12">
        <f t="shared" si="78"/>
        <v>16</v>
      </c>
      <c r="AM190" s="12">
        <f t="shared" si="79"/>
        <v>160</v>
      </c>
      <c r="AN190" s="12">
        <f t="shared" si="80"/>
        <v>6814</v>
      </c>
      <c r="AO190" s="12">
        <f>MAX(AN$4:AN190)</f>
        <v>6858</v>
      </c>
      <c r="AP190" s="8">
        <f t="shared" si="81"/>
        <v>-6.4158646835812188E-3</v>
      </c>
      <c r="AR190" s="12">
        <f t="shared" si="82"/>
        <v>301.62</v>
      </c>
      <c r="AS190" s="12">
        <f t="shared" si="83"/>
        <v>25</v>
      </c>
      <c r="AT190" s="12">
        <f t="shared" si="84"/>
        <v>250</v>
      </c>
      <c r="AU190" s="12">
        <f t="shared" si="85"/>
        <v>10304</v>
      </c>
      <c r="AV190" s="12">
        <f>MAX(AU$4:AU190)</f>
        <v>10304</v>
      </c>
      <c r="AW190" s="8">
        <f t="shared" si="86"/>
        <v>0</v>
      </c>
    </row>
    <row r="191" spans="1:49" x14ac:dyDescent="0.3">
      <c r="A191" s="1">
        <v>42740</v>
      </c>
      <c r="B191" s="1">
        <v>42740</v>
      </c>
      <c r="C191" s="1" t="s">
        <v>44</v>
      </c>
      <c r="D191" s="3">
        <v>1315</v>
      </c>
      <c r="E191" s="3">
        <v>-200</v>
      </c>
      <c r="F191" s="3">
        <f t="shared" si="58"/>
        <v>1115</v>
      </c>
      <c r="G191" s="14">
        <f t="shared" si="59"/>
        <v>0</v>
      </c>
      <c r="H191" s="3" t="s">
        <v>37</v>
      </c>
      <c r="I191" s="14" t="s">
        <v>11</v>
      </c>
      <c r="J191" s="14">
        <v>12</v>
      </c>
      <c r="L191" s="14">
        <f t="shared" si="60"/>
        <v>1</v>
      </c>
      <c r="M191" s="14" t="s">
        <v>21</v>
      </c>
      <c r="N191" s="14">
        <v>8</v>
      </c>
      <c r="O191" s="14">
        <v>72840</v>
      </c>
      <c r="P191" s="14">
        <v>72828</v>
      </c>
      <c r="Q191" s="14">
        <v>73560</v>
      </c>
      <c r="R191" s="13">
        <f t="shared" si="61"/>
        <v>2</v>
      </c>
      <c r="S191" s="13">
        <f t="shared" si="62"/>
        <v>71.2</v>
      </c>
      <c r="U191" s="13">
        <f t="shared" si="63"/>
        <v>-2</v>
      </c>
      <c r="V191" s="13">
        <f t="shared" si="64"/>
        <v>71.2</v>
      </c>
      <c r="W191" s="7">
        <f t="shared" si="65"/>
        <v>1</v>
      </c>
      <c r="X191" s="7">
        <f t="shared" si="66"/>
        <v>0</v>
      </c>
      <c r="Y191" s="13">
        <f t="shared" si="67"/>
        <v>0</v>
      </c>
      <c r="Z191" s="7"/>
      <c r="AA191" s="13">
        <f t="shared" si="68"/>
        <v>0</v>
      </c>
      <c r="AB191" s="13">
        <f t="shared" si="69"/>
        <v>10</v>
      </c>
      <c r="AC191" s="13">
        <f t="shared" si="70"/>
        <v>168</v>
      </c>
      <c r="AD191" s="13">
        <f t="shared" si="71"/>
        <v>10</v>
      </c>
      <c r="AE191" s="13">
        <f t="shared" si="72"/>
        <v>0</v>
      </c>
      <c r="AF191" s="13">
        <f t="shared" si="73"/>
        <v>0</v>
      </c>
      <c r="AG191" s="13">
        <f t="shared" si="74"/>
        <v>0</v>
      </c>
      <c r="AH191" s="13">
        <f t="shared" si="75"/>
        <v>322</v>
      </c>
      <c r="AI191" s="14">
        <f t="shared" si="76"/>
        <v>0</v>
      </c>
      <c r="AK191" s="12">
        <f t="shared" si="77"/>
        <v>199.62</v>
      </c>
      <c r="AL191" s="12">
        <f t="shared" si="78"/>
        <v>16</v>
      </c>
      <c r="AM191" s="12">
        <f t="shared" si="79"/>
        <v>160</v>
      </c>
      <c r="AN191" s="12">
        <f t="shared" si="80"/>
        <v>6974</v>
      </c>
      <c r="AO191" s="12">
        <f>MAX(AN$4:AN191)</f>
        <v>6974</v>
      </c>
      <c r="AP191" s="8">
        <f t="shared" si="81"/>
        <v>0</v>
      </c>
      <c r="AR191" s="12">
        <f t="shared" si="82"/>
        <v>309.12</v>
      </c>
      <c r="AS191" s="12">
        <f t="shared" si="83"/>
        <v>25</v>
      </c>
      <c r="AT191" s="12">
        <f t="shared" si="84"/>
        <v>0</v>
      </c>
      <c r="AU191" s="12">
        <f t="shared" si="85"/>
        <v>10304</v>
      </c>
      <c r="AV191" s="12">
        <f>MAX(AU$4:AU191)</f>
        <v>10304</v>
      </c>
      <c r="AW191" s="8">
        <f t="shared" si="86"/>
        <v>0</v>
      </c>
    </row>
    <row r="192" spans="1:49" x14ac:dyDescent="0.3">
      <c r="A192" s="1">
        <v>42741</v>
      </c>
      <c r="B192" s="1">
        <v>42741</v>
      </c>
      <c r="C192" s="1" t="s">
        <v>45</v>
      </c>
      <c r="D192" s="3">
        <v>1330</v>
      </c>
      <c r="E192" s="3">
        <v>0</v>
      </c>
      <c r="F192" s="3">
        <f t="shared" si="58"/>
        <v>1330</v>
      </c>
      <c r="G192" s="14">
        <f t="shared" si="59"/>
        <v>0</v>
      </c>
      <c r="H192" s="3" t="s">
        <v>17</v>
      </c>
      <c r="K192" s="14" t="s">
        <v>11</v>
      </c>
      <c r="L192" s="14">
        <f t="shared" si="60"/>
        <v>0</v>
      </c>
      <c r="M192" s="14" t="s">
        <v>21</v>
      </c>
      <c r="N192" s="14">
        <v>7</v>
      </c>
      <c r="O192" s="14">
        <v>105520</v>
      </c>
      <c r="P192" s="14">
        <v>105457</v>
      </c>
      <c r="Q192" s="14">
        <v>105875</v>
      </c>
      <c r="R192" s="13">
        <f t="shared" si="61"/>
        <v>7</v>
      </c>
      <c r="S192" s="13">
        <f t="shared" si="62"/>
        <v>34.799999999999997</v>
      </c>
      <c r="U192" s="13">
        <f t="shared" si="63"/>
        <v>-7</v>
      </c>
      <c r="V192" s="13">
        <f t="shared" si="64"/>
        <v>34.799999999999997</v>
      </c>
      <c r="W192" s="7">
        <f t="shared" si="65"/>
        <v>1</v>
      </c>
      <c r="X192" s="7">
        <f t="shared" si="66"/>
        <v>0</v>
      </c>
      <c r="Y192" s="13">
        <f t="shared" si="67"/>
        <v>0</v>
      </c>
      <c r="Z192" s="7"/>
      <c r="AA192" s="13">
        <f t="shared" si="68"/>
        <v>0</v>
      </c>
      <c r="AB192" s="13">
        <f t="shared" si="69"/>
        <v>10</v>
      </c>
      <c r="AC192" s="13">
        <f t="shared" si="70"/>
        <v>178</v>
      </c>
      <c r="AD192" s="13">
        <f t="shared" si="71"/>
        <v>0</v>
      </c>
      <c r="AE192" s="13">
        <f t="shared" si="72"/>
        <v>10</v>
      </c>
      <c r="AF192" s="13">
        <f t="shared" si="73"/>
        <v>10</v>
      </c>
      <c r="AG192" s="13">
        <f t="shared" si="74"/>
        <v>0</v>
      </c>
      <c r="AH192" s="13">
        <f t="shared" si="75"/>
        <v>322</v>
      </c>
      <c r="AI192" s="14">
        <f t="shared" si="76"/>
        <v>0</v>
      </c>
      <c r="AK192" s="12">
        <f t="shared" si="77"/>
        <v>209.22</v>
      </c>
      <c r="AL192" s="12">
        <f t="shared" si="78"/>
        <v>17</v>
      </c>
      <c r="AM192" s="12">
        <f t="shared" si="79"/>
        <v>170</v>
      </c>
      <c r="AN192" s="12">
        <f t="shared" si="80"/>
        <v>7144</v>
      </c>
      <c r="AO192" s="12">
        <f>MAX(AN$4:AN192)</f>
        <v>7144</v>
      </c>
      <c r="AP192" s="8">
        <f t="shared" si="81"/>
        <v>0</v>
      </c>
      <c r="AR192" s="12">
        <f t="shared" si="82"/>
        <v>309.12</v>
      </c>
      <c r="AS192" s="12">
        <f t="shared" si="83"/>
        <v>25</v>
      </c>
      <c r="AT192" s="12">
        <f t="shared" si="84"/>
        <v>0</v>
      </c>
      <c r="AU192" s="12">
        <f t="shared" si="85"/>
        <v>10304</v>
      </c>
      <c r="AV192" s="12">
        <f>MAX(AU$4:AU192)</f>
        <v>10304</v>
      </c>
      <c r="AW192" s="8">
        <f t="shared" si="86"/>
        <v>0</v>
      </c>
    </row>
    <row r="193" spans="1:49" x14ac:dyDescent="0.3">
      <c r="A193" s="1">
        <v>42741</v>
      </c>
      <c r="B193" s="1">
        <v>42741</v>
      </c>
      <c r="C193" s="1" t="s">
        <v>44</v>
      </c>
      <c r="D193" s="3">
        <v>1550</v>
      </c>
      <c r="E193" s="3">
        <v>-200</v>
      </c>
      <c r="F193" s="3">
        <f t="shared" si="58"/>
        <v>1350</v>
      </c>
      <c r="G193" s="14">
        <f t="shared" si="59"/>
        <v>0</v>
      </c>
      <c r="H193" s="3" t="s">
        <v>38</v>
      </c>
      <c r="K193" s="14" t="s">
        <v>11</v>
      </c>
      <c r="L193" s="14">
        <f t="shared" si="60"/>
        <v>0</v>
      </c>
      <c r="M193" s="14" t="s">
        <v>20</v>
      </c>
      <c r="N193" s="14">
        <v>7</v>
      </c>
      <c r="O193" s="14">
        <v>116560</v>
      </c>
      <c r="P193" s="14">
        <v>116681</v>
      </c>
      <c r="Q193" s="14">
        <v>116464</v>
      </c>
      <c r="R193" s="13">
        <f t="shared" si="61"/>
        <v>12.8</v>
      </c>
      <c r="S193" s="13">
        <f t="shared" si="62"/>
        <v>8.9</v>
      </c>
      <c r="U193" s="13">
        <f t="shared" si="63"/>
        <v>-12.8</v>
      </c>
      <c r="V193" s="13">
        <f t="shared" si="64"/>
        <v>8.9</v>
      </c>
      <c r="W193" s="7">
        <f t="shared" si="65"/>
        <v>1</v>
      </c>
      <c r="X193" s="7">
        <f t="shared" si="66"/>
        <v>0</v>
      </c>
      <c r="Y193" s="13">
        <f t="shared" si="67"/>
        <v>-12</v>
      </c>
      <c r="Z193" s="7"/>
      <c r="AA193" s="13">
        <f t="shared" si="68"/>
        <v>-12</v>
      </c>
      <c r="AB193" s="13">
        <f t="shared" si="69"/>
        <v>-12</v>
      </c>
      <c r="AC193" s="13">
        <f t="shared" si="70"/>
        <v>166</v>
      </c>
      <c r="AD193" s="13">
        <f t="shared" si="71"/>
        <v>0</v>
      </c>
      <c r="AE193" s="13">
        <f t="shared" si="72"/>
        <v>-12</v>
      </c>
      <c r="AF193" s="13">
        <f t="shared" si="73"/>
        <v>-12</v>
      </c>
      <c r="AG193" s="13">
        <f t="shared" si="74"/>
        <v>0</v>
      </c>
      <c r="AH193" s="13">
        <f t="shared" si="75"/>
        <v>322</v>
      </c>
      <c r="AI193" s="14">
        <f t="shared" si="76"/>
        <v>0</v>
      </c>
      <c r="AK193" s="12">
        <f t="shared" si="77"/>
        <v>209.22</v>
      </c>
      <c r="AL193" s="12">
        <f t="shared" si="78"/>
        <v>17</v>
      </c>
      <c r="AM193" s="12">
        <f t="shared" si="79"/>
        <v>-204</v>
      </c>
      <c r="AN193" s="12">
        <f t="shared" si="80"/>
        <v>6940</v>
      </c>
      <c r="AO193" s="12">
        <f>MAX(AN$4:AN193)</f>
        <v>7144</v>
      </c>
      <c r="AP193" s="8">
        <f t="shared" si="81"/>
        <v>-2.8555431131019039E-2</v>
      </c>
      <c r="AR193" s="12">
        <f t="shared" si="82"/>
        <v>309.12</v>
      </c>
      <c r="AS193" s="12">
        <f t="shared" si="83"/>
        <v>25</v>
      </c>
      <c r="AT193" s="12">
        <f t="shared" si="84"/>
        <v>0</v>
      </c>
      <c r="AU193" s="12">
        <f t="shared" si="85"/>
        <v>10304</v>
      </c>
      <c r="AV193" s="12">
        <f>MAX(AU$4:AU193)</f>
        <v>10304</v>
      </c>
      <c r="AW193" s="8">
        <f t="shared" si="86"/>
        <v>0</v>
      </c>
    </row>
    <row r="194" spans="1:49" x14ac:dyDescent="0.3">
      <c r="A194" s="1">
        <v>42740</v>
      </c>
      <c r="B194" s="1">
        <v>42744</v>
      </c>
      <c r="C194" s="1" t="s">
        <v>44</v>
      </c>
      <c r="D194" s="3">
        <v>530</v>
      </c>
      <c r="E194" s="3">
        <v>-200</v>
      </c>
      <c r="F194" s="3">
        <f t="shared" si="58"/>
        <v>330</v>
      </c>
      <c r="G194" s="14">
        <f t="shared" si="59"/>
        <v>4</v>
      </c>
      <c r="H194" s="3" t="s">
        <v>38</v>
      </c>
      <c r="I194" s="14" t="s">
        <v>11</v>
      </c>
      <c r="J194" s="14">
        <v>16</v>
      </c>
      <c r="L194" s="14">
        <f t="shared" si="60"/>
        <v>1</v>
      </c>
      <c r="M194" s="14" t="s">
        <v>20</v>
      </c>
      <c r="N194" s="14">
        <v>7</v>
      </c>
      <c r="O194" s="14">
        <v>117350</v>
      </c>
      <c r="P194" s="14">
        <v>117431</v>
      </c>
      <c r="Q194" s="14">
        <v>117347</v>
      </c>
      <c r="R194" s="13">
        <f t="shared" si="61"/>
        <v>8.8000000000000007</v>
      </c>
      <c r="S194" s="13">
        <f t="shared" si="62"/>
        <v>-0.4</v>
      </c>
      <c r="U194" s="13">
        <f t="shared" si="63"/>
        <v>-8.8000000000000007</v>
      </c>
      <c r="V194" s="13">
        <f t="shared" si="64"/>
        <v>-0.4</v>
      </c>
      <c r="W194" s="7">
        <f t="shared" si="65"/>
        <v>1</v>
      </c>
      <c r="X194" s="7">
        <f t="shared" si="66"/>
        <v>0</v>
      </c>
      <c r="Y194" s="13">
        <f t="shared" si="67"/>
        <v>0</v>
      </c>
      <c r="Z194" s="7"/>
      <c r="AA194" s="13">
        <f t="shared" si="68"/>
        <v>-12</v>
      </c>
      <c r="AB194" s="13">
        <f t="shared" si="69"/>
        <v>-12</v>
      </c>
      <c r="AC194" s="13">
        <f t="shared" si="70"/>
        <v>154</v>
      </c>
      <c r="AD194" s="13">
        <f t="shared" si="71"/>
        <v>-12</v>
      </c>
      <c r="AE194" s="13">
        <f t="shared" si="72"/>
        <v>0</v>
      </c>
      <c r="AF194" s="13">
        <f t="shared" si="73"/>
        <v>0</v>
      </c>
      <c r="AG194" s="13">
        <f t="shared" si="74"/>
        <v>0</v>
      </c>
      <c r="AH194" s="13">
        <f t="shared" si="75"/>
        <v>322</v>
      </c>
      <c r="AI194" s="14">
        <f t="shared" si="76"/>
        <v>0</v>
      </c>
      <c r="AK194" s="12">
        <f t="shared" si="77"/>
        <v>208.2</v>
      </c>
      <c r="AL194" s="12">
        <f t="shared" si="78"/>
        <v>17</v>
      </c>
      <c r="AM194" s="12">
        <f t="shared" si="79"/>
        <v>-204</v>
      </c>
      <c r="AN194" s="12">
        <f t="shared" si="80"/>
        <v>6736</v>
      </c>
      <c r="AO194" s="12">
        <f>MAX(AN$4:AN194)</f>
        <v>7144</v>
      </c>
      <c r="AP194" s="8">
        <f t="shared" si="81"/>
        <v>-5.7110862262038077E-2</v>
      </c>
      <c r="AR194" s="12">
        <f t="shared" si="82"/>
        <v>309.12</v>
      </c>
      <c r="AS194" s="12">
        <f t="shared" si="83"/>
        <v>25</v>
      </c>
      <c r="AT194" s="12">
        <f t="shared" si="84"/>
        <v>0</v>
      </c>
      <c r="AU194" s="12">
        <f t="shared" si="85"/>
        <v>10304</v>
      </c>
      <c r="AV194" s="12">
        <f>MAX(AU$4:AU194)</f>
        <v>10304</v>
      </c>
      <c r="AW194" s="8">
        <f t="shared" si="86"/>
        <v>0</v>
      </c>
    </row>
    <row r="195" spans="1:49" x14ac:dyDescent="0.3">
      <c r="A195" s="1">
        <v>42744</v>
      </c>
      <c r="B195" s="1">
        <v>42744</v>
      </c>
      <c r="C195" s="1" t="s">
        <v>44</v>
      </c>
      <c r="D195" s="3">
        <v>1520</v>
      </c>
      <c r="E195" s="3">
        <v>-200</v>
      </c>
      <c r="F195" s="3">
        <f t="shared" si="58"/>
        <v>1320</v>
      </c>
      <c r="G195" s="14">
        <f t="shared" si="59"/>
        <v>0</v>
      </c>
      <c r="H195" s="3" t="s">
        <v>38</v>
      </c>
      <c r="L195" s="14">
        <f t="shared" si="60"/>
        <v>0</v>
      </c>
      <c r="M195" s="14" t="s">
        <v>21</v>
      </c>
      <c r="N195" s="14">
        <v>7</v>
      </c>
      <c r="O195" s="14">
        <v>116490</v>
      </c>
      <c r="P195" s="14">
        <v>116405</v>
      </c>
      <c r="Q195" s="14">
        <v>116606</v>
      </c>
      <c r="R195" s="13">
        <f t="shared" si="61"/>
        <v>9.1999999999999993</v>
      </c>
      <c r="S195" s="13">
        <f t="shared" si="62"/>
        <v>10.9</v>
      </c>
      <c r="U195" s="13">
        <f t="shared" si="63"/>
        <v>-9.1999999999999993</v>
      </c>
      <c r="V195" s="13">
        <f t="shared" si="64"/>
        <v>10.9</v>
      </c>
      <c r="W195" s="7">
        <f t="shared" si="65"/>
        <v>1</v>
      </c>
      <c r="X195" s="7">
        <f t="shared" si="66"/>
        <v>0</v>
      </c>
      <c r="Y195" s="13">
        <f t="shared" si="67"/>
        <v>0</v>
      </c>
      <c r="Z195" s="7"/>
      <c r="AA195" s="13">
        <f t="shared" si="68"/>
        <v>-12</v>
      </c>
      <c r="AB195" s="13">
        <f t="shared" si="69"/>
        <v>10</v>
      </c>
      <c r="AC195" s="13">
        <f t="shared" si="70"/>
        <v>164</v>
      </c>
      <c r="AD195" s="13">
        <f t="shared" si="71"/>
        <v>0</v>
      </c>
      <c r="AE195" s="13">
        <f t="shared" si="72"/>
        <v>0</v>
      </c>
      <c r="AF195" s="13">
        <f t="shared" si="73"/>
        <v>10</v>
      </c>
      <c r="AG195" s="13">
        <f t="shared" si="74"/>
        <v>0</v>
      </c>
      <c r="AH195" s="13">
        <f t="shared" si="75"/>
        <v>322</v>
      </c>
      <c r="AI195" s="14">
        <f t="shared" si="76"/>
        <v>0</v>
      </c>
      <c r="AK195" s="12">
        <f t="shared" si="77"/>
        <v>208.2</v>
      </c>
      <c r="AL195" s="12">
        <f t="shared" si="78"/>
        <v>17</v>
      </c>
      <c r="AM195" s="12">
        <f t="shared" si="79"/>
        <v>170</v>
      </c>
      <c r="AN195" s="12">
        <f t="shared" si="80"/>
        <v>6906</v>
      </c>
      <c r="AO195" s="12">
        <f>MAX(AN$4:AN195)</f>
        <v>7144</v>
      </c>
      <c r="AP195" s="8">
        <f t="shared" si="81"/>
        <v>-3.3314669652855546E-2</v>
      </c>
      <c r="AR195" s="12">
        <f t="shared" si="82"/>
        <v>309.12</v>
      </c>
      <c r="AS195" s="12">
        <f t="shared" si="83"/>
        <v>25</v>
      </c>
      <c r="AT195" s="12">
        <f t="shared" si="84"/>
        <v>0</v>
      </c>
      <c r="AU195" s="12">
        <f t="shared" si="85"/>
        <v>10304</v>
      </c>
      <c r="AV195" s="12">
        <f>MAX(AU$4:AU195)</f>
        <v>10304</v>
      </c>
      <c r="AW195" s="8">
        <f t="shared" si="86"/>
        <v>0</v>
      </c>
    </row>
    <row r="196" spans="1:49" x14ac:dyDescent="0.3">
      <c r="A196" s="1">
        <v>42744</v>
      </c>
      <c r="B196" s="1">
        <v>42744</v>
      </c>
      <c r="C196" s="1" t="s">
        <v>44</v>
      </c>
      <c r="D196" s="3">
        <v>1745</v>
      </c>
      <c r="E196" s="3">
        <v>-200</v>
      </c>
      <c r="F196" s="3">
        <f t="shared" si="58"/>
        <v>1545</v>
      </c>
      <c r="G196" s="14">
        <f t="shared" si="59"/>
        <v>0</v>
      </c>
      <c r="H196" s="3" t="s">
        <v>43</v>
      </c>
      <c r="L196" s="14">
        <f t="shared" si="60"/>
        <v>1</v>
      </c>
      <c r="M196" s="14" t="s">
        <v>21</v>
      </c>
      <c r="N196" s="14">
        <v>10</v>
      </c>
      <c r="O196" s="14">
        <v>132150</v>
      </c>
      <c r="P196" s="14">
        <v>132060</v>
      </c>
      <c r="Q196" s="14">
        <v>132203</v>
      </c>
      <c r="R196" s="13">
        <f t="shared" si="61"/>
        <v>10</v>
      </c>
      <c r="S196" s="13">
        <f t="shared" si="62"/>
        <v>4.3</v>
      </c>
      <c r="U196" s="13">
        <f t="shared" si="63"/>
        <v>-10</v>
      </c>
      <c r="V196" s="13">
        <f t="shared" si="64"/>
        <v>4.3</v>
      </c>
      <c r="W196" s="7">
        <f t="shared" si="65"/>
        <v>1</v>
      </c>
      <c r="X196" s="7">
        <f t="shared" si="66"/>
        <v>1</v>
      </c>
      <c r="Y196" s="13">
        <f t="shared" si="67"/>
        <v>0</v>
      </c>
      <c r="Z196" s="7"/>
      <c r="AA196" s="13">
        <f t="shared" si="68"/>
        <v>-12</v>
      </c>
      <c r="AB196" s="13">
        <f t="shared" si="69"/>
        <v>-12</v>
      </c>
      <c r="AC196" s="13">
        <f t="shared" si="70"/>
        <v>152</v>
      </c>
      <c r="AD196" s="13">
        <f t="shared" si="71"/>
        <v>0</v>
      </c>
      <c r="AE196" s="13">
        <f t="shared" si="72"/>
        <v>0</v>
      </c>
      <c r="AF196" s="13">
        <f t="shared" si="73"/>
        <v>0</v>
      </c>
      <c r="AG196" s="13">
        <f t="shared" si="74"/>
        <v>-12</v>
      </c>
      <c r="AH196" s="13">
        <f t="shared" si="75"/>
        <v>310</v>
      </c>
      <c r="AI196" s="14">
        <f t="shared" si="76"/>
        <v>0</v>
      </c>
      <c r="AK196" s="12">
        <f t="shared" si="77"/>
        <v>208.2</v>
      </c>
      <c r="AL196" s="12">
        <f t="shared" si="78"/>
        <v>17</v>
      </c>
      <c r="AM196" s="12">
        <f t="shared" si="79"/>
        <v>-204</v>
      </c>
      <c r="AN196" s="12">
        <f t="shared" si="80"/>
        <v>6702</v>
      </c>
      <c r="AO196" s="12">
        <f>MAX(AN$4:AN196)</f>
        <v>7144</v>
      </c>
      <c r="AP196" s="8">
        <f t="shared" si="81"/>
        <v>-6.1870100783874581E-2</v>
      </c>
      <c r="AR196" s="12">
        <f t="shared" si="82"/>
        <v>309.12</v>
      </c>
      <c r="AS196" s="12">
        <f t="shared" si="83"/>
        <v>25</v>
      </c>
      <c r="AT196" s="12">
        <f t="shared" si="84"/>
        <v>-300</v>
      </c>
      <c r="AU196" s="12">
        <f t="shared" si="85"/>
        <v>10004</v>
      </c>
      <c r="AV196" s="12">
        <f>MAX(AU$4:AU196)</f>
        <v>10304</v>
      </c>
      <c r="AW196" s="8">
        <f t="shared" si="86"/>
        <v>-2.9114906832298136E-2</v>
      </c>
    </row>
    <row r="197" spans="1:49" x14ac:dyDescent="0.3">
      <c r="A197" s="1">
        <v>42744</v>
      </c>
      <c r="B197" s="1">
        <v>42744</v>
      </c>
      <c r="C197" s="1" t="s">
        <v>44</v>
      </c>
      <c r="D197" s="3">
        <v>1840</v>
      </c>
      <c r="E197" s="3">
        <v>-200</v>
      </c>
      <c r="F197" s="3">
        <f t="shared" ref="F197:F260" si="87">D197+E197</f>
        <v>1640</v>
      </c>
      <c r="G197" s="14">
        <f t="shared" ref="G197:G249" si="88">B197-A197</f>
        <v>0</v>
      </c>
      <c r="H197" s="3" t="s">
        <v>38</v>
      </c>
      <c r="I197" s="14" t="s">
        <v>11</v>
      </c>
      <c r="J197" s="14">
        <v>40</v>
      </c>
      <c r="L197" s="14">
        <f t="shared" ref="L197:L249" si="89">IF(AND(F197&gt;=L$3,F197&lt;=L$4),0,1)</f>
        <v>1</v>
      </c>
      <c r="M197" s="14" t="s">
        <v>21</v>
      </c>
      <c r="N197" s="14">
        <v>7</v>
      </c>
      <c r="O197" s="14">
        <v>116090</v>
      </c>
      <c r="P197" s="14">
        <v>115947</v>
      </c>
      <c r="Q197" s="14">
        <v>116284</v>
      </c>
      <c r="R197" s="13">
        <f t="shared" ref="R197:R249" si="90">IF(M197="short",((P197-O197)+N197)/10,((O197-P197)+N197)/10)</f>
        <v>15</v>
      </c>
      <c r="S197" s="13">
        <f t="shared" ref="S197:S249" si="91">IF(M197="long",((Q197-O197)-N197)/10,((O197-Q197)-N197)/10)</f>
        <v>18.7</v>
      </c>
      <c r="U197" s="13">
        <f t="shared" ref="U197:U249" si="92">U$4-R197</f>
        <v>-15</v>
      </c>
      <c r="V197" s="13">
        <f t="shared" ref="V197:V260" si="93">S197+U$4</f>
        <v>18.7</v>
      </c>
      <c r="W197" s="7">
        <f t="shared" ref="W197:W249" si="94">IF(-U197&gt;N197/10,1, )</f>
        <v>1</v>
      </c>
      <c r="X197" s="7">
        <f t="shared" ref="X197:X260" si="95">IF(OR(I197="yes",K197="yes"),0,L197*W197)</f>
        <v>0</v>
      </c>
      <c r="Y197" s="13">
        <f t="shared" ref="Y197:Y249" si="96">IF(U197&lt;=-Y$3,-Y$3,0)</f>
        <v>-12</v>
      </c>
      <c r="Z197" s="7"/>
      <c r="AA197" s="13">
        <f t="shared" ref="AA197:AA249" si="97">IF(AND(Y197=0,S197&gt;=AA$3-(N197/10)),0,-Y$3*W197)</f>
        <v>-12</v>
      </c>
      <c r="AB197" s="13">
        <f t="shared" ref="AB197:AB260" si="98">IF(AND(Y197=0,V197&gt;AB$3),AB$3*W197,AA197*W197)</f>
        <v>-12</v>
      </c>
      <c r="AC197" s="13">
        <f t="shared" ref="AC197:AC260" si="99">AC196+AB197</f>
        <v>140</v>
      </c>
      <c r="AD197" s="13">
        <f t="shared" ref="AD197:AD249" si="100">IF(I197="yes",AB197,)</f>
        <v>-12</v>
      </c>
      <c r="AE197" s="13">
        <f t="shared" ref="AE197:AE249" si="101">IF(K197="yes",AB197, )</f>
        <v>0</v>
      </c>
      <c r="AF197" s="13">
        <f t="shared" ref="AF197:AF249" si="102">IF(L197=1, ,AB197)</f>
        <v>0</v>
      </c>
      <c r="AG197" s="13">
        <f t="shared" ref="AG197:AG249" si="103">X197*AB197</f>
        <v>0</v>
      </c>
      <c r="AH197" s="13">
        <f t="shared" ref="AH197:AH260" si="104">AH196+AG197</f>
        <v>310</v>
      </c>
      <c r="AI197" s="14">
        <f t="shared" ref="AI197:AI249" si="105">IF(AG197&gt;0,1, )</f>
        <v>0</v>
      </c>
      <c r="AK197" s="12">
        <f t="shared" ref="AK197:AK249" si="106">IF(B197=B196,AK196,AN196*AK$3)</f>
        <v>208.2</v>
      </c>
      <c r="AL197" s="12">
        <f t="shared" ref="AL197:AL260" si="107">INT(AK197/AL$3)</f>
        <v>17</v>
      </c>
      <c r="AM197" s="12">
        <f t="shared" ref="AM197:AM260" si="108">AB197*AL197</f>
        <v>-204</v>
      </c>
      <c r="AN197" s="12">
        <f t="shared" ref="AN197:AN260" si="109">AN196+AM197</f>
        <v>6498</v>
      </c>
      <c r="AO197" s="12">
        <f>MAX(AN$4:AN197)</f>
        <v>7144</v>
      </c>
      <c r="AP197" s="8">
        <f t="shared" ref="AP197:AP260" si="110">(AN197-AO197)/AO197</f>
        <v>-9.0425531914893623E-2</v>
      </c>
      <c r="AR197" s="12">
        <f t="shared" ref="AR197:AR249" si="111">IF(I197=I196,AR196,AU196*AR$3)</f>
        <v>300.12</v>
      </c>
      <c r="AS197" s="12">
        <f t="shared" ref="AS197:AS260" si="112">INT(AR197/AS$3)</f>
        <v>25</v>
      </c>
      <c r="AT197" s="12">
        <f t="shared" ref="AT197:AT260" si="113">AG197*AS197</f>
        <v>0</v>
      </c>
      <c r="AU197" s="12">
        <f t="shared" ref="AU197:AU260" si="114">AU196+AT197</f>
        <v>10004</v>
      </c>
      <c r="AV197" s="12">
        <f>MAX(AU$4:AU197)</f>
        <v>10304</v>
      </c>
      <c r="AW197" s="8">
        <f t="shared" ref="AW197:AW260" si="115">(AU197-AV197)/AV197</f>
        <v>-2.9114906832298136E-2</v>
      </c>
    </row>
    <row r="198" spans="1:49" x14ac:dyDescent="0.3">
      <c r="A198" s="1">
        <v>42745</v>
      </c>
      <c r="B198" s="1">
        <v>42745</v>
      </c>
      <c r="C198" s="1" t="s">
        <v>45</v>
      </c>
      <c r="D198" s="3">
        <v>1200</v>
      </c>
      <c r="E198" s="3">
        <v>0</v>
      </c>
      <c r="F198" s="3">
        <f t="shared" si="87"/>
        <v>1200</v>
      </c>
      <c r="G198" s="14">
        <f t="shared" si="88"/>
        <v>0</v>
      </c>
      <c r="H198" s="3" t="s">
        <v>17</v>
      </c>
      <c r="L198" s="14">
        <f t="shared" si="89"/>
        <v>1</v>
      </c>
      <c r="M198" s="14" t="s">
        <v>21</v>
      </c>
      <c r="N198" s="14">
        <v>7</v>
      </c>
      <c r="O198" s="14">
        <v>105680</v>
      </c>
      <c r="P198" s="14">
        <v>105675</v>
      </c>
      <c r="Q198" s="14">
        <v>105845</v>
      </c>
      <c r="R198" s="13">
        <f t="shared" si="90"/>
        <v>1.2</v>
      </c>
      <c r="S198" s="13">
        <f t="shared" si="91"/>
        <v>15.8</v>
      </c>
      <c r="U198" s="13">
        <f t="shared" si="92"/>
        <v>-1.2</v>
      </c>
      <c r="V198" s="13">
        <f t="shared" si="93"/>
        <v>15.8</v>
      </c>
      <c r="W198" s="7">
        <f t="shared" si="94"/>
        <v>1</v>
      </c>
      <c r="X198" s="7">
        <f t="shared" si="95"/>
        <v>1</v>
      </c>
      <c r="Y198" s="13">
        <f t="shared" si="96"/>
        <v>0</v>
      </c>
      <c r="Z198" s="7"/>
      <c r="AA198" s="13">
        <f t="shared" si="97"/>
        <v>-12</v>
      </c>
      <c r="AB198" s="13">
        <f t="shared" si="98"/>
        <v>10</v>
      </c>
      <c r="AC198" s="13">
        <f t="shared" si="99"/>
        <v>150</v>
      </c>
      <c r="AD198" s="13">
        <f t="shared" si="100"/>
        <v>0</v>
      </c>
      <c r="AE198" s="13">
        <f t="shared" si="101"/>
        <v>0</v>
      </c>
      <c r="AF198" s="13">
        <f t="shared" si="102"/>
        <v>0</v>
      </c>
      <c r="AG198" s="13">
        <f t="shared" si="103"/>
        <v>10</v>
      </c>
      <c r="AH198" s="13">
        <f t="shared" si="104"/>
        <v>320</v>
      </c>
      <c r="AI198" s="14">
        <f t="shared" si="105"/>
        <v>1</v>
      </c>
      <c r="AK198" s="12">
        <f t="shared" si="106"/>
        <v>194.94</v>
      </c>
      <c r="AL198" s="12">
        <f t="shared" si="107"/>
        <v>16</v>
      </c>
      <c r="AM198" s="12">
        <f t="shared" si="108"/>
        <v>160</v>
      </c>
      <c r="AN198" s="12">
        <f t="shared" si="109"/>
        <v>6658</v>
      </c>
      <c r="AO198" s="12">
        <f>MAX(AN$4:AN198)</f>
        <v>7144</v>
      </c>
      <c r="AP198" s="8">
        <f t="shared" si="110"/>
        <v>-6.8029115341545349E-2</v>
      </c>
      <c r="AR198" s="12">
        <f t="shared" si="111"/>
        <v>300.12</v>
      </c>
      <c r="AS198" s="12">
        <f t="shared" si="112"/>
        <v>25</v>
      </c>
      <c r="AT198" s="12">
        <f t="shared" si="113"/>
        <v>250</v>
      </c>
      <c r="AU198" s="12">
        <f t="shared" si="114"/>
        <v>10254</v>
      </c>
      <c r="AV198" s="12">
        <f>MAX(AU$4:AU198)</f>
        <v>10304</v>
      </c>
      <c r="AW198" s="8">
        <f t="shared" si="115"/>
        <v>-4.8524844720496891E-3</v>
      </c>
    </row>
    <row r="199" spans="1:49" x14ac:dyDescent="0.3">
      <c r="A199" s="1">
        <v>42745</v>
      </c>
      <c r="B199" s="1">
        <v>42746</v>
      </c>
      <c r="C199" s="1" t="s">
        <v>44</v>
      </c>
      <c r="D199" s="3">
        <v>435</v>
      </c>
      <c r="E199" s="3">
        <v>-200</v>
      </c>
      <c r="F199" s="3">
        <f t="shared" si="87"/>
        <v>235</v>
      </c>
      <c r="G199" s="14">
        <f t="shared" si="88"/>
        <v>1</v>
      </c>
      <c r="H199" s="3" t="s">
        <v>43</v>
      </c>
      <c r="L199" s="14">
        <f t="shared" si="89"/>
        <v>1</v>
      </c>
      <c r="M199" s="14" t="s">
        <v>20</v>
      </c>
      <c r="N199" s="14">
        <v>10</v>
      </c>
      <c r="O199" s="14">
        <v>132510</v>
      </c>
      <c r="P199" s="14">
        <v>132534</v>
      </c>
      <c r="Q199" s="14">
        <v>132145</v>
      </c>
      <c r="R199" s="13">
        <f t="shared" si="90"/>
        <v>3.4</v>
      </c>
      <c r="S199" s="13">
        <f t="shared" si="91"/>
        <v>35.5</v>
      </c>
      <c r="U199" s="13">
        <f t="shared" si="92"/>
        <v>-3.4</v>
      </c>
      <c r="V199" s="13">
        <f t="shared" si="93"/>
        <v>35.5</v>
      </c>
      <c r="W199" s="7">
        <f t="shared" si="94"/>
        <v>1</v>
      </c>
      <c r="X199" s="7">
        <f t="shared" si="95"/>
        <v>1</v>
      </c>
      <c r="Y199" s="13">
        <f t="shared" si="96"/>
        <v>0</v>
      </c>
      <c r="Z199" s="7"/>
      <c r="AA199" s="13">
        <f t="shared" si="97"/>
        <v>0</v>
      </c>
      <c r="AB199" s="13">
        <f t="shared" si="98"/>
        <v>10</v>
      </c>
      <c r="AC199" s="13">
        <f t="shared" si="99"/>
        <v>160</v>
      </c>
      <c r="AD199" s="13">
        <f t="shared" si="100"/>
        <v>0</v>
      </c>
      <c r="AE199" s="13">
        <f t="shared" si="101"/>
        <v>0</v>
      </c>
      <c r="AF199" s="13">
        <f t="shared" si="102"/>
        <v>0</v>
      </c>
      <c r="AG199" s="13">
        <f t="shared" si="103"/>
        <v>10</v>
      </c>
      <c r="AH199" s="13">
        <f t="shared" si="104"/>
        <v>330</v>
      </c>
      <c r="AI199" s="14">
        <f t="shared" si="105"/>
        <v>1</v>
      </c>
      <c r="AK199" s="12">
        <f t="shared" si="106"/>
        <v>199.73999999999998</v>
      </c>
      <c r="AL199" s="12">
        <f t="shared" si="107"/>
        <v>16</v>
      </c>
      <c r="AM199" s="12">
        <f t="shared" si="108"/>
        <v>160</v>
      </c>
      <c r="AN199" s="12">
        <f t="shared" si="109"/>
        <v>6818</v>
      </c>
      <c r="AO199" s="12">
        <f>MAX(AN$4:AN199)</f>
        <v>7144</v>
      </c>
      <c r="AP199" s="8">
        <f t="shared" si="110"/>
        <v>-4.5632698768197089E-2</v>
      </c>
      <c r="AR199" s="12">
        <f t="shared" si="111"/>
        <v>300.12</v>
      </c>
      <c r="AS199" s="12">
        <f t="shared" si="112"/>
        <v>25</v>
      </c>
      <c r="AT199" s="12">
        <f t="shared" si="113"/>
        <v>250</v>
      </c>
      <c r="AU199" s="12">
        <f t="shared" si="114"/>
        <v>10504</v>
      </c>
      <c r="AV199" s="12">
        <f>MAX(AU$4:AU199)</f>
        <v>10504</v>
      </c>
      <c r="AW199" s="8">
        <f t="shared" si="115"/>
        <v>0</v>
      </c>
    </row>
    <row r="200" spans="1:49" x14ac:dyDescent="0.3">
      <c r="A200" s="1">
        <v>42745</v>
      </c>
      <c r="B200" s="1">
        <v>42746</v>
      </c>
      <c r="C200" s="1" t="s">
        <v>45</v>
      </c>
      <c r="D200" s="3">
        <v>310</v>
      </c>
      <c r="E200" s="3">
        <v>0</v>
      </c>
      <c r="F200" s="3">
        <f t="shared" si="87"/>
        <v>310</v>
      </c>
      <c r="G200" s="14">
        <f t="shared" si="88"/>
        <v>1</v>
      </c>
      <c r="H200" s="3" t="s">
        <v>17</v>
      </c>
      <c r="I200" s="14" t="s">
        <v>11</v>
      </c>
      <c r="J200" s="14">
        <v>31</v>
      </c>
      <c r="L200" s="14">
        <f t="shared" si="89"/>
        <v>1</v>
      </c>
      <c r="M200" s="14" t="s">
        <v>21</v>
      </c>
      <c r="N200" s="14">
        <v>7</v>
      </c>
      <c r="O200" s="14">
        <v>105370</v>
      </c>
      <c r="P200" s="14">
        <v>105357</v>
      </c>
      <c r="Q200" s="14">
        <v>105662</v>
      </c>
      <c r="R200" s="13">
        <f t="shared" si="90"/>
        <v>2</v>
      </c>
      <c r="S200" s="13">
        <f t="shared" si="91"/>
        <v>28.5</v>
      </c>
      <c r="U200" s="13">
        <f t="shared" si="92"/>
        <v>-2</v>
      </c>
      <c r="V200" s="13">
        <f t="shared" si="93"/>
        <v>28.5</v>
      </c>
      <c r="W200" s="7">
        <f t="shared" si="94"/>
        <v>1</v>
      </c>
      <c r="X200" s="7">
        <f t="shared" si="95"/>
        <v>0</v>
      </c>
      <c r="Y200" s="13">
        <f t="shared" si="96"/>
        <v>0</v>
      </c>
      <c r="Z200" s="7"/>
      <c r="AA200" s="13">
        <f t="shared" si="97"/>
        <v>0</v>
      </c>
      <c r="AB200" s="13">
        <f t="shared" si="98"/>
        <v>10</v>
      </c>
      <c r="AC200" s="13">
        <f t="shared" si="99"/>
        <v>170</v>
      </c>
      <c r="AD200" s="13">
        <f t="shared" si="100"/>
        <v>10</v>
      </c>
      <c r="AE200" s="13">
        <f t="shared" si="101"/>
        <v>0</v>
      </c>
      <c r="AF200" s="13">
        <f t="shared" si="102"/>
        <v>0</v>
      </c>
      <c r="AG200" s="13">
        <f t="shared" si="103"/>
        <v>0</v>
      </c>
      <c r="AH200" s="13">
        <f t="shared" si="104"/>
        <v>330</v>
      </c>
      <c r="AI200" s="14">
        <f t="shared" si="105"/>
        <v>0</v>
      </c>
      <c r="AK200" s="12">
        <f t="shared" si="106"/>
        <v>199.73999999999998</v>
      </c>
      <c r="AL200" s="12">
        <f t="shared" si="107"/>
        <v>16</v>
      </c>
      <c r="AM200" s="12">
        <f t="shared" si="108"/>
        <v>160</v>
      </c>
      <c r="AN200" s="12">
        <f t="shared" si="109"/>
        <v>6978</v>
      </c>
      <c r="AO200" s="12">
        <f>MAX(AN$4:AN200)</f>
        <v>7144</v>
      </c>
      <c r="AP200" s="8">
        <f t="shared" si="110"/>
        <v>-2.3236282194848825E-2</v>
      </c>
      <c r="AR200" s="12">
        <f t="shared" si="111"/>
        <v>315.12</v>
      </c>
      <c r="AS200" s="12">
        <f t="shared" si="112"/>
        <v>26</v>
      </c>
      <c r="AT200" s="12">
        <f t="shared" si="113"/>
        <v>0</v>
      </c>
      <c r="AU200" s="12">
        <f t="shared" si="114"/>
        <v>10504</v>
      </c>
      <c r="AV200" s="12">
        <f>MAX(AU$4:AU200)</f>
        <v>10504</v>
      </c>
      <c r="AW200" s="8">
        <f t="shared" si="115"/>
        <v>0</v>
      </c>
    </row>
    <row r="201" spans="1:49" x14ac:dyDescent="0.3">
      <c r="A201" s="1">
        <v>42746</v>
      </c>
      <c r="B201" s="1">
        <v>42746</v>
      </c>
      <c r="C201" s="1" t="s">
        <v>44</v>
      </c>
      <c r="D201" s="3">
        <v>1240</v>
      </c>
      <c r="E201" s="3">
        <v>-200</v>
      </c>
      <c r="F201" s="3">
        <f t="shared" si="87"/>
        <v>1040</v>
      </c>
      <c r="G201" s="14">
        <f t="shared" si="88"/>
        <v>0</v>
      </c>
      <c r="H201" s="3" t="s">
        <v>38</v>
      </c>
      <c r="L201" s="14">
        <f t="shared" si="89"/>
        <v>1</v>
      </c>
      <c r="M201" s="14" t="s">
        <v>20</v>
      </c>
      <c r="N201" s="14">
        <v>7</v>
      </c>
      <c r="O201" s="14">
        <v>116460</v>
      </c>
      <c r="P201" s="14">
        <v>116455</v>
      </c>
      <c r="Q201" s="14">
        <v>116053</v>
      </c>
      <c r="R201" s="13">
        <f t="shared" si="90"/>
        <v>0.2</v>
      </c>
      <c r="S201" s="13">
        <f t="shared" si="91"/>
        <v>40</v>
      </c>
      <c r="U201" s="13">
        <f t="shared" si="92"/>
        <v>-0.2</v>
      </c>
      <c r="V201" s="13">
        <f t="shared" si="93"/>
        <v>40</v>
      </c>
      <c r="W201" s="7">
        <f t="shared" si="94"/>
        <v>0</v>
      </c>
      <c r="X201" s="7">
        <f t="shared" si="95"/>
        <v>0</v>
      </c>
      <c r="Y201" s="13">
        <f t="shared" si="96"/>
        <v>0</v>
      </c>
      <c r="Z201" s="7"/>
      <c r="AA201" s="13">
        <f t="shared" si="97"/>
        <v>0</v>
      </c>
      <c r="AB201" s="13">
        <f t="shared" si="98"/>
        <v>0</v>
      </c>
      <c r="AC201" s="13">
        <f t="shared" si="99"/>
        <v>170</v>
      </c>
      <c r="AD201" s="13">
        <f t="shared" si="100"/>
        <v>0</v>
      </c>
      <c r="AE201" s="13">
        <f t="shared" si="101"/>
        <v>0</v>
      </c>
      <c r="AF201" s="13">
        <f t="shared" si="102"/>
        <v>0</v>
      </c>
      <c r="AG201" s="13">
        <f t="shared" si="103"/>
        <v>0</v>
      </c>
      <c r="AH201" s="13">
        <f t="shared" si="104"/>
        <v>330</v>
      </c>
      <c r="AI201" s="14">
        <f t="shared" si="105"/>
        <v>0</v>
      </c>
      <c r="AK201" s="12">
        <f t="shared" si="106"/>
        <v>199.73999999999998</v>
      </c>
      <c r="AL201" s="12">
        <f t="shared" si="107"/>
        <v>16</v>
      </c>
      <c r="AM201" s="12">
        <f t="shared" si="108"/>
        <v>0</v>
      </c>
      <c r="AN201" s="12">
        <f t="shared" si="109"/>
        <v>6978</v>
      </c>
      <c r="AO201" s="12">
        <f>MAX(AN$4:AN201)</f>
        <v>7144</v>
      </c>
      <c r="AP201" s="8">
        <f t="shared" si="110"/>
        <v>-2.3236282194848825E-2</v>
      </c>
      <c r="AR201" s="12">
        <f t="shared" si="111"/>
        <v>315.12</v>
      </c>
      <c r="AS201" s="12">
        <f t="shared" si="112"/>
        <v>26</v>
      </c>
      <c r="AT201" s="12">
        <f t="shared" si="113"/>
        <v>0</v>
      </c>
      <c r="AU201" s="12">
        <f t="shared" si="114"/>
        <v>10504</v>
      </c>
      <c r="AV201" s="12">
        <f>MAX(AU$4:AU201)</f>
        <v>10504</v>
      </c>
      <c r="AW201" s="8">
        <f t="shared" si="115"/>
        <v>0</v>
      </c>
    </row>
    <row r="202" spans="1:49" x14ac:dyDescent="0.3">
      <c r="A202" s="1">
        <v>42746</v>
      </c>
      <c r="B202" s="1">
        <v>42746</v>
      </c>
      <c r="C202" s="1" t="s">
        <v>44</v>
      </c>
      <c r="D202" s="3">
        <v>1700</v>
      </c>
      <c r="E202" s="3">
        <v>-200</v>
      </c>
      <c r="F202" s="3">
        <f t="shared" si="87"/>
        <v>1500</v>
      </c>
      <c r="G202" s="14">
        <f t="shared" si="88"/>
        <v>0</v>
      </c>
      <c r="H202" s="3" t="s">
        <v>37</v>
      </c>
      <c r="I202" s="14" t="s">
        <v>11</v>
      </c>
      <c r="J202" s="14">
        <v>19</v>
      </c>
      <c r="L202" s="14">
        <f t="shared" si="89"/>
        <v>1</v>
      </c>
      <c r="M202" s="14" t="s">
        <v>21</v>
      </c>
      <c r="N202" s="14">
        <v>8</v>
      </c>
      <c r="O202" s="14">
        <v>73670</v>
      </c>
      <c r="P202" s="14">
        <v>73628</v>
      </c>
      <c r="Q202" s="14">
        <v>73690</v>
      </c>
      <c r="R202" s="13">
        <f t="shared" si="90"/>
        <v>5</v>
      </c>
      <c r="S202" s="13">
        <f t="shared" si="91"/>
        <v>1.2</v>
      </c>
      <c r="U202" s="13">
        <f t="shared" si="92"/>
        <v>-5</v>
      </c>
      <c r="V202" s="13">
        <f t="shared" si="93"/>
        <v>1.2</v>
      </c>
      <c r="W202" s="7">
        <f t="shared" si="94"/>
        <v>1</v>
      </c>
      <c r="X202" s="7">
        <f t="shared" si="95"/>
        <v>0</v>
      </c>
      <c r="Y202" s="13">
        <f t="shared" si="96"/>
        <v>0</v>
      </c>
      <c r="Z202" s="7"/>
      <c r="AA202" s="13">
        <f t="shared" si="97"/>
        <v>-12</v>
      </c>
      <c r="AB202" s="13">
        <f t="shared" si="98"/>
        <v>-12</v>
      </c>
      <c r="AC202" s="13">
        <f t="shared" si="99"/>
        <v>158</v>
      </c>
      <c r="AD202" s="13">
        <f t="shared" si="100"/>
        <v>-12</v>
      </c>
      <c r="AE202" s="13">
        <f t="shared" si="101"/>
        <v>0</v>
      </c>
      <c r="AF202" s="13">
        <f t="shared" si="102"/>
        <v>0</v>
      </c>
      <c r="AG202" s="13">
        <f t="shared" si="103"/>
        <v>0</v>
      </c>
      <c r="AH202" s="13">
        <f t="shared" si="104"/>
        <v>330</v>
      </c>
      <c r="AI202" s="14">
        <f t="shared" si="105"/>
        <v>0</v>
      </c>
      <c r="AK202" s="12">
        <f t="shared" si="106"/>
        <v>199.73999999999998</v>
      </c>
      <c r="AL202" s="12">
        <f t="shared" si="107"/>
        <v>16</v>
      </c>
      <c r="AM202" s="12">
        <f t="shared" si="108"/>
        <v>-192</v>
      </c>
      <c r="AN202" s="12">
        <f t="shared" si="109"/>
        <v>6786</v>
      </c>
      <c r="AO202" s="12">
        <f>MAX(AN$4:AN202)</f>
        <v>7144</v>
      </c>
      <c r="AP202" s="8">
        <f t="shared" si="110"/>
        <v>-5.0111982082866741E-2</v>
      </c>
      <c r="AR202" s="12">
        <f t="shared" si="111"/>
        <v>315.12</v>
      </c>
      <c r="AS202" s="12">
        <f t="shared" si="112"/>
        <v>26</v>
      </c>
      <c r="AT202" s="12">
        <f t="shared" si="113"/>
        <v>0</v>
      </c>
      <c r="AU202" s="12">
        <f t="shared" si="114"/>
        <v>10504</v>
      </c>
      <c r="AV202" s="12">
        <f>MAX(AU$4:AU202)</f>
        <v>10504</v>
      </c>
      <c r="AW202" s="8">
        <f t="shared" si="115"/>
        <v>0</v>
      </c>
    </row>
    <row r="203" spans="1:49" x14ac:dyDescent="0.3">
      <c r="A203" s="1">
        <v>42745</v>
      </c>
      <c r="B203" s="1">
        <v>42746</v>
      </c>
      <c r="C203" s="1" t="s">
        <v>45</v>
      </c>
      <c r="D203" s="3">
        <v>1515</v>
      </c>
      <c r="E203" s="3">
        <v>0</v>
      </c>
      <c r="F203" s="3">
        <f t="shared" si="87"/>
        <v>1515</v>
      </c>
      <c r="G203" s="14">
        <f t="shared" si="88"/>
        <v>1</v>
      </c>
      <c r="H203" s="3" t="s">
        <v>17</v>
      </c>
      <c r="L203" s="14">
        <f t="shared" si="89"/>
        <v>1</v>
      </c>
      <c r="M203" s="14" t="s">
        <v>21</v>
      </c>
      <c r="N203" s="14">
        <v>7</v>
      </c>
      <c r="O203" s="14">
        <v>104670</v>
      </c>
      <c r="P203" s="14">
        <v>104534</v>
      </c>
      <c r="Q203" s="14">
        <v>106224</v>
      </c>
      <c r="R203" s="13">
        <f t="shared" si="90"/>
        <v>14.3</v>
      </c>
      <c r="S203" s="13">
        <f t="shared" si="91"/>
        <v>154.69999999999999</v>
      </c>
      <c r="U203" s="13">
        <f t="shared" si="92"/>
        <v>-14.3</v>
      </c>
      <c r="V203" s="13">
        <f t="shared" si="93"/>
        <v>154.69999999999999</v>
      </c>
      <c r="W203" s="7">
        <f t="shared" si="94"/>
        <v>1</v>
      </c>
      <c r="X203" s="7">
        <f t="shared" si="95"/>
        <v>1</v>
      </c>
      <c r="Y203" s="13">
        <f t="shared" si="96"/>
        <v>-12</v>
      </c>
      <c r="Z203" s="7"/>
      <c r="AA203" s="13">
        <f t="shared" si="97"/>
        <v>-12</v>
      </c>
      <c r="AB203" s="13">
        <f t="shared" si="98"/>
        <v>-12</v>
      </c>
      <c r="AC203" s="13">
        <f t="shared" si="99"/>
        <v>146</v>
      </c>
      <c r="AD203" s="13">
        <f t="shared" si="100"/>
        <v>0</v>
      </c>
      <c r="AE203" s="13">
        <f t="shared" si="101"/>
        <v>0</v>
      </c>
      <c r="AF203" s="13">
        <f t="shared" si="102"/>
        <v>0</v>
      </c>
      <c r="AG203" s="13">
        <f t="shared" si="103"/>
        <v>-12</v>
      </c>
      <c r="AH203" s="13">
        <f t="shared" si="104"/>
        <v>318</v>
      </c>
      <c r="AI203" s="14">
        <f t="shared" si="105"/>
        <v>0</v>
      </c>
      <c r="AK203" s="12">
        <f t="shared" si="106"/>
        <v>199.73999999999998</v>
      </c>
      <c r="AL203" s="12">
        <f t="shared" si="107"/>
        <v>16</v>
      </c>
      <c r="AM203" s="12">
        <f t="shared" si="108"/>
        <v>-192</v>
      </c>
      <c r="AN203" s="12">
        <f t="shared" si="109"/>
        <v>6594</v>
      </c>
      <c r="AO203" s="12">
        <f>MAX(AN$4:AN203)</f>
        <v>7144</v>
      </c>
      <c r="AP203" s="8">
        <f t="shared" si="110"/>
        <v>-7.6987681970884653E-2</v>
      </c>
      <c r="AR203" s="12">
        <f t="shared" si="111"/>
        <v>315.12</v>
      </c>
      <c r="AS203" s="12">
        <f t="shared" si="112"/>
        <v>26</v>
      </c>
      <c r="AT203" s="12">
        <f t="shared" si="113"/>
        <v>-312</v>
      </c>
      <c r="AU203" s="12">
        <f t="shared" si="114"/>
        <v>10192</v>
      </c>
      <c r="AV203" s="12">
        <f>MAX(AU$4:AU203)</f>
        <v>10504</v>
      </c>
      <c r="AW203" s="8">
        <f t="shared" si="115"/>
        <v>-2.9702970297029702E-2</v>
      </c>
    </row>
    <row r="204" spans="1:49" x14ac:dyDescent="0.3">
      <c r="A204" s="1">
        <v>42746</v>
      </c>
      <c r="B204" s="1">
        <v>42746</v>
      </c>
      <c r="C204" s="1" t="s">
        <v>44</v>
      </c>
      <c r="D204" s="3">
        <v>1730</v>
      </c>
      <c r="E204" s="3">
        <v>-200</v>
      </c>
      <c r="F204" s="3">
        <f t="shared" si="87"/>
        <v>1530</v>
      </c>
      <c r="G204" s="14">
        <f t="shared" si="88"/>
        <v>0</v>
      </c>
      <c r="H204" s="3" t="s">
        <v>43</v>
      </c>
      <c r="K204" s="14" t="s">
        <v>11</v>
      </c>
      <c r="L204" s="14">
        <f t="shared" si="89"/>
        <v>1</v>
      </c>
      <c r="M204" s="14" t="s">
        <v>20</v>
      </c>
      <c r="N204" s="14">
        <v>10</v>
      </c>
      <c r="O204" s="14">
        <v>132940</v>
      </c>
      <c r="P204" s="14">
        <v>132933</v>
      </c>
      <c r="Q204" s="14">
        <v>131185</v>
      </c>
      <c r="R204" s="13">
        <f t="shared" si="90"/>
        <v>0.3</v>
      </c>
      <c r="S204" s="13">
        <f t="shared" si="91"/>
        <v>174.5</v>
      </c>
      <c r="U204" s="13">
        <f t="shared" si="92"/>
        <v>-0.3</v>
      </c>
      <c r="V204" s="13">
        <f t="shared" si="93"/>
        <v>174.5</v>
      </c>
      <c r="W204" s="7">
        <f t="shared" si="94"/>
        <v>0</v>
      </c>
      <c r="X204" s="7">
        <f t="shared" si="95"/>
        <v>0</v>
      </c>
      <c r="Y204" s="13">
        <f t="shared" si="96"/>
        <v>0</v>
      </c>
      <c r="Z204" s="7"/>
      <c r="AA204" s="13">
        <f t="shared" si="97"/>
        <v>0</v>
      </c>
      <c r="AB204" s="13">
        <f t="shared" si="98"/>
        <v>0</v>
      </c>
      <c r="AC204" s="13">
        <f t="shared" si="99"/>
        <v>146</v>
      </c>
      <c r="AD204" s="13">
        <f t="shared" si="100"/>
        <v>0</v>
      </c>
      <c r="AE204" s="13">
        <f t="shared" si="101"/>
        <v>0</v>
      </c>
      <c r="AF204" s="13">
        <f t="shared" si="102"/>
        <v>0</v>
      </c>
      <c r="AG204" s="13">
        <f t="shared" si="103"/>
        <v>0</v>
      </c>
      <c r="AH204" s="13">
        <f t="shared" si="104"/>
        <v>318</v>
      </c>
      <c r="AI204" s="14">
        <f t="shared" si="105"/>
        <v>0</v>
      </c>
      <c r="AK204" s="12">
        <f t="shared" si="106"/>
        <v>199.73999999999998</v>
      </c>
      <c r="AL204" s="12">
        <f t="shared" si="107"/>
        <v>16</v>
      </c>
      <c r="AM204" s="12">
        <f t="shared" si="108"/>
        <v>0</v>
      </c>
      <c r="AN204" s="12">
        <f t="shared" si="109"/>
        <v>6594</v>
      </c>
      <c r="AO204" s="12">
        <f>MAX(AN$4:AN204)</f>
        <v>7144</v>
      </c>
      <c r="AP204" s="8">
        <f t="shared" si="110"/>
        <v>-7.6987681970884653E-2</v>
      </c>
      <c r="AR204" s="12">
        <f t="shared" si="111"/>
        <v>315.12</v>
      </c>
      <c r="AS204" s="12">
        <f t="shared" si="112"/>
        <v>26</v>
      </c>
      <c r="AT204" s="12">
        <f t="shared" si="113"/>
        <v>0</v>
      </c>
      <c r="AU204" s="12">
        <f t="shared" si="114"/>
        <v>10192</v>
      </c>
      <c r="AV204" s="12">
        <f>MAX(AU$4:AU204)</f>
        <v>10504</v>
      </c>
      <c r="AW204" s="8">
        <f t="shared" si="115"/>
        <v>-2.9702970297029702E-2</v>
      </c>
    </row>
    <row r="205" spans="1:49" x14ac:dyDescent="0.3">
      <c r="A205" s="1">
        <v>42747</v>
      </c>
      <c r="B205" s="1">
        <v>42748</v>
      </c>
      <c r="C205" s="1" t="s">
        <v>44</v>
      </c>
      <c r="D205" s="3">
        <v>255</v>
      </c>
      <c r="E205" s="3">
        <v>-200</v>
      </c>
      <c r="F205" s="3">
        <f t="shared" si="87"/>
        <v>55</v>
      </c>
      <c r="G205" s="14">
        <f t="shared" si="88"/>
        <v>1</v>
      </c>
      <c r="H205" s="3" t="s">
        <v>38</v>
      </c>
      <c r="K205" s="14" t="s">
        <v>11</v>
      </c>
      <c r="L205" s="14">
        <f t="shared" si="89"/>
        <v>1</v>
      </c>
      <c r="M205" s="14" t="s">
        <v>20</v>
      </c>
      <c r="N205" s="14">
        <v>7</v>
      </c>
      <c r="O205" s="14">
        <v>115060</v>
      </c>
      <c r="P205" s="14">
        <v>115108</v>
      </c>
      <c r="Q205" s="14">
        <v>114809</v>
      </c>
      <c r="R205" s="13">
        <f t="shared" si="90"/>
        <v>5.5</v>
      </c>
      <c r="S205" s="13">
        <f t="shared" si="91"/>
        <v>24.4</v>
      </c>
      <c r="U205" s="13">
        <f t="shared" si="92"/>
        <v>-5.5</v>
      </c>
      <c r="V205" s="13">
        <f t="shared" si="93"/>
        <v>24.4</v>
      </c>
      <c r="W205" s="7">
        <f t="shared" si="94"/>
        <v>1</v>
      </c>
      <c r="X205" s="7">
        <f t="shared" si="95"/>
        <v>0</v>
      </c>
      <c r="Y205" s="13">
        <f t="shared" si="96"/>
        <v>0</v>
      </c>
      <c r="Z205" s="7"/>
      <c r="AA205" s="13">
        <f t="shared" si="97"/>
        <v>0</v>
      </c>
      <c r="AB205" s="13">
        <f t="shared" si="98"/>
        <v>10</v>
      </c>
      <c r="AC205" s="13">
        <f t="shared" si="99"/>
        <v>156</v>
      </c>
      <c r="AD205" s="13">
        <f t="shared" si="100"/>
        <v>0</v>
      </c>
      <c r="AE205" s="13">
        <f t="shared" si="101"/>
        <v>10</v>
      </c>
      <c r="AF205" s="13">
        <f t="shared" si="102"/>
        <v>0</v>
      </c>
      <c r="AG205" s="13">
        <f t="shared" si="103"/>
        <v>0</v>
      </c>
      <c r="AH205" s="13">
        <f t="shared" si="104"/>
        <v>318</v>
      </c>
      <c r="AI205" s="14">
        <f t="shared" si="105"/>
        <v>0</v>
      </c>
      <c r="AK205" s="12">
        <f t="shared" si="106"/>
        <v>197.82</v>
      </c>
      <c r="AL205" s="12">
        <f t="shared" si="107"/>
        <v>16</v>
      </c>
      <c r="AM205" s="12">
        <f t="shared" si="108"/>
        <v>160</v>
      </c>
      <c r="AN205" s="12">
        <f t="shared" si="109"/>
        <v>6754</v>
      </c>
      <c r="AO205" s="12">
        <f>MAX(AN$4:AN205)</f>
        <v>7144</v>
      </c>
      <c r="AP205" s="8">
        <f t="shared" si="110"/>
        <v>-5.4591265397536393E-2</v>
      </c>
      <c r="AR205" s="12">
        <f t="shared" si="111"/>
        <v>315.12</v>
      </c>
      <c r="AS205" s="12">
        <f t="shared" si="112"/>
        <v>26</v>
      </c>
      <c r="AT205" s="12">
        <f t="shared" si="113"/>
        <v>0</v>
      </c>
      <c r="AU205" s="12">
        <f t="shared" si="114"/>
        <v>10192</v>
      </c>
      <c r="AV205" s="12">
        <f>MAX(AU$4:AU205)</f>
        <v>10504</v>
      </c>
      <c r="AW205" s="8">
        <f t="shared" si="115"/>
        <v>-2.9702970297029702E-2</v>
      </c>
    </row>
    <row r="206" spans="1:49" x14ac:dyDescent="0.3">
      <c r="A206" s="1">
        <v>42747</v>
      </c>
      <c r="B206" s="1">
        <v>42748</v>
      </c>
      <c r="C206" s="1" t="s">
        <v>45</v>
      </c>
      <c r="D206" s="3">
        <v>255</v>
      </c>
      <c r="E206" s="3">
        <v>0</v>
      </c>
      <c r="F206" s="3">
        <f t="shared" si="87"/>
        <v>255</v>
      </c>
      <c r="G206" s="14">
        <f t="shared" si="88"/>
        <v>1</v>
      </c>
      <c r="H206" s="3" t="s">
        <v>17</v>
      </c>
      <c r="I206" s="14" t="s">
        <v>11</v>
      </c>
      <c r="J206" s="14">
        <v>66</v>
      </c>
      <c r="L206" s="14">
        <f t="shared" si="89"/>
        <v>1</v>
      </c>
      <c r="M206" s="14" t="s">
        <v>21</v>
      </c>
      <c r="N206" s="14">
        <v>7</v>
      </c>
      <c r="O206" s="14">
        <v>106030</v>
      </c>
      <c r="P206" s="14">
        <v>106030</v>
      </c>
      <c r="Q206" s="14">
        <v>106740</v>
      </c>
      <c r="R206" s="13">
        <f t="shared" si="90"/>
        <v>0.7</v>
      </c>
      <c r="S206" s="13">
        <f t="shared" si="91"/>
        <v>70.3</v>
      </c>
      <c r="U206" s="13">
        <f t="shared" si="92"/>
        <v>-0.7</v>
      </c>
      <c r="V206" s="13">
        <f t="shared" si="93"/>
        <v>70.3</v>
      </c>
      <c r="W206" s="7">
        <f t="shared" si="94"/>
        <v>0</v>
      </c>
      <c r="X206" s="7">
        <f t="shared" si="95"/>
        <v>0</v>
      </c>
      <c r="Y206" s="13">
        <f t="shared" si="96"/>
        <v>0</v>
      </c>
      <c r="Z206" s="7"/>
      <c r="AA206" s="13">
        <f t="shared" si="97"/>
        <v>0</v>
      </c>
      <c r="AB206" s="13">
        <f t="shared" si="98"/>
        <v>0</v>
      </c>
      <c r="AC206" s="13">
        <f t="shared" si="99"/>
        <v>156</v>
      </c>
      <c r="AD206" s="13">
        <f t="shared" si="100"/>
        <v>0</v>
      </c>
      <c r="AE206" s="13">
        <f t="shared" si="101"/>
        <v>0</v>
      </c>
      <c r="AF206" s="13">
        <f t="shared" si="102"/>
        <v>0</v>
      </c>
      <c r="AG206" s="13">
        <f t="shared" si="103"/>
        <v>0</v>
      </c>
      <c r="AH206" s="13">
        <f t="shared" si="104"/>
        <v>318</v>
      </c>
      <c r="AI206" s="14">
        <f t="shared" si="105"/>
        <v>0</v>
      </c>
      <c r="AK206" s="12">
        <f t="shared" si="106"/>
        <v>197.82</v>
      </c>
      <c r="AL206" s="12">
        <f t="shared" si="107"/>
        <v>16</v>
      </c>
      <c r="AM206" s="12">
        <f t="shared" si="108"/>
        <v>0</v>
      </c>
      <c r="AN206" s="12">
        <f t="shared" si="109"/>
        <v>6754</v>
      </c>
      <c r="AO206" s="12">
        <f>MAX(AN$4:AN206)</f>
        <v>7144</v>
      </c>
      <c r="AP206" s="8">
        <f t="shared" si="110"/>
        <v>-5.4591265397536393E-2</v>
      </c>
      <c r="AR206" s="12">
        <f t="shared" si="111"/>
        <v>305.76</v>
      </c>
      <c r="AS206" s="12">
        <f t="shared" si="112"/>
        <v>25</v>
      </c>
      <c r="AT206" s="12">
        <f t="shared" si="113"/>
        <v>0</v>
      </c>
      <c r="AU206" s="12">
        <f t="shared" si="114"/>
        <v>10192</v>
      </c>
      <c r="AV206" s="12">
        <f>MAX(AU$4:AU206)</f>
        <v>10504</v>
      </c>
      <c r="AW206" s="8">
        <f t="shared" si="115"/>
        <v>-2.9702970297029702E-2</v>
      </c>
    </row>
    <row r="207" spans="1:49" x14ac:dyDescent="0.3">
      <c r="A207" s="1">
        <v>42748</v>
      </c>
      <c r="B207" s="1">
        <v>42748</v>
      </c>
      <c r="C207" s="1" t="s">
        <v>45</v>
      </c>
      <c r="D207" s="3">
        <v>1120</v>
      </c>
      <c r="E207" s="3">
        <v>0</v>
      </c>
      <c r="F207" s="3">
        <f t="shared" si="87"/>
        <v>1120</v>
      </c>
      <c r="G207" s="14">
        <f t="shared" si="88"/>
        <v>0</v>
      </c>
      <c r="H207" s="3" t="s">
        <v>17</v>
      </c>
      <c r="I207" s="14" t="s">
        <v>11</v>
      </c>
      <c r="J207" s="14">
        <v>11</v>
      </c>
      <c r="L207" s="14">
        <f t="shared" si="89"/>
        <v>1</v>
      </c>
      <c r="M207" s="14" t="s">
        <v>20</v>
      </c>
      <c r="N207" s="14">
        <v>7</v>
      </c>
      <c r="O207" s="14">
        <v>106590</v>
      </c>
      <c r="P207" s="14">
        <v>106582</v>
      </c>
      <c r="Q207" s="14">
        <v>106431</v>
      </c>
      <c r="R207" s="13">
        <f t="shared" si="90"/>
        <v>-0.1</v>
      </c>
      <c r="S207" s="13">
        <f t="shared" si="91"/>
        <v>15.2</v>
      </c>
      <c r="U207" s="13">
        <f t="shared" si="92"/>
        <v>0.1</v>
      </c>
      <c r="V207" s="13">
        <f t="shared" si="93"/>
        <v>15.2</v>
      </c>
      <c r="W207" s="7">
        <f t="shared" si="94"/>
        <v>0</v>
      </c>
      <c r="X207" s="7">
        <f t="shared" si="95"/>
        <v>0</v>
      </c>
      <c r="Y207" s="13">
        <f t="shared" si="96"/>
        <v>0</v>
      </c>
      <c r="Z207" s="7"/>
      <c r="AA207" s="13">
        <f t="shared" si="97"/>
        <v>0</v>
      </c>
      <c r="AB207" s="13">
        <f t="shared" si="98"/>
        <v>0</v>
      </c>
      <c r="AC207" s="13">
        <f t="shared" si="99"/>
        <v>156</v>
      </c>
      <c r="AD207" s="13">
        <f t="shared" si="100"/>
        <v>0</v>
      </c>
      <c r="AE207" s="13">
        <f t="shared" si="101"/>
        <v>0</v>
      </c>
      <c r="AF207" s="13">
        <f t="shared" si="102"/>
        <v>0</v>
      </c>
      <c r="AG207" s="13">
        <f t="shared" si="103"/>
        <v>0</v>
      </c>
      <c r="AH207" s="13">
        <f t="shared" si="104"/>
        <v>318</v>
      </c>
      <c r="AI207" s="14">
        <f t="shared" si="105"/>
        <v>0</v>
      </c>
      <c r="AK207" s="12">
        <f t="shared" si="106"/>
        <v>197.82</v>
      </c>
      <c r="AL207" s="12">
        <f t="shared" si="107"/>
        <v>16</v>
      </c>
      <c r="AM207" s="12">
        <f t="shared" si="108"/>
        <v>0</v>
      </c>
      <c r="AN207" s="12">
        <f t="shared" si="109"/>
        <v>6754</v>
      </c>
      <c r="AO207" s="12">
        <f>MAX(AN$4:AN207)</f>
        <v>7144</v>
      </c>
      <c r="AP207" s="8">
        <f t="shared" si="110"/>
        <v>-5.4591265397536393E-2</v>
      </c>
      <c r="AR207" s="12">
        <f t="shared" si="111"/>
        <v>305.76</v>
      </c>
      <c r="AS207" s="12">
        <f t="shared" si="112"/>
        <v>25</v>
      </c>
      <c r="AT207" s="12">
        <f t="shared" si="113"/>
        <v>0</v>
      </c>
      <c r="AU207" s="12">
        <f t="shared" si="114"/>
        <v>10192</v>
      </c>
      <c r="AV207" s="12">
        <f>MAX(AU$4:AU207)</f>
        <v>10504</v>
      </c>
      <c r="AW207" s="8">
        <f t="shared" si="115"/>
        <v>-2.9702970297029702E-2</v>
      </c>
    </row>
    <row r="208" spans="1:49" x14ac:dyDescent="0.3">
      <c r="A208" s="1">
        <v>42748</v>
      </c>
      <c r="B208" s="1">
        <v>42748</v>
      </c>
      <c r="C208" s="1" t="s">
        <v>44</v>
      </c>
      <c r="D208" s="3">
        <v>1520</v>
      </c>
      <c r="E208" s="3">
        <v>-200</v>
      </c>
      <c r="F208" s="3">
        <f t="shared" si="87"/>
        <v>1320</v>
      </c>
      <c r="G208" s="14">
        <f t="shared" si="88"/>
        <v>0</v>
      </c>
      <c r="H208" s="3" t="s">
        <v>38</v>
      </c>
      <c r="K208" s="14" t="s">
        <v>11</v>
      </c>
      <c r="L208" s="14">
        <f t="shared" si="89"/>
        <v>0</v>
      </c>
      <c r="M208" s="14" t="s">
        <v>21</v>
      </c>
      <c r="N208" s="14">
        <v>7</v>
      </c>
      <c r="O208" s="14">
        <v>114280</v>
      </c>
      <c r="P208" s="14">
        <v>114256</v>
      </c>
      <c r="Q208" s="14">
        <v>114412</v>
      </c>
      <c r="R208" s="13">
        <f t="shared" si="90"/>
        <v>3.1</v>
      </c>
      <c r="S208" s="13">
        <f t="shared" si="91"/>
        <v>12.5</v>
      </c>
      <c r="U208" s="13">
        <f t="shared" si="92"/>
        <v>-3.1</v>
      </c>
      <c r="V208" s="13">
        <f t="shared" si="93"/>
        <v>12.5</v>
      </c>
      <c r="W208" s="7">
        <f t="shared" si="94"/>
        <v>1</v>
      </c>
      <c r="X208" s="7">
        <f t="shared" si="95"/>
        <v>0</v>
      </c>
      <c r="Y208" s="13">
        <f t="shared" si="96"/>
        <v>0</v>
      </c>
      <c r="Z208" s="7"/>
      <c r="AA208" s="13">
        <f t="shared" si="97"/>
        <v>-12</v>
      </c>
      <c r="AB208" s="13">
        <f t="shared" si="98"/>
        <v>10</v>
      </c>
      <c r="AC208" s="13">
        <f t="shared" si="99"/>
        <v>166</v>
      </c>
      <c r="AD208" s="13">
        <f t="shared" si="100"/>
        <v>0</v>
      </c>
      <c r="AE208" s="13">
        <f t="shared" si="101"/>
        <v>10</v>
      </c>
      <c r="AF208" s="13">
        <f t="shared" si="102"/>
        <v>10</v>
      </c>
      <c r="AG208" s="13">
        <f t="shared" si="103"/>
        <v>0</v>
      </c>
      <c r="AH208" s="13">
        <f t="shared" si="104"/>
        <v>318</v>
      </c>
      <c r="AI208" s="14">
        <f t="shared" si="105"/>
        <v>0</v>
      </c>
      <c r="AK208" s="12">
        <f t="shared" si="106"/>
        <v>197.82</v>
      </c>
      <c r="AL208" s="12">
        <f t="shared" si="107"/>
        <v>16</v>
      </c>
      <c r="AM208" s="12">
        <f t="shared" si="108"/>
        <v>160</v>
      </c>
      <c r="AN208" s="12">
        <f t="shared" si="109"/>
        <v>6914</v>
      </c>
      <c r="AO208" s="12">
        <f>MAX(AN$4:AN208)</f>
        <v>7144</v>
      </c>
      <c r="AP208" s="8">
        <f t="shared" si="110"/>
        <v>-3.2194848824188133E-2</v>
      </c>
      <c r="AR208" s="12">
        <f t="shared" si="111"/>
        <v>305.76</v>
      </c>
      <c r="AS208" s="12">
        <f t="shared" si="112"/>
        <v>25</v>
      </c>
      <c r="AT208" s="12">
        <f t="shared" si="113"/>
        <v>0</v>
      </c>
      <c r="AU208" s="12">
        <f t="shared" si="114"/>
        <v>10192</v>
      </c>
      <c r="AV208" s="12">
        <f>MAX(AU$4:AU208)</f>
        <v>10504</v>
      </c>
      <c r="AW208" s="8">
        <f t="shared" si="115"/>
        <v>-2.9702970297029702E-2</v>
      </c>
    </row>
    <row r="209" spans="1:49" x14ac:dyDescent="0.3">
      <c r="A209" s="1">
        <v>42748</v>
      </c>
      <c r="B209" s="1">
        <v>42748</v>
      </c>
      <c r="C209" s="1" t="s">
        <v>44</v>
      </c>
      <c r="D209" s="3">
        <v>1615</v>
      </c>
      <c r="E209" s="3">
        <v>-200</v>
      </c>
      <c r="F209" s="3">
        <f t="shared" si="87"/>
        <v>1415</v>
      </c>
      <c r="G209" s="14">
        <f t="shared" si="88"/>
        <v>0</v>
      </c>
      <c r="H209" s="3" t="s">
        <v>37</v>
      </c>
      <c r="L209" s="14">
        <f t="shared" si="89"/>
        <v>1</v>
      </c>
      <c r="M209" s="14" t="s">
        <v>21</v>
      </c>
      <c r="N209" s="14">
        <v>8</v>
      </c>
      <c r="O209" s="14">
        <v>74630</v>
      </c>
      <c r="P209" s="14">
        <v>74615</v>
      </c>
      <c r="Q209" s="14">
        <v>74679</v>
      </c>
      <c r="R209" s="13">
        <f t="shared" si="90"/>
        <v>2.2999999999999998</v>
      </c>
      <c r="S209" s="13">
        <f t="shared" si="91"/>
        <v>4.0999999999999996</v>
      </c>
      <c r="U209" s="13">
        <f t="shared" si="92"/>
        <v>-2.2999999999999998</v>
      </c>
      <c r="V209" s="13">
        <f t="shared" si="93"/>
        <v>4.0999999999999996</v>
      </c>
      <c r="W209" s="7">
        <f t="shared" si="94"/>
        <v>1</v>
      </c>
      <c r="X209" s="7">
        <f t="shared" si="95"/>
        <v>1</v>
      </c>
      <c r="Y209" s="13">
        <f t="shared" si="96"/>
        <v>0</v>
      </c>
      <c r="Z209" s="7"/>
      <c r="AA209" s="13">
        <f t="shared" si="97"/>
        <v>-12</v>
      </c>
      <c r="AB209" s="13">
        <f t="shared" si="98"/>
        <v>-12</v>
      </c>
      <c r="AC209" s="13">
        <f t="shared" si="99"/>
        <v>154</v>
      </c>
      <c r="AD209" s="13">
        <f t="shared" si="100"/>
        <v>0</v>
      </c>
      <c r="AE209" s="13">
        <f t="shared" si="101"/>
        <v>0</v>
      </c>
      <c r="AF209" s="13">
        <f t="shared" si="102"/>
        <v>0</v>
      </c>
      <c r="AG209" s="13">
        <f t="shared" si="103"/>
        <v>-12</v>
      </c>
      <c r="AH209" s="13">
        <f t="shared" si="104"/>
        <v>306</v>
      </c>
      <c r="AI209" s="14">
        <f t="shared" si="105"/>
        <v>0</v>
      </c>
      <c r="AK209" s="12">
        <f t="shared" si="106"/>
        <v>197.82</v>
      </c>
      <c r="AL209" s="12">
        <f t="shared" si="107"/>
        <v>16</v>
      </c>
      <c r="AM209" s="12">
        <f t="shared" si="108"/>
        <v>-192</v>
      </c>
      <c r="AN209" s="12">
        <f t="shared" si="109"/>
        <v>6722</v>
      </c>
      <c r="AO209" s="12">
        <f>MAX(AN$4:AN209)</f>
        <v>7144</v>
      </c>
      <c r="AP209" s="8">
        <f t="shared" si="110"/>
        <v>-5.9070548712206045E-2</v>
      </c>
      <c r="AR209" s="12">
        <f t="shared" si="111"/>
        <v>305.76</v>
      </c>
      <c r="AS209" s="12">
        <f t="shared" si="112"/>
        <v>25</v>
      </c>
      <c r="AT209" s="12">
        <f t="shared" si="113"/>
        <v>-300</v>
      </c>
      <c r="AU209" s="12">
        <f t="shared" si="114"/>
        <v>9892</v>
      </c>
      <c r="AV209" s="12">
        <f>MAX(AU$4:AU209)</f>
        <v>10504</v>
      </c>
      <c r="AW209" s="8">
        <f t="shared" si="115"/>
        <v>-5.8263518659558262E-2</v>
      </c>
    </row>
    <row r="210" spans="1:49" x14ac:dyDescent="0.3">
      <c r="A210" s="1">
        <v>42748</v>
      </c>
      <c r="B210" s="1">
        <v>42751</v>
      </c>
      <c r="C210" s="1" t="s">
        <v>44</v>
      </c>
      <c r="D210" s="3">
        <v>430</v>
      </c>
      <c r="E210" s="3">
        <v>-200</v>
      </c>
      <c r="F210" s="3">
        <f t="shared" si="87"/>
        <v>230</v>
      </c>
      <c r="G210" s="14">
        <f t="shared" si="88"/>
        <v>3</v>
      </c>
      <c r="H210" s="3" t="s">
        <v>38</v>
      </c>
      <c r="I210" s="14" t="s">
        <v>11</v>
      </c>
      <c r="J210" s="14">
        <v>35</v>
      </c>
      <c r="L210" s="14">
        <f t="shared" si="89"/>
        <v>1</v>
      </c>
      <c r="M210" s="14" t="s">
        <v>21</v>
      </c>
      <c r="N210" s="14">
        <v>7</v>
      </c>
      <c r="O210" s="14">
        <v>114030</v>
      </c>
      <c r="P210" s="14">
        <v>113966</v>
      </c>
      <c r="Q210" s="14">
        <v>114310</v>
      </c>
      <c r="R210" s="13">
        <f t="shared" si="90"/>
        <v>7.1</v>
      </c>
      <c r="S210" s="13">
        <f t="shared" si="91"/>
        <v>27.3</v>
      </c>
      <c r="U210" s="13">
        <f t="shared" si="92"/>
        <v>-7.1</v>
      </c>
      <c r="V210" s="13">
        <f t="shared" si="93"/>
        <v>27.3</v>
      </c>
      <c r="W210" s="7">
        <f t="shared" si="94"/>
        <v>1</v>
      </c>
      <c r="X210" s="7">
        <f t="shared" si="95"/>
        <v>0</v>
      </c>
      <c r="Y210" s="13">
        <f t="shared" si="96"/>
        <v>0</v>
      </c>
      <c r="Z210" s="7"/>
      <c r="AA210" s="13">
        <f t="shared" si="97"/>
        <v>0</v>
      </c>
      <c r="AB210" s="13">
        <f t="shared" si="98"/>
        <v>10</v>
      </c>
      <c r="AC210" s="13">
        <f t="shared" si="99"/>
        <v>164</v>
      </c>
      <c r="AD210" s="13">
        <f t="shared" si="100"/>
        <v>10</v>
      </c>
      <c r="AE210" s="13">
        <f t="shared" si="101"/>
        <v>0</v>
      </c>
      <c r="AF210" s="13">
        <f t="shared" si="102"/>
        <v>0</v>
      </c>
      <c r="AG210" s="13">
        <f t="shared" si="103"/>
        <v>0</v>
      </c>
      <c r="AH210" s="13">
        <f t="shared" si="104"/>
        <v>306</v>
      </c>
      <c r="AI210" s="14">
        <f t="shared" si="105"/>
        <v>0</v>
      </c>
      <c r="AK210" s="12">
        <f t="shared" si="106"/>
        <v>201.66</v>
      </c>
      <c r="AL210" s="12">
        <f t="shared" si="107"/>
        <v>16</v>
      </c>
      <c r="AM210" s="12">
        <f t="shared" si="108"/>
        <v>160</v>
      </c>
      <c r="AN210" s="12">
        <f t="shared" si="109"/>
        <v>6882</v>
      </c>
      <c r="AO210" s="12">
        <f>MAX(AN$4:AN210)</f>
        <v>7144</v>
      </c>
      <c r="AP210" s="8">
        <f t="shared" si="110"/>
        <v>-3.6674132138857785E-2</v>
      </c>
      <c r="AR210" s="12">
        <f t="shared" si="111"/>
        <v>296.76</v>
      </c>
      <c r="AS210" s="12">
        <f t="shared" si="112"/>
        <v>24</v>
      </c>
      <c r="AT210" s="12">
        <f t="shared" si="113"/>
        <v>0</v>
      </c>
      <c r="AU210" s="12">
        <f t="shared" si="114"/>
        <v>9892</v>
      </c>
      <c r="AV210" s="12">
        <f>MAX(AU$4:AU210)</f>
        <v>10504</v>
      </c>
      <c r="AW210" s="8">
        <f t="shared" si="115"/>
        <v>-5.8263518659558262E-2</v>
      </c>
    </row>
    <row r="211" spans="1:49" x14ac:dyDescent="0.3">
      <c r="A211" s="1">
        <v>42748</v>
      </c>
      <c r="B211" s="1">
        <v>42751</v>
      </c>
      <c r="C211" s="1" t="s">
        <v>44</v>
      </c>
      <c r="D211" s="3">
        <v>1055</v>
      </c>
      <c r="E211" s="3">
        <v>-200</v>
      </c>
      <c r="F211" s="3">
        <f t="shared" si="87"/>
        <v>855</v>
      </c>
      <c r="G211" s="14">
        <f t="shared" si="88"/>
        <v>3</v>
      </c>
      <c r="H211" s="3" t="s">
        <v>17</v>
      </c>
      <c r="L211" s="14">
        <f t="shared" si="89"/>
        <v>1</v>
      </c>
      <c r="M211" s="14" t="s">
        <v>21</v>
      </c>
      <c r="N211" s="14">
        <v>7</v>
      </c>
      <c r="O211" s="14">
        <v>105860</v>
      </c>
      <c r="P211" s="14">
        <v>105792</v>
      </c>
      <c r="Q211" s="14">
        <v>106709</v>
      </c>
      <c r="R211" s="13">
        <f t="shared" si="90"/>
        <v>7.5</v>
      </c>
      <c r="S211" s="13">
        <f t="shared" si="91"/>
        <v>84.2</v>
      </c>
      <c r="U211" s="13">
        <f t="shared" si="92"/>
        <v>-7.5</v>
      </c>
      <c r="V211" s="13">
        <f t="shared" si="93"/>
        <v>84.2</v>
      </c>
      <c r="W211" s="7">
        <f t="shared" si="94"/>
        <v>1</v>
      </c>
      <c r="X211" s="7">
        <f t="shared" si="95"/>
        <v>1</v>
      </c>
      <c r="Y211" s="13">
        <f t="shared" si="96"/>
        <v>0</v>
      </c>
      <c r="Z211" s="7"/>
      <c r="AA211" s="13">
        <f t="shared" si="97"/>
        <v>0</v>
      </c>
      <c r="AB211" s="13">
        <f t="shared" si="98"/>
        <v>10</v>
      </c>
      <c r="AC211" s="13">
        <f t="shared" si="99"/>
        <v>174</v>
      </c>
      <c r="AD211" s="13">
        <f t="shared" si="100"/>
        <v>0</v>
      </c>
      <c r="AE211" s="13">
        <f t="shared" si="101"/>
        <v>0</v>
      </c>
      <c r="AF211" s="13">
        <f t="shared" si="102"/>
        <v>0</v>
      </c>
      <c r="AG211" s="13">
        <f t="shared" si="103"/>
        <v>10</v>
      </c>
      <c r="AH211" s="13">
        <f t="shared" si="104"/>
        <v>316</v>
      </c>
      <c r="AI211" s="14">
        <f t="shared" si="105"/>
        <v>1</v>
      </c>
      <c r="AK211" s="12">
        <f t="shared" si="106"/>
        <v>201.66</v>
      </c>
      <c r="AL211" s="12">
        <f t="shared" si="107"/>
        <v>16</v>
      </c>
      <c r="AM211" s="12">
        <f t="shared" si="108"/>
        <v>160</v>
      </c>
      <c r="AN211" s="12">
        <f t="shared" si="109"/>
        <v>7042</v>
      </c>
      <c r="AO211" s="12">
        <f>MAX(AN$4:AN211)</f>
        <v>7144</v>
      </c>
      <c r="AP211" s="8">
        <f t="shared" si="110"/>
        <v>-1.4277715565509519E-2</v>
      </c>
      <c r="AR211" s="12">
        <f t="shared" si="111"/>
        <v>296.76</v>
      </c>
      <c r="AS211" s="12">
        <f t="shared" si="112"/>
        <v>24</v>
      </c>
      <c r="AT211" s="12">
        <f t="shared" si="113"/>
        <v>240</v>
      </c>
      <c r="AU211" s="12">
        <f t="shared" si="114"/>
        <v>10132</v>
      </c>
      <c r="AV211" s="12">
        <f>MAX(AU$4:AU211)</f>
        <v>10504</v>
      </c>
      <c r="AW211" s="8">
        <f t="shared" si="115"/>
        <v>-3.5415079969535412E-2</v>
      </c>
    </row>
    <row r="212" spans="1:49" x14ac:dyDescent="0.3">
      <c r="A212" s="1">
        <v>42748</v>
      </c>
      <c r="B212" s="1">
        <v>42751</v>
      </c>
      <c r="C212" s="1" t="s">
        <v>44</v>
      </c>
      <c r="D212" s="3">
        <v>2200</v>
      </c>
      <c r="E212" s="3">
        <v>-200</v>
      </c>
      <c r="F212" s="3">
        <f t="shared" si="87"/>
        <v>2000</v>
      </c>
      <c r="G212" s="14">
        <f t="shared" si="88"/>
        <v>3</v>
      </c>
      <c r="H212" s="3" t="s">
        <v>43</v>
      </c>
      <c r="I212" s="14" t="s">
        <v>11</v>
      </c>
      <c r="J212" s="14">
        <v>26</v>
      </c>
      <c r="L212" s="14">
        <f t="shared" si="89"/>
        <v>1</v>
      </c>
      <c r="M212" s="14" t="s">
        <v>20</v>
      </c>
      <c r="N212" s="14">
        <v>10</v>
      </c>
      <c r="O212" s="14">
        <v>131780</v>
      </c>
      <c r="P212" s="14">
        <v>131873</v>
      </c>
      <c r="Q212" s="14">
        <v>131623</v>
      </c>
      <c r="R212" s="13">
        <f t="shared" si="90"/>
        <v>10.3</v>
      </c>
      <c r="S212" s="13">
        <f t="shared" si="91"/>
        <v>14.7</v>
      </c>
      <c r="U212" s="13">
        <f t="shared" si="92"/>
        <v>-10.3</v>
      </c>
      <c r="V212" s="13">
        <f t="shared" si="93"/>
        <v>14.7</v>
      </c>
      <c r="W212" s="7">
        <f t="shared" si="94"/>
        <v>1</v>
      </c>
      <c r="X212" s="7">
        <f t="shared" si="95"/>
        <v>0</v>
      </c>
      <c r="Y212" s="13">
        <f t="shared" si="96"/>
        <v>0</v>
      </c>
      <c r="Z212" s="7"/>
      <c r="AA212" s="13">
        <f t="shared" si="97"/>
        <v>-12</v>
      </c>
      <c r="AB212" s="13">
        <f t="shared" si="98"/>
        <v>10</v>
      </c>
      <c r="AC212" s="13">
        <f t="shared" si="99"/>
        <v>184</v>
      </c>
      <c r="AD212" s="13">
        <f t="shared" si="100"/>
        <v>10</v>
      </c>
      <c r="AE212" s="13">
        <f t="shared" si="101"/>
        <v>0</v>
      </c>
      <c r="AF212" s="13">
        <f t="shared" si="102"/>
        <v>0</v>
      </c>
      <c r="AG212" s="13">
        <f t="shared" si="103"/>
        <v>0</v>
      </c>
      <c r="AH212" s="13">
        <f t="shared" si="104"/>
        <v>316</v>
      </c>
      <c r="AI212" s="14">
        <f t="shared" si="105"/>
        <v>0</v>
      </c>
      <c r="AK212" s="12">
        <f t="shared" si="106"/>
        <v>201.66</v>
      </c>
      <c r="AL212" s="12">
        <f t="shared" si="107"/>
        <v>16</v>
      </c>
      <c r="AM212" s="12">
        <f t="shared" si="108"/>
        <v>160</v>
      </c>
      <c r="AN212" s="12">
        <f t="shared" si="109"/>
        <v>7202</v>
      </c>
      <c r="AO212" s="12">
        <f>MAX(AN$4:AN212)</f>
        <v>7202</v>
      </c>
      <c r="AP212" s="8">
        <f t="shared" si="110"/>
        <v>0</v>
      </c>
      <c r="AR212" s="12">
        <f t="shared" si="111"/>
        <v>303.95999999999998</v>
      </c>
      <c r="AS212" s="12">
        <f t="shared" si="112"/>
        <v>25</v>
      </c>
      <c r="AT212" s="12">
        <f t="shared" si="113"/>
        <v>0</v>
      </c>
      <c r="AU212" s="12">
        <f t="shared" si="114"/>
        <v>10132</v>
      </c>
      <c r="AV212" s="12">
        <f>MAX(AU$4:AU212)</f>
        <v>10504</v>
      </c>
      <c r="AW212" s="8">
        <f t="shared" si="115"/>
        <v>-3.5415079969535412E-2</v>
      </c>
    </row>
    <row r="213" spans="1:49" x14ac:dyDescent="0.3">
      <c r="A213" s="1">
        <v>42752</v>
      </c>
      <c r="B213" s="1">
        <v>42752</v>
      </c>
      <c r="C213" s="1" t="s">
        <v>44</v>
      </c>
      <c r="D213" s="3">
        <v>800</v>
      </c>
      <c r="E213" s="3">
        <v>-200</v>
      </c>
      <c r="F213" s="3">
        <f t="shared" si="87"/>
        <v>600</v>
      </c>
      <c r="G213" s="14">
        <f t="shared" si="88"/>
        <v>0</v>
      </c>
      <c r="H213" s="3" t="s">
        <v>17</v>
      </c>
      <c r="L213" s="14">
        <f t="shared" si="89"/>
        <v>1</v>
      </c>
      <c r="M213" s="14" t="s">
        <v>20</v>
      </c>
      <c r="N213" s="14">
        <v>7</v>
      </c>
      <c r="O213" s="14">
        <v>106590</v>
      </c>
      <c r="P213" s="14">
        <v>106650</v>
      </c>
      <c r="Q213" s="14">
        <v>106395</v>
      </c>
      <c r="R213" s="13">
        <f t="shared" si="90"/>
        <v>6.7</v>
      </c>
      <c r="S213" s="13">
        <f t="shared" si="91"/>
        <v>18.8</v>
      </c>
      <c r="U213" s="13">
        <f t="shared" si="92"/>
        <v>-6.7</v>
      </c>
      <c r="V213" s="13">
        <f t="shared" si="93"/>
        <v>18.8</v>
      </c>
      <c r="W213" s="7">
        <f t="shared" si="94"/>
        <v>1</v>
      </c>
      <c r="X213" s="7">
        <f t="shared" si="95"/>
        <v>1</v>
      </c>
      <c r="Y213" s="13">
        <f t="shared" si="96"/>
        <v>0</v>
      </c>
      <c r="Z213" s="7"/>
      <c r="AA213" s="13">
        <f t="shared" si="97"/>
        <v>-12</v>
      </c>
      <c r="AB213" s="13">
        <f t="shared" si="98"/>
        <v>10</v>
      </c>
      <c r="AC213" s="13">
        <f t="shared" si="99"/>
        <v>194</v>
      </c>
      <c r="AD213" s="13">
        <f t="shared" si="100"/>
        <v>0</v>
      </c>
      <c r="AE213" s="13">
        <f t="shared" si="101"/>
        <v>0</v>
      </c>
      <c r="AF213" s="13">
        <f t="shared" si="102"/>
        <v>0</v>
      </c>
      <c r="AG213" s="13">
        <f t="shared" si="103"/>
        <v>10</v>
      </c>
      <c r="AH213" s="13">
        <f t="shared" si="104"/>
        <v>326</v>
      </c>
      <c r="AI213" s="14">
        <f t="shared" si="105"/>
        <v>1</v>
      </c>
      <c r="AK213" s="12">
        <f t="shared" si="106"/>
        <v>216.06</v>
      </c>
      <c r="AL213" s="12">
        <f t="shared" si="107"/>
        <v>18</v>
      </c>
      <c r="AM213" s="12">
        <f t="shared" si="108"/>
        <v>180</v>
      </c>
      <c r="AN213" s="12">
        <f t="shared" si="109"/>
        <v>7382</v>
      </c>
      <c r="AO213" s="12">
        <f>MAX(AN$4:AN213)</f>
        <v>7382</v>
      </c>
      <c r="AP213" s="8">
        <f t="shared" si="110"/>
        <v>0</v>
      </c>
      <c r="AR213" s="12">
        <f t="shared" si="111"/>
        <v>303.95999999999998</v>
      </c>
      <c r="AS213" s="12">
        <f t="shared" si="112"/>
        <v>25</v>
      </c>
      <c r="AT213" s="12">
        <f t="shared" si="113"/>
        <v>250</v>
      </c>
      <c r="AU213" s="12">
        <f t="shared" si="114"/>
        <v>10382</v>
      </c>
      <c r="AV213" s="12">
        <f>MAX(AU$4:AU213)</f>
        <v>10504</v>
      </c>
      <c r="AW213" s="8">
        <f t="shared" si="115"/>
        <v>-1.1614623000761614E-2</v>
      </c>
    </row>
    <row r="214" spans="1:49" x14ac:dyDescent="0.3">
      <c r="A214" s="1">
        <v>42748</v>
      </c>
      <c r="B214" s="1">
        <v>42752</v>
      </c>
      <c r="C214" s="1" t="s">
        <v>44</v>
      </c>
      <c r="D214" s="3">
        <v>955</v>
      </c>
      <c r="E214" s="3">
        <v>-200</v>
      </c>
      <c r="F214" s="3">
        <f t="shared" si="87"/>
        <v>755</v>
      </c>
      <c r="G214" s="14">
        <f t="shared" si="88"/>
        <v>4</v>
      </c>
      <c r="H214" s="3" t="s">
        <v>43</v>
      </c>
      <c r="I214" s="14" t="s">
        <v>11</v>
      </c>
      <c r="J214" s="14">
        <v>15</v>
      </c>
      <c r="L214" s="14">
        <f t="shared" si="89"/>
        <v>1</v>
      </c>
      <c r="M214" s="14" t="s">
        <v>21</v>
      </c>
      <c r="N214" s="14">
        <v>10</v>
      </c>
      <c r="O214" s="14">
        <v>130930</v>
      </c>
      <c r="P214" s="14">
        <v>130920</v>
      </c>
      <c r="Q214" s="14">
        <v>130923</v>
      </c>
      <c r="R214" s="13">
        <f t="shared" si="90"/>
        <v>2</v>
      </c>
      <c r="S214" s="13">
        <f t="shared" si="91"/>
        <v>-1.7</v>
      </c>
      <c r="U214" s="13">
        <f t="shared" si="92"/>
        <v>-2</v>
      </c>
      <c r="V214" s="13">
        <f t="shared" si="93"/>
        <v>-1.7</v>
      </c>
      <c r="W214" s="7">
        <f t="shared" si="94"/>
        <v>1</v>
      </c>
      <c r="X214" s="7">
        <f t="shared" si="95"/>
        <v>0</v>
      </c>
      <c r="Y214" s="13">
        <f t="shared" si="96"/>
        <v>0</v>
      </c>
      <c r="Z214" s="7"/>
      <c r="AA214" s="13">
        <f t="shared" si="97"/>
        <v>-12</v>
      </c>
      <c r="AB214" s="13">
        <f t="shared" si="98"/>
        <v>-12</v>
      </c>
      <c r="AC214" s="13">
        <f t="shared" si="99"/>
        <v>182</v>
      </c>
      <c r="AD214" s="13">
        <f t="shared" si="100"/>
        <v>-12</v>
      </c>
      <c r="AE214" s="13">
        <f t="shared" si="101"/>
        <v>0</v>
      </c>
      <c r="AF214" s="13">
        <f t="shared" si="102"/>
        <v>0</v>
      </c>
      <c r="AG214" s="13">
        <f t="shared" si="103"/>
        <v>0</v>
      </c>
      <c r="AH214" s="13">
        <f t="shared" si="104"/>
        <v>326</v>
      </c>
      <c r="AI214" s="14">
        <f t="shared" si="105"/>
        <v>0</v>
      </c>
      <c r="AK214" s="12">
        <f t="shared" si="106"/>
        <v>216.06</v>
      </c>
      <c r="AL214" s="12">
        <f t="shared" si="107"/>
        <v>18</v>
      </c>
      <c r="AM214" s="12">
        <f t="shared" si="108"/>
        <v>-216</v>
      </c>
      <c r="AN214" s="12">
        <f t="shared" si="109"/>
        <v>7166</v>
      </c>
      <c r="AO214" s="12">
        <f>MAX(AN$4:AN214)</f>
        <v>7382</v>
      </c>
      <c r="AP214" s="8">
        <f t="shared" si="110"/>
        <v>-2.9260363045245191E-2</v>
      </c>
      <c r="AR214" s="12">
        <f t="shared" si="111"/>
        <v>311.45999999999998</v>
      </c>
      <c r="AS214" s="12">
        <f t="shared" si="112"/>
        <v>25</v>
      </c>
      <c r="AT214" s="12">
        <f t="shared" si="113"/>
        <v>0</v>
      </c>
      <c r="AU214" s="12">
        <f t="shared" si="114"/>
        <v>10382</v>
      </c>
      <c r="AV214" s="12">
        <f>MAX(AU$4:AU214)</f>
        <v>10504</v>
      </c>
      <c r="AW214" s="8">
        <f t="shared" si="115"/>
        <v>-1.1614623000761614E-2</v>
      </c>
    </row>
    <row r="215" spans="1:49" x14ac:dyDescent="0.3">
      <c r="A215" s="1">
        <v>42748</v>
      </c>
      <c r="B215" s="1">
        <v>42752</v>
      </c>
      <c r="C215" s="1" t="s">
        <v>44</v>
      </c>
      <c r="D215" s="3">
        <v>1050</v>
      </c>
      <c r="E215" s="3">
        <v>-200</v>
      </c>
      <c r="F215" s="3">
        <f t="shared" si="87"/>
        <v>850</v>
      </c>
      <c r="G215" s="14">
        <f t="shared" si="88"/>
        <v>4</v>
      </c>
      <c r="H215" s="3" t="s">
        <v>43</v>
      </c>
      <c r="I215" s="14" t="s">
        <v>11</v>
      </c>
      <c r="J215" s="14">
        <v>11</v>
      </c>
      <c r="L215" s="14">
        <f t="shared" si="89"/>
        <v>1</v>
      </c>
      <c r="M215" s="14" t="s">
        <v>21</v>
      </c>
      <c r="N215" s="14">
        <v>10</v>
      </c>
      <c r="O215" s="14">
        <v>130630</v>
      </c>
      <c r="P215" s="14">
        <v>130621</v>
      </c>
      <c r="Q215" s="14">
        <v>130854</v>
      </c>
      <c r="R215" s="13">
        <f t="shared" si="90"/>
        <v>1.9</v>
      </c>
      <c r="S215" s="13">
        <f t="shared" si="91"/>
        <v>21.4</v>
      </c>
      <c r="U215" s="13">
        <f t="shared" si="92"/>
        <v>-1.9</v>
      </c>
      <c r="V215" s="13">
        <f t="shared" si="93"/>
        <v>21.4</v>
      </c>
      <c r="W215" s="7">
        <f t="shared" si="94"/>
        <v>1</v>
      </c>
      <c r="X215" s="7">
        <f t="shared" si="95"/>
        <v>0</v>
      </c>
      <c r="Y215" s="13">
        <f t="shared" si="96"/>
        <v>0</v>
      </c>
      <c r="Z215" s="7"/>
      <c r="AA215" s="13">
        <f t="shared" si="97"/>
        <v>0</v>
      </c>
      <c r="AB215" s="13">
        <f t="shared" si="98"/>
        <v>10</v>
      </c>
      <c r="AC215" s="13">
        <f t="shared" si="99"/>
        <v>192</v>
      </c>
      <c r="AD215" s="13">
        <f t="shared" si="100"/>
        <v>10</v>
      </c>
      <c r="AE215" s="13">
        <f t="shared" si="101"/>
        <v>0</v>
      </c>
      <c r="AF215" s="13">
        <f t="shared" si="102"/>
        <v>0</v>
      </c>
      <c r="AG215" s="13">
        <f t="shared" si="103"/>
        <v>0</v>
      </c>
      <c r="AH215" s="13">
        <f t="shared" si="104"/>
        <v>326</v>
      </c>
      <c r="AI215" s="14">
        <f t="shared" si="105"/>
        <v>0</v>
      </c>
      <c r="AK215" s="12">
        <f t="shared" si="106"/>
        <v>216.06</v>
      </c>
      <c r="AL215" s="12">
        <f t="shared" si="107"/>
        <v>18</v>
      </c>
      <c r="AM215" s="12">
        <f t="shared" si="108"/>
        <v>180</v>
      </c>
      <c r="AN215" s="12">
        <f t="shared" si="109"/>
        <v>7346</v>
      </c>
      <c r="AO215" s="12">
        <f>MAX(AN$4:AN215)</f>
        <v>7382</v>
      </c>
      <c r="AP215" s="8">
        <f t="shared" si="110"/>
        <v>-4.8767271742075321E-3</v>
      </c>
      <c r="AR215" s="12">
        <f t="shared" si="111"/>
        <v>311.45999999999998</v>
      </c>
      <c r="AS215" s="12">
        <f t="shared" si="112"/>
        <v>25</v>
      </c>
      <c r="AT215" s="12">
        <f t="shared" si="113"/>
        <v>0</v>
      </c>
      <c r="AU215" s="12">
        <f t="shared" si="114"/>
        <v>10382</v>
      </c>
      <c r="AV215" s="12">
        <f>MAX(AU$4:AU215)</f>
        <v>10504</v>
      </c>
      <c r="AW215" s="8">
        <f t="shared" si="115"/>
        <v>-1.1614623000761614E-2</v>
      </c>
    </row>
    <row r="216" spans="1:49" x14ac:dyDescent="0.3">
      <c r="A216" s="1">
        <v>42753</v>
      </c>
      <c r="B216" s="1">
        <v>42753</v>
      </c>
      <c r="C216" s="1" t="s">
        <v>44</v>
      </c>
      <c r="D216" s="3">
        <v>1500</v>
      </c>
      <c r="E216" s="3">
        <v>-200</v>
      </c>
      <c r="F216" s="3">
        <f t="shared" si="87"/>
        <v>1300</v>
      </c>
      <c r="G216" s="14">
        <f t="shared" si="88"/>
        <v>0</v>
      </c>
      <c r="H216" s="3" t="s">
        <v>17</v>
      </c>
      <c r="K216" s="14" t="s">
        <v>11</v>
      </c>
      <c r="L216" s="14">
        <f t="shared" si="89"/>
        <v>0</v>
      </c>
      <c r="M216" s="14" t="s">
        <v>21</v>
      </c>
      <c r="N216" s="14">
        <v>7</v>
      </c>
      <c r="O216" s="14">
        <v>106640</v>
      </c>
      <c r="P216" s="14">
        <v>106548</v>
      </c>
      <c r="Q216" s="14">
        <v>107022</v>
      </c>
      <c r="R216" s="13">
        <f t="shared" si="90"/>
        <v>9.9</v>
      </c>
      <c r="S216" s="13">
        <f t="shared" si="91"/>
        <v>37.5</v>
      </c>
      <c r="U216" s="13">
        <f t="shared" si="92"/>
        <v>-9.9</v>
      </c>
      <c r="V216" s="13">
        <f t="shared" si="93"/>
        <v>37.5</v>
      </c>
      <c r="W216" s="7">
        <f t="shared" si="94"/>
        <v>1</v>
      </c>
      <c r="X216" s="7">
        <f t="shared" si="95"/>
        <v>0</v>
      </c>
      <c r="Y216" s="13">
        <f t="shared" si="96"/>
        <v>0</v>
      </c>
      <c r="Z216" s="7"/>
      <c r="AA216" s="13">
        <f t="shared" si="97"/>
        <v>0</v>
      </c>
      <c r="AB216" s="13">
        <f t="shared" si="98"/>
        <v>10</v>
      </c>
      <c r="AC216" s="13">
        <f t="shared" si="99"/>
        <v>202</v>
      </c>
      <c r="AD216" s="13">
        <f t="shared" si="100"/>
        <v>0</v>
      </c>
      <c r="AE216" s="13">
        <f t="shared" si="101"/>
        <v>10</v>
      </c>
      <c r="AF216" s="13">
        <f t="shared" si="102"/>
        <v>10</v>
      </c>
      <c r="AG216" s="13">
        <f t="shared" si="103"/>
        <v>0</v>
      </c>
      <c r="AH216" s="13">
        <f t="shared" si="104"/>
        <v>326</v>
      </c>
      <c r="AI216" s="14">
        <f t="shared" si="105"/>
        <v>0</v>
      </c>
      <c r="AK216" s="12">
        <f t="shared" si="106"/>
        <v>220.38</v>
      </c>
      <c r="AL216" s="12">
        <f t="shared" si="107"/>
        <v>18</v>
      </c>
      <c r="AM216" s="12">
        <f t="shared" si="108"/>
        <v>180</v>
      </c>
      <c r="AN216" s="12">
        <f t="shared" si="109"/>
        <v>7526</v>
      </c>
      <c r="AO216" s="12">
        <f>MAX(AN$4:AN216)</f>
        <v>7526</v>
      </c>
      <c r="AP216" s="8">
        <f t="shared" si="110"/>
        <v>0</v>
      </c>
      <c r="AR216" s="12">
        <f t="shared" si="111"/>
        <v>311.45999999999998</v>
      </c>
      <c r="AS216" s="12">
        <f t="shared" si="112"/>
        <v>25</v>
      </c>
      <c r="AT216" s="12">
        <f t="shared" si="113"/>
        <v>0</v>
      </c>
      <c r="AU216" s="12">
        <f t="shared" si="114"/>
        <v>10382</v>
      </c>
      <c r="AV216" s="12">
        <f>MAX(AU$4:AU216)</f>
        <v>10504</v>
      </c>
      <c r="AW216" s="8">
        <f t="shared" si="115"/>
        <v>-1.1614623000761614E-2</v>
      </c>
    </row>
    <row r="217" spans="1:49" x14ac:dyDescent="0.3">
      <c r="A217" s="1">
        <v>42753</v>
      </c>
      <c r="B217" s="1">
        <v>42753</v>
      </c>
      <c r="C217" s="1" t="s">
        <v>44</v>
      </c>
      <c r="D217" s="3">
        <v>1510</v>
      </c>
      <c r="E217" s="3">
        <v>-200</v>
      </c>
      <c r="F217" s="3">
        <f t="shared" si="87"/>
        <v>1310</v>
      </c>
      <c r="G217" s="14">
        <f t="shared" si="88"/>
        <v>0</v>
      </c>
      <c r="H217" s="3" t="s">
        <v>43</v>
      </c>
      <c r="I217" s="14" t="s">
        <v>11</v>
      </c>
      <c r="J217" s="14">
        <v>16</v>
      </c>
      <c r="K217" s="14" t="s">
        <v>11</v>
      </c>
      <c r="L217" s="14">
        <f t="shared" si="89"/>
        <v>0</v>
      </c>
      <c r="M217" s="14" t="s">
        <v>20</v>
      </c>
      <c r="N217" s="14">
        <v>10</v>
      </c>
      <c r="O217" s="14">
        <v>131130</v>
      </c>
      <c r="P217" s="14">
        <v>131194</v>
      </c>
      <c r="Q217" s="14">
        <v>130545</v>
      </c>
      <c r="R217" s="13">
        <f t="shared" si="90"/>
        <v>7.4</v>
      </c>
      <c r="S217" s="13">
        <f t="shared" si="91"/>
        <v>57.5</v>
      </c>
      <c r="U217" s="13">
        <f t="shared" si="92"/>
        <v>-7.4</v>
      </c>
      <c r="V217" s="13">
        <f t="shared" si="93"/>
        <v>57.5</v>
      </c>
      <c r="W217" s="7">
        <f t="shared" si="94"/>
        <v>1</v>
      </c>
      <c r="X217" s="7">
        <f t="shared" si="95"/>
        <v>0</v>
      </c>
      <c r="Y217" s="13">
        <f t="shared" si="96"/>
        <v>0</v>
      </c>
      <c r="Z217" s="7"/>
      <c r="AA217" s="13">
        <f t="shared" si="97"/>
        <v>0</v>
      </c>
      <c r="AB217" s="13">
        <f t="shared" si="98"/>
        <v>10</v>
      </c>
      <c r="AC217" s="13">
        <f t="shared" si="99"/>
        <v>212</v>
      </c>
      <c r="AD217" s="13">
        <f t="shared" si="100"/>
        <v>10</v>
      </c>
      <c r="AE217" s="13">
        <f t="shared" si="101"/>
        <v>10</v>
      </c>
      <c r="AF217" s="13">
        <f t="shared" si="102"/>
        <v>10</v>
      </c>
      <c r="AG217" s="13">
        <f t="shared" si="103"/>
        <v>0</v>
      </c>
      <c r="AH217" s="13">
        <f t="shared" si="104"/>
        <v>326</v>
      </c>
      <c r="AI217" s="14">
        <f t="shared" si="105"/>
        <v>0</v>
      </c>
      <c r="AK217" s="12">
        <f t="shared" si="106"/>
        <v>220.38</v>
      </c>
      <c r="AL217" s="12">
        <f t="shared" si="107"/>
        <v>18</v>
      </c>
      <c r="AM217" s="12">
        <f t="shared" si="108"/>
        <v>180</v>
      </c>
      <c r="AN217" s="12">
        <f t="shared" si="109"/>
        <v>7706</v>
      </c>
      <c r="AO217" s="12">
        <f>MAX(AN$4:AN217)</f>
        <v>7706</v>
      </c>
      <c r="AP217" s="8">
        <f t="shared" si="110"/>
        <v>0</v>
      </c>
      <c r="AR217" s="12">
        <f t="shared" si="111"/>
        <v>311.45999999999998</v>
      </c>
      <c r="AS217" s="12">
        <f t="shared" si="112"/>
        <v>25</v>
      </c>
      <c r="AT217" s="12">
        <f t="shared" si="113"/>
        <v>0</v>
      </c>
      <c r="AU217" s="12">
        <f t="shared" si="114"/>
        <v>10382</v>
      </c>
      <c r="AV217" s="12">
        <f>MAX(AU$4:AU217)</f>
        <v>10504</v>
      </c>
      <c r="AW217" s="8">
        <f t="shared" si="115"/>
        <v>-1.1614623000761614E-2</v>
      </c>
    </row>
    <row r="218" spans="1:49" x14ac:dyDescent="0.3">
      <c r="A218" s="1">
        <v>42753</v>
      </c>
      <c r="B218" s="1">
        <v>42753</v>
      </c>
      <c r="C218" s="1" t="s">
        <v>44</v>
      </c>
      <c r="D218" s="3">
        <v>1935</v>
      </c>
      <c r="E218" s="3">
        <v>-200</v>
      </c>
      <c r="F218" s="3">
        <f t="shared" si="87"/>
        <v>1735</v>
      </c>
      <c r="G218" s="14">
        <f t="shared" si="88"/>
        <v>0</v>
      </c>
      <c r="H218" s="3" t="s">
        <v>43</v>
      </c>
      <c r="I218" s="14" t="s">
        <v>11</v>
      </c>
      <c r="J218" s="14">
        <v>11</v>
      </c>
      <c r="K218" s="14" t="s">
        <v>11</v>
      </c>
      <c r="L218" s="14">
        <f t="shared" si="89"/>
        <v>1</v>
      </c>
      <c r="M218" s="14" t="s">
        <v>20</v>
      </c>
      <c r="N218" s="14">
        <v>10</v>
      </c>
      <c r="O218" s="14">
        <v>132150</v>
      </c>
      <c r="P218" s="14">
        <v>132168</v>
      </c>
      <c r="Q218" s="14">
        <v>132132</v>
      </c>
      <c r="R218" s="13">
        <f t="shared" si="90"/>
        <v>2.8</v>
      </c>
      <c r="S218" s="13">
        <f t="shared" si="91"/>
        <v>0.8</v>
      </c>
      <c r="U218" s="13">
        <f t="shared" si="92"/>
        <v>-2.8</v>
      </c>
      <c r="V218" s="13">
        <f t="shared" si="93"/>
        <v>0.8</v>
      </c>
      <c r="W218" s="7">
        <f t="shared" si="94"/>
        <v>1</v>
      </c>
      <c r="X218" s="7">
        <f t="shared" si="95"/>
        <v>0</v>
      </c>
      <c r="Y218" s="13">
        <f t="shared" si="96"/>
        <v>0</v>
      </c>
      <c r="Z218" s="7"/>
      <c r="AA218" s="13">
        <f t="shared" si="97"/>
        <v>-12</v>
      </c>
      <c r="AB218" s="13">
        <f t="shared" si="98"/>
        <v>-12</v>
      </c>
      <c r="AC218" s="13">
        <f t="shared" si="99"/>
        <v>200</v>
      </c>
      <c r="AD218" s="13">
        <f t="shared" si="100"/>
        <v>-12</v>
      </c>
      <c r="AE218" s="13">
        <f t="shared" si="101"/>
        <v>-12</v>
      </c>
      <c r="AF218" s="13">
        <f t="shared" si="102"/>
        <v>0</v>
      </c>
      <c r="AG218" s="13">
        <f t="shared" si="103"/>
        <v>0</v>
      </c>
      <c r="AH218" s="13">
        <f t="shared" si="104"/>
        <v>326</v>
      </c>
      <c r="AI218" s="14">
        <f t="shared" si="105"/>
        <v>0</v>
      </c>
      <c r="AK218" s="12">
        <f t="shared" si="106"/>
        <v>220.38</v>
      </c>
      <c r="AL218" s="12">
        <f t="shared" si="107"/>
        <v>18</v>
      </c>
      <c r="AM218" s="12">
        <f t="shared" si="108"/>
        <v>-216</v>
      </c>
      <c r="AN218" s="12">
        <f t="shared" si="109"/>
        <v>7490</v>
      </c>
      <c r="AO218" s="12">
        <f>MAX(AN$4:AN218)</f>
        <v>7706</v>
      </c>
      <c r="AP218" s="8">
        <f t="shared" si="110"/>
        <v>-2.8030106410589152E-2</v>
      </c>
      <c r="AR218" s="12">
        <f t="shared" si="111"/>
        <v>311.45999999999998</v>
      </c>
      <c r="AS218" s="12">
        <f t="shared" si="112"/>
        <v>25</v>
      </c>
      <c r="AT218" s="12">
        <f t="shared" si="113"/>
        <v>0</v>
      </c>
      <c r="AU218" s="12">
        <f t="shared" si="114"/>
        <v>10382</v>
      </c>
      <c r="AV218" s="12">
        <f>MAX(AU$4:AU218)</f>
        <v>10504</v>
      </c>
      <c r="AW218" s="8">
        <f t="shared" si="115"/>
        <v>-1.1614623000761614E-2</v>
      </c>
    </row>
    <row r="219" spans="1:49" x14ac:dyDescent="0.3">
      <c r="A219" s="1">
        <v>42753</v>
      </c>
      <c r="B219" s="1">
        <v>42753</v>
      </c>
      <c r="C219" s="1" t="s">
        <v>44</v>
      </c>
      <c r="D219" s="3">
        <v>2205</v>
      </c>
      <c r="E219" s="3">
        <v>-200</v>
      </c>
      <c r="F219" s="3">
        <f t="shared" si="87"/>
        <v>2005</v>
      </c>
      <c r="G219" s="14">
        <f t="shared" si="88"/>
        <v>0</v>
      </c>
      <c r="H219" s="3" t="s">
        <v>17</v>
      </c>
      <c r="K219" s="14" t="s">
        <v>11</v>
      </c>
      <c r="L219" s="14">
        <f t="shared" si="89"/>
        <v>1</v>
      </c>
      <c r="M219" s="14" t="s">
        <v>21</v>
      </c>
      <c r="N219" s="14">
        <v>7</v>
      </c>
      <c r="O219" s="14">
        <v>106450</v>
      </c>
      <c r="P219" s="14">
        <v>106390</v>
      </c>
      <c r="Q219" s="14">
        <v>106561</v>
      </c>
      <c r="R219" s="13">
        <f t="shared" si="90"/>
        <v>6.7</v>
      </c>
      <c r="S219" s="13">
        <f t="shared" si="91"/>
        <v>10.4</v>
      </c>
      <c r="U219" s="13">
        <f t="shared" si="92"/>
        <v>-6.7</v>
      </c>
      <c r="V219" s="13">
        <f t="shared" si="93"/>
        <v>10.4</v>
      </c>
      <c r="W219" s="7">
        <f t="shared" si="94"/>
        <v>1</v>
      </c>
      <c r="X219" s="7">
        <f t="shared" si="95"/>
        <v>0</v>
      </c>
      <c r="Y219" s="13">
        <f t="shared" si="96"/>
        <v>0</v>
      </c>
      <c r="Z219" s="7"/>
      <c r="AA219" s="13">
        <f t="shared" si="97"/>
        <v>-12</v>
      </c>
      <c r="AB219" s="13">
        <f t="shared" si="98"/>
        <v>10</v>
      </c>
      <c r="AC219" s="13">
        <f t="shared" si="99"/>
        <v>210</v>
      </c>
      <c r="AD219" s="13">
        <f t="shared" si="100"/>
        <v>0</v>
      </c>
      <c r="AE219" s="13">
        <f t="shared" si="101"/>
        <v>10</v>
      </c>
      <c r="AF219" s="13">
        <f t="shared" si="102"/>
        <v>0</v>
      </c>
      <c r="AG219" s="13">
        <f t="shared" si="103"/>
        <v>0</v>
      </c>
      <c r="AH219" s="13">
        <f t="shared" si="104"/>
        <v>326</v>
      </c>
      <c r="AI219" s="14">
        <f t="shared" si="105"/>
        <v>0</v>
      </c>
      <c r="AK219" s="12">
        <f t="shared" si="106"/>
        <v>220.38</v>
      </c>
      <c r="AL219" s="12">
        <f t="shared" si="107"/>
        <v>18</v>
      </c>
      <c r="AM219" s="12">
        <f t="shared" si="108"/>
        <v>180</v>
      </c>
      <c r="AN219" s="12">
        <f t="shared" si="109"/>
        <v>7670</v>
      </c>
      <c r="AO219" s="12">
        <f>MAX(AN$4:AN219)</f>
        <v>7706</v>
      </c>
      <c r="AP219" s="8">
        <f t="shared" si="110"/>
        <v>-4.671684401764859E-3</v>
      </c>
      <c r="AR219" s="12">
        <f t="shared" si="111"/>
        <v>311.45999999999998</v>
      </c>
      <c r="AS219" s="12">
        <f t="shared" si="112"/>
        <v>25</v>
      </c>
      <c r="AT219" s="12">
        <f t="shared" si="113"/>
        <v>0</v>
      </c>
      <c r="AU219" s="12">
        <f t="shared" si="114"/>
        <v>10382</v>
      </c>
      <c r="AV219" s="12">
        <f>MAX(AU$4:AU219)</f>
        <v>10504</v>
      </c>
      <c r="AW219" s="8">
        <f t="shared" si="115"/>
        <v>-1.1614623000761614E-2</v>
      </c>
    </row>
    <row r="220" spans="1:49" x14ac:dyDescent="0.3">
      <c r="A220" s="1">
        <v>42753</v>
      </c>
      <c r="B220" s="1">
        <v>42753</v>
      </c>
      <c r="C220" s="1" t="s">
        <v>44</v>
      </c>
      <c r="D220" s="3">
        <v>2205</v>
      </c>
      <c r="E220" s="3">
        <v>-200</v>
      </c>
      <c r="F220" s="3">
        <f t="shared" si="87"/>
        <v>2005</v>
      </c>
      <c r="G220" s="14">
        <f t="shared" si="88"/>
        <v>0</v>
      </c>
      <c r="H220" s="3" t="s">
        <v>38</v>
      </c>
      <c r="K220" s="14" t="s">
        <v>11</v>
      </c>
      <c r="L220" s="14">
        <f t="shared" si="89"/>
        <v>1</v>
      </c>
      <c r="M220" s="14" t="s">
        <v>20</v>
      </c>
      <c r="N220" s="14">
        <v>7</v>
      </c>
      <c r="O220" s="14">
        <v>114060</v>
      </c>
      <c r="P220" s="14">
        <v>114114</v>
      </c>
      <c r="Q220" s="14">
        <v>113920</v>
      </c>
      <c r="R220" s="13">
        <f t="shared" si="90"/>
        <v>6.1</v>
      </c>
      <c r="S220" s="13">
        <f t="shared" si="91"/>
        <v>13.3</v>
      </c>
      <c r="U220" s="13">
        <f t="shared" si="92"/>
        <v>-6.1</v>
      </c>
      <c r="V220" s="13">
        <f t="shared" si="93"/>
        <v>13.3</v>
      </c>
      <c r="W220" s="7">
        <f t="shared" si="94"/>
        <v>1</v>
      </c>
      <c r="X220" s="7">
        <f t="shared" si="95"/>
        <v>0</v>
      </c>
      <c r="Y220" s="13">
        <f t="shared" si="96"/>
        <v>0</v>
      </c>
      <c r="Z220" s="7"/>
      <c r="AA220" s="13">
        <f t="shared" si="97"/>
        <v>-12</v>
      </c>
      <c r="AB220" s="13">
        <f t="shared" si="98"/>
        <v>10</v>
      </c>
      <c r="AC220" s="13">
        <f t="shared" si="99"/>
        <v>220</v>
      </c>
      <c r="AD220" s="13">
        <f t="shared" si="100"/>
        <v>0</v>
      </c>
      <c r="AE220" s="13">
        <f t="shared" si="101"/>
        <v>10</v>
      </c>
      <c r="AF220" s="13">
        <f t="shared" si="102"/>
        <v>0</v>
      </c>
      <c r="AG220" s="13">
        <f t="shared" si="103"/>
        <v>0</v>
      </c>
      <c r="AH220" s="13">
        <f t="shared" si="104"/>
        <v>326</v>
      </c>
      <c r="AI220" s="14">
        <f t="shared" si="105"/>
        <v>0</v>
      </c>
      <c r="AK220" s="12">
        <f t="shared" si="106"/>
        <v>220.38</v>
      </c>
      <c r="AL220" s="12">
        <f t="shared" si="107"/>
        <v>18</v>
      </c>
      <c r="AM220" s="12">
        <f t="shared" si="108"/>
        <v>180</v>
      </c>
      <c r="AN220" s="12">
        <f t="shared" si="109"/>
        <v>7850</v>
      </c>
      <c r="AO220" s="12">
        <f>MAX(AN$4:AN220)</f>
        <v>7850</v>
      </c>
      <c r="AP220" s="8">
        <f t="shared" si="110"/>
        <v>0</v>
      </c>
      <c r="AR220" s="12">
        <f t="shared" si="111"/>
        <v>311.45999999999998</v>
      </c>
      <c r="AS220" s="12">
        <f t="shared" si="112"/>
        <v>25</v>
      </c>
      <c r="AT220" s="12">
        <f t="shared" si="113"/>
        <v>0</v>
      </c>
      <c r="AU220" s="12">
        <f t="shared" si="114"/>
        <v>10382</v>
      </c>
      <c r="AV220" s="12">
        <f>MAX(AU$4:AU220)</f>
        <v>10504</v>
      </c>
      <c r="AW220" s="8">
        <f t="shared" si="115"/>
        <v>-1.1614623000761614E-2</v>
      </c>
    </row>
    <row r="221" spans="1:49" x14ac:dyDescent="0.3">
      <c r="A221" s="1">
        <v>42753</v>
      </c>
      <c r="B221" s="1">
        <v>42754</v>
      </c>
      <c r="C221" s="1" t="s">
        <v>44</v>
      </c>
      <c r="D221" s="3">
        <v>245</v>
      </c>
      <c r="E221" s="3">
        <v>-200</v>
      </c>
      <c r="F221" s="3">
        <f t="shared" si="87"/>
        <v>45</v>
      </c>
      <c r="G221" s="14">
        <f t="shared" si="88"/>
        <v>1</v>
      </c>
      <c r="H221" s="3" t="s">
        <v>37</v>
      </c>
      <c r="I221" s="14" t="s">
        <v>11</v>
      </c>
      <c r="J221" s="14">
        <v>13</v>
      </c>
      <c r="K221" s="14" t="s">
        <v>11</v>
      </c>
      <c r="L221" s="14">
        <f t="shared" si="89"/>
        <v>1</v>
      </c>
      <c r="M221" s="14" t="s">
        <v>21</v>
      </c>
      <c r="N221" s="14">
        <v>8</v>
      </c>
      <c r="O221" s="14">
        <v>74990</v>
      </c>
      <c r="P221" s="14">
        <v>74928</v>
      </c>
      <c r="Q221" s="14">
        <v>75735</v>
      </c>
      <c r="R221" s="13">
        <f t="shared" si="90"/>
        <v>7</v>
      </c>
      <c r="S221" s="13">
        <f t="shared" si="91"/>
        <v>73.7</v>
      </c>
      <c r="U221" s="13">
        <f t="shared" si="92"/>
        <v>-7</v>
      </c>
      <c r="V221" s="13">
        <f t="shared" si="93"/>
        <v>73.7</v>
      </c>
      <c r="W221" s="7">
        <f t="shared" si="94"/>
        <v>1</v>
      </c>
      <c r="X221" s="7">
        <f t="shared" si="95"/>
        <v>0</v>
      </c>
      <c r="Y221" s="13">
        <f t="shared" si="96"/>
        <v>0</v>
      </c>
      <c r="Z221" s="7"/>
      <c r="AA221" s="13">
        <f t="shared" si="97"/>
        <v>0</v>
      </c>
      <c r="AB221" s="13">
        <f t="shared" si="98"/>
        <v>10</v>
      </c>
      <c r="AC221" s="13">
        <f t="shared" si="99"/>
        <v>230</v>
      </c>
      <c r="AD221" s="13">
        <f t="shared" si="100"/>
        <v>10</v>
      </c>
      <c r="AE221" s="13">
        <f t="shared" si="101"/>
        <v>10</v>
      </c>
      <c r="AF221" s="13">
        <f t="shared" si="102"/>
        <v>0</v>
      </c>
      <c r="AG221" s="13">
        <f t="shared" si="103"/>
        <v>0</v>
      </c>
      <c r="AH221" s="13">
        <f t="shared" si="104"/>
        <v>326</v>
      </c>
      <c r="AI221" s="14">
        <f t="shared" si="105"/>
        <v>0</v>
      </c>
      <c r="AK221" s="12">
        <f t="shared" si="106"/>
        <v>235.5</v>
      </c>
      <c r="AL221" s="12">
        <f t="shared" si="107"/>
        <v>19</v>
      </c>
      <c r="AM221" s="12">
        <f t="shared" si="108"/>
        <v>190</v>
      </c>
      <c r="AN221" s="12">
        <f t="shared" si="109"/>
        <v>8040</v>
      </c>
      <c r="AO221" s="12">
        <f>MAX(AN$4:AN221)</f>
        <v>8040</v>
      </c>
      <c r="AP221" s="8">
        <f t="shared" si="110"/>
        <v>0</v>
      </c>
      <c r="AR221" s="12">
        <f t="shared" si="111"/>
        <v>311.45999999999998</v>
      </c>
      <c r="AS221" s="12">
        <f t="shared" si="112"/>
        <v>25</v>
      </c>
      <c r="AT221" s="12">
        <f t="shared" si="113"/>
        <v>0</v>
      </c>
      <c r="AU221" s="12">
        <f t="shared" si="114"/>
        <v>10382</v>
      </c>
      <c r="AV221" s="12">
        <f>MAX(AU$4:AU221)</f>
        <v>10504</v>
      </c>
      <c r="AW221" s="8">
        <f t="shared" si="115"/>
        <v>-1.1614623000761614E-2</v>
      </c>
    </row>
    <row r="222" spans="1:49" x14ac:dyDescent="0.3">
      <c r="A222" s="1">
        <v>42753</v>
      </c>
      <c r="B222" s="1">
        <v>42754</v>
      </c>
      <c r="C222" s="1" t="s">
        <v>44</v>
      </c>
      <c r="D222" s="3">
        <v>1530</v>
      </c>
      <c r="E222" s="3">
        <v>-200</v>
      </c>
      <c r="F222" s="3">
        <f t="shared" si="87"/>
        <v>1330</v>
      </c>
      <c r="G222" s="14">
        <f t="shared" si="88"/>
        <v>1</v>
      </c>
      <c r="H222" s="3" t="s">
        <v>38</v>
      </c>
      <c r="I222" s="14" t="s">
        <v>11</v>
      </c>
      <c r="J222" s="14">
        <v>56</v>
      </c>
      <c r="K222" s="14" t="s">
        <v>11</v>
      </c>
      <c r="L222" s="14">
        <f t="shared" si="89"/>
        <v>0</v>
      </c>
      <c r="M222" s="14" t="s">
        <v>20</v>
      </c>
      <c r="N222" s="14">
        <v>7</v>
      </c>
      <c r="O222" s="14">
        <v>115000</v>
      </c>
      <c r="P222" s="14">
        <v>115076</v>
      </c>
      <c r="Q222" s="14">
        <v>114672</v>
      </c>
      <c r="R222" s="13">
        <f t="shared" si="90"/>
        <v>8.3000000000000007</v>
      </c>
      <c r="S222" s="13">
        <f t="shared" si="91"/>
        <v>32.1</v>
      </c>
      <c r="U222" s="13">
        <f t="shared" si="92"/>
        <v>-8.3000000000000007</v>
      </c>
      <c r="V222" s="13">
        <f t="shared" si="93"/>
        <v>32.1</v>
      </c>
      <c r="W222" s="7">
        <f t="shared" si="94"/>
        <v>1</v>
      </c>
      <c r="X222" s="7">
        <f t="shared" si="95"/>
        <v>0</v>
      </c>
      <c r="Y222" s="13">
        <f t="shared" si="96"/>
        <v>0</v>
      </c>
      <c r="Z222" s="7"/>
      <c r="AA222" s="13">
        <f t="shared" si="97"/>
        <v>0</v>
      </c>
      <c r="AB222" s="13">
        <f t="shared" si="98"/>
        <v>10</v>
      </c>
      <c r="AC222" s="13">
        <f t="shared" si="99"/>
        <v>240</v>
      </c>
      <c r="AD222" s="13">
        <f t="shared" si="100"/>
        <v>10</v>
      </c>
      <c r="AE222" s="13">
        <f t="shared" si="101"/>
        <v>10</v>
      </c>
      <c r="AF222" s="13">
        <f t="shared" si="102"/>
        <v>10</v>
      </c>
      <c r="AG222" s="13">
        <f t="shared" si="103"/>
        <v>0</v>
      </c>
      <c r="AH222" s="13">
        <f t="shared" si="104"/>
        <v>326</v>
      </c>
      <c r="AI222" s="14">
        <f t="shared" si="105"/>
        <v>0</v>
      </c>
      <c r="AK222" s="12">
        <f t="shared" si="106"/>
        <v>235.5</v>
      </c>
      <c r="AL222" s="12">
        <f t="shared" si="107"/>
        <v>19</v>
      </c>
      <c r="AM222" s="12">
        <f t="shared" si="108"/>
        <v>190</v>
      </c>
      <c r="AN222" s="12">
        <f t="shared" si="109"/>
        <v>8230</v>
      </c>
      <c r="AO222" s="12">
        <f>MAX(AN$4:AN222)</f>
        <v>8230</v>
      </c>
      <c r="AP222" s="8">
        <f t="shared" si="110"/>
        <v>0</v>
      </c>
      <c r="AR222" s="12">
        <f t="shared" si="111"/>
        <v>311.45999999999998</v>
      </c>
      <c r="AS222" s="12">
        <f t="shared" si="112"/>
        <v>25</v>
      </c>
      <c r="AT222" s="12">
        <f t="shared" si="113"/>
        <v>0</v>
      </c>
      <c r="AU222" s="12">
        <f t="shared" si="114"/>
        <v>10382</v>
      </c>
      <c r="AV222" s="12">
        <f>MAX(AU$4:AU222)</f>
        <v>10504</v>
      </c>
      <c r="AW222" s="8">
        <f t="shared" si="115"/>
        <v>-1.1614623000761614E-2</v>
      </c>
    </row>
    <row r="223" spans="1:49" x14ac:dyDescent="0.3">
      <c r="A223" s="1">
        <v>42755</v>
      </c>
      <c r="B223" s="1">
        <v>42755</v>
      </c>
      <c r="C223" s="1" t="s">
        <v>44</v>
      </c>
      <c r="D223" s="3">
        <v>1050</v>
      </c>
      <c r="E223" s="3">
        <v>-200</v>
      </c>
      <c r="F223" s="3">
        <f t="shared" si="87"/>
        <v>850</v>
      </c>
      <c r="G223" s="14">
        <f t="shared" si="88"/>
        <v>0</v>
      </c>
      <c r="H223" s="3" t="s">
        <v>37</v>
      </c>
      <c r="I223" s="14" t="s">
        <v>11</v>
      </c>
      <c r="J223" s="14">
        <f>COUNT(J184:J222)</f>
        <v>16</v>
      </c>
      <c r="L223" s="14">
        <f t="shared" si="89"/>
        <v>1</v>
      </c>
      <c r="M223" s="14" t="s">
        <v>21</v>
      </c>
      <c r="N223" s="14">
        <v>8</v>
      </c>
      <c r="O223" s="14">
        <v>75430</v>
      </c>
      <c r="P223" s="14">
        <v>75415</v>
      </c>
      <c r="Q223" s="14">
        <v>75435</v>
      </c>
      <c r="R223" s="13">
        <f t="shared" si="90"/>
        <v>2.2999999999999998</v>
      </c>
      <c r="S223" s="13">
        <f t="shared" si="91"/>
        <v>-0.3</v>
      </c>
      <c r="U223" s="13">
        <f t="shared" si="92"/>
        <v>-2.2999999999999998</v>
      </c>
      <c r="V223" s="13">
        <f t="shared" si="93"/>
        <v>-0.3</v>
      </c>
      <c r="W223" s="7">
        <f t="shared" si="94"/>
        <v>1</v>
      </c>
      <c r="X223" s="7">
        <f t="shared" si="95"/>
        <v>0</v>
      </c>
      <c r="Y223" s="13">
        <f t="shared" si="96"/>
        <v>0</v>
      </c>
      <c r="Z223" s="7"/>
      <c r="AA223" s="13">
        <f t="shared" si="97"/>
        <v>-12</v>
      </c>
      <c r="AB223" s="13">
        <f t="shared" si="98"/>
        <v>-12</v>
      </c>
      <c r="AC223" s="13">
        <f t="shared" si="99"/>
        <v>228</v>
      </c>
      <c r="AD223" s="13">
        <f t="shared" si="100"/>
        <v>-12</v>
      </c>
      <c r="AE223" s="13">
        <f t="shared" si="101"/>
        <v>0</v>
      </c>
      <c r="AF223" s="13">
        <f t="shared" si="102"/>
        <v>0</v>
      </c>
      <c r="AG223" s="13">
        <f t="shared" si="103"/>
        <v>0</v>
      </c>
      <c r="AH223" s="13">
        <f t="shared" si="104"/>
        <v>326</v>
      </c>
      <c r="AI223" s="14">
        <f t="shared" si="105"/>
        <v>0</v>
      </c>
      <c r="AK223" s="12">
        <f t="shared" si="106"/>
        <v>246.89999999999998</v>
      </c>
      <c r="AL223" s="12">
        <f t="shared" si="107"/>
        <v>20</v>
      </c>
      <c r="AM223" s="12">
        <f t="shared" si="108"/>
        <v>-240</v>
      </c>
      <c r="AN223" s="12">
        <f t="shared" si="109"/>
        <v>7990</v>
      </c>
      <c r="AO223" s="12">
        <f>MAX(AN$4:AN223)</f>
        <v>8230</v>
      </c>
      <c r="AP223" s="8">
        <f t="shared" si="110"/>
        <v>-2.9161603888213851E-2</v>
      </c>
      <c r="AR223" s="12">
        <f t="shared" si="111"/>
        <v>311.45999999999998</v>
      </c>
      <c r="AS223" s="12">
        <f t="shared" si="112"/>
        <v>25</v>
      </c>
      <c r="AT223" s="12">
        <f t="shared" si="113"/>
        <v>0</v>
      </c>
      <c r="AU223" s="12">
        <f t="shared" si="114"/>
        <v>10382</v>
      </c>
      <c r="AV223" s="12">
        <f>MAX(AU$4:AU223)</f>
        <v>10504</v>
      </c>
      <c r="AW223" s="8">
        <f t="shared" si="115"/>
        <v>-1.1614623000761614E-2</v>
      </c>
    </row>
    <row r="224" spans="1:49" x14ac:dyDescent="0.3">
      <c r="A224" s="1">
        <v>42755</v>
      </c>
      <c r="B224" s="1">
        <v>42755</v>
      </c>
      <c r="C224" s="1" t="s">
        <v>44</v>
      </c>
      <c r="D224" s="3">
        <v>1115</v>
      </c>
      <c r="E224" s="3">
        <v>-200</v>
      </c>
      <c r="F224" s="3">
        <f t="shared" si="87"/>
        <v>915</v>
      </c>
      <c r="G224" s="14">
        <f t="shared" si="88"/>
        <v>0</v>
      </c>
      <c r="H224" s="3" t="s">
        <v>17</v>
      </c>
      <c r="L224" s="14">
        <f t="shared" si="89"/>
        <v>1</v>
      </c>
      <c r="M224" s="14" t="s">
        <v>21</v>
      </c>
      <c r="N224" s="14">
        <v>7</v>
      </c>
      <c r="O224" s="14">
        <v>106590</v>
      </c>
      <c r="P224" s="14">
        <v>106580</v>
      </c>
      <c r="Q224" s="14">
        <v>106662</v>
      </c>
      <c r="R224" s="13">
        <f t="shared" si="90"/>
        <v>1.7</v>
      </c>
      <c r="S224" s="13">
        <f t="shared" si="91"/>
        <v>6.5</v>
      </c>
      <c r="U224" s="13">
        <f t="shared" si="92"/>
        <v>-1.7</v>
      </c>
      <c r="V224" s="13">
        <f t="shared" si="93"/>
        <v>6.5</v>
      </c>
      <c r="W224" s="7">
        <f t="shared" si="94"/>
        <v>1</v>
      </c>
      <c r="X224" s="7">
        <f t="shared" si="95"/>
        <v>1</v>
      </c>
      <c r="Y224" s="13">
        <f t="shared" si="96"/>
        <v>0</v>
      </c>
      <c r="Z224" s="7"/>
      <c r="AA224" s="13">
        <f t="shared" si="97"/>
        <v>-12</v>
      </c>
      <c r="AB224" s="13">
        <f t="shared" si="98"/>
        <v>-12</v>
      </c>
      <c r="AC224" s="13">
        <f t="shared" si="99"/>
        <v>216</v>
      </c>
      <c r="AD224" s="13">
        <f t="shared" si="100"/>
        <v>0</v>
      </c>
      <c r="AE224" s="13">
        <f t="shared" si="101"/>
        <v>0</v>
      </c>
      <c r="AF224" s="13">
        <f t="shared" si="102"/>
        <v>0</v>
      </c>
      <c r="AG224" s="13">
        <f t="shared" si="103"/>
        <v>-12</v>
      </c>
      <c r="AH224" s="13">
        <f t="shared" si="104"/>
        <v>314</v>
      </c>
      <c r="AI224" s="14">
        <f t="shared" si="105"/>
        <v>0</v>
      </c>
      <c r="AK224" s="12">
        <f t="shared" si="106"/>
        <v>246.89999999999998</v>
      </c>
      <c r="AL224" s="12">
        <f t="shared" si="107"/>
        <v>20</v>
      </c>
      <c r="AM224" s="12">
        <f t="shared" si="108"/>
        <v>-240</v>
      </c>
      <c r="AN224" s="12">
        <f t="shared" si="109"/>
        <v>7750</v>
      </c>
      <c r="AO224" s="12">
        <f>MAX(AN$4:AN224)</f>
        <v>8230</v>
      </c>
      <c r="AP224" s="8">
        <f t="shared" si="110"/>
        <v>-5.8323207776427702E-2</v>
      </c>
      <c r="AR224" s="12">
        <f t="shared" si="111"/>
        <v>311.45999999999998</v>
      </c>
      <c r="AS224" s="12">
        <f t="shared" si="112"/>
        <v>25</v>
      </c>
      <c r="AT224" s="12">
        <f t="shared" si="113"/>
        <v>-300</v>
      </c>
      <c r="AU224" s="12">
        <f t="shared" si="114"/>
        <v>10082</v>
      </c>
      <c r="AV224" s="12">
        <f>MAX(AU$4:AU224)</f>
        <v>10504</v>
      </c>
      <c r="AW224" s="8">
        <f t="shared" si="115"/>
        <v>-4.0175171363290178E-2</v>
      </c>
    </row>
    <row r="225" spans="1:49" x14ac:dyDescent="0.3">
      <c r="A225" s="1">
        <v>42755</v>
      </c>
      <c r="B225" s="1">
        <v>42755</v>
      </c>
      <c r="C225" s="1" t="s">
        <v>44</v>
      </c>
      <c r="D225" s="3">
        <v>1225</v>
      </c>
      <c r="E225" s="3">
        <v>-200</v>
      </c>
      <c r="F225" s="3">
        <f t="shared" si="87"/>
        <v>1025</v>
      </c>
      <c r="G225" s="14">
        <f t="shared" si="88"/>
        <v>0</v>
      </c>
      <c r="H225" s="3" t="s">
        <v>38</v>
      </c>
      <c r="L225" s="14">
        <f t="shared" si="89"/>
        <v>1</v>
      </c>
      <c r="M225" s="14" t="s">
        <v>20</v>
      </c>
      <c r="N225" s="14">
        <v>7</v>
      </c>
      <c r="O225" s="14">
        <v>115290</v>
      </c>
      <c r="P225" s="14">
        <v>115379</v>
      </c>
      <c r="Q225" s="14">
        <v>114204</v>
      </c>
      <c r="R225" s="13">
        <f t="shared" si="90"/>
        <v>9.6</v>
      </c>
      <c r="S225" s="13">
        <f t="shared" si="91"/>
        <v>107.9</v>
      </c>
      <c r="U225" s="13">
        <f t="shared" si="92"/>
        <v>-9.6</v>
      </c>
      <c r="V225" s="13">
        <f t="shared" si="93"/>
        <v>107.9</v>
      </c>
      <c r="W225" s="7">
        <f t="shared" si="94"/>
        <v>1</v>
      </c>
      <c r="X225" s="7">
        <f t="shared" si="95"/>
        <v>1</v>
      </c>
      <c r="Y225" s="13">
        <f t="shared" si="96"/>
        <v>0</v>
      </c>
      <c r="Z225" s="7"/>
      <c r="AA225" s="13">
        <f t="shared" si="97"/>
        <v>0</v>
      </c>
      <c r="AB225" s="13">
        <f t="shared" si="98"/>
        <v>10</v>
      </c>
      <c r="AC225" s="13">
        <f t="shared" si="99"/>
        <v>226</v>
      </c>
      <c r="AD225" s="13">
        <f t="shared" si="100"/>
        <v>0</v>
      </c>
      <c r="AE225" s="13">
        <f t="shared" si="101"/>
        <v>0</v>
      </c>
      <c r="AF225" s="13">
        <f t="shared" si="102"/>
        <v>0</v>
      </c>
      <c r="AG225" s="13">
        <f t="shared" si="103"/>
        <v>10</v>
      </c>
      <c r="AH225" s="13">
        <f t="shared" si="104"/>
        <v>324</v>
      </c>
      <c r="AI225" s="14">
        <f t="shared" si="105"/>
        <v>1</v>
      </c>
      <c r="AK225" s="12">
        <f t="shared" si="106"/>
        <v>246.89999999999998</v>
      </c>
      <c r="AL225" s="12">
        <f t="shared" si="107"/>
        <v>20</v>
      </c>
      <c r="AM225" s="12">
        <f t="shared" si="108"/>
        <v>200</v>
      </c>
      <c r="AN225" s="12">
        <f t="shared" si="109"/>
        <v>7950</v>
      </c>
      <c r="AO225" s="12">
        <f>MAX(AN$4:AN225)</f>
        <v>8230</v>
      </c>
      <c r="AP225" s="8">
        <f t="shared" si="110"/>
        <v>-3.4021871202916158E-2</v>
      </c>
      <c r="AR225" s="12">
        <f t="shared" si="111"/>
        <v>311.45999999999998</v>
      </c>
      <c r="AS225" s="12">
        <f t="shared" si="112"/>
        <v>25</v>
      </c>
      <c r="AT225" s="12">
        <f t="shared" si="113"/>
        <v>250</v>
      </c>
      <c r="AU225" s="12">
        <f t="shared" si="114"/>
        <v>10332</v>
      </c>
      <c r="AV225" s="12">
        <f>MAX(AU$4:AU225)</f>
        <v>10504</v>
      </c>
      <c r="AW225" s="8">
        <f t="shared" si="115"/>
        <v>-1.6374714394516376E-2</v>
      </c>
    </row>
    <row r="226" spans="1:49" x14ac:dyDescent="0.3">
      <c r="A226" s="1">
        <v>42755</v>
      </c>
      <c r="B226" s="1">
        <v>42755</v>
      </c>
      <c r="C226" s="1" t="s">
        <v>44</v>
      </c>
      <c r="D226" s="3">
        <v>1240</v>
      </c>
      <c r="E226" s="3">
        <v>-200</v>
      </c>
      <c r="F226" s="3">
        <f t="shared" si="87"/>
        <v>1040</v>
      </c>
      <c r="G226" s="14">
        <f t="shared" si="88"/>
        <v>0</v>
      </c>
      <c r="H226" s="3" t="s">
        <v>17</v>
      </c>
      <c r="L226" s="14">
        <f t="shared" si="89"/>
        <v>1</v>
      </c>
      <c r="M226" s="14" t="s">
        <v>21</v>
      </c>
      <c r="N226" s="14">
        <v>7</v>
      </c>
      <c r="O226" s="14">
        <v>106300</v>
      </c>
      <c r="P226" s="14">
        <v>106270</v>
      </c>
      <c r="Q226" s="14">
        <v>106458</v>
      </c>
      <c r="R226" s="13">
        <f t="shared" si="90"/>
        <v>3.7</v>
      </c>
      <c r="S226" s="13">
        <f t="shared" si="91"/>
        <v>15.1</v>
      </c>
      <c r="U226" s="13">
        <f t="shared" si="92"/>
        <v>-3.7</v>
      </c>
      <c r="V226" s="13">
        <f t="shared" si="93"/>
        <v>15.1</v>
      </c>
      <c r="W226" s="7">
        <f t="shared" si="94"/>
        <v>1</v>
      </c>
      <c r="X226" s="7">
        <f t="shared" si="95"/>
        <v>1</v>
      </c>
      <c r="Y226" s="13">
        <f t="shared" si="96"/>
        <v>0</v>
      </c>
      <c r="Z226" s="7"/>
      <c r="AA226" s="13">
        <f t="shared" si="97"/>
        <v>-12</v>
      </c>
      <c r="AB226" s="13">
        <f t="shared" si="98"/>
        <v>10</v>
      </c>
      <c r="AC226" s="13">
        <f t="shared" si="99"/>
        <v>236</v>
      </c>
      <c r="AD226" s="13">
        <f t="shared" si="100"/>
        <v>0</v>
      </c>
      <c r="AE226" s="13">
        <f t="shared" si="101"/>
        <v>0</v>
      </c>
      <c r="AF226" s="13">
        <f t="shared" si="102"/>
        <v>0</v>
      </c>
      <c r="AG226" s="13">
        <f t="shared" si="103"/>
        <v>10</v>
      </c>
      <c r="AH226" s="13">
        <f t="shared" si="104"/>
        <v>334</v>
      </c>
      <c r="AI226" s="14">
        <f t="shared" si="105"/>
        <v>1</v>
      </c>
      <c r="AK226" s="12">
        <f t="shared" si="106"/>
        <v>246.89999999999998</v>
      </c>
      <c r="AL226" s="12">
        <f t="shared" si="107"/>
        <v>20</v>
      </c>
      <c r="AM226" s="12">
        <f t="shared" si="108"/>
        <v>200</v>
      </c>
      <c r="AN226" s="12">
        <f t="shared" si="109"/>
        <v>8150</v>
      </c>
      <c r="AO226" s="12">
        <f>MAX(AN$4:AN226)</f>
        <v>8230</v>
      </c>
      <c r="AP226" s="8">
        <f t="shared" si="110"/>
        <v>-9.7205346294046164E-3</v>
      </c>
      <c r="AR226" s="12">
        <f t="shared" si="111"/>
        <v>311.45999999999998</v>
      </c>
      <c r="AS226" s="12">
        <f t="shared" si="112"/>
        <v>25</v>
      </c>
      <c r="AT226" s="12">
        <f t="shared" si="113"/>
        <v>250</v>
      </c>
      <c r="AU226" s="12">
        <f t="shared" si="114"/>
        <v>10582</v>
      </c>
      <c r="AV226" s="12">
        <f>MAX(AU$4:AU226)</f>
        <v>10582</v>
      </c>
      <c r="AW226" s="8">
        <f t="shared" si="115"/>
        <v>0</v>
      </c>
    </row>
    <row r="227" spans="1:49" x14ac:dyDescent="0.3">
      <c r="A227" s="1">
        <v>42758</v>
      </c>
      <c r="B227" s="1">
        <v>42758</v>
      </c>
      <c r="C227" s="1" t="s">
        <v>44</v>
      </c>
      <c r="D227" s="3">
        <v>1305</v>
      </c>
      <c r="E227" s="3">
        <v>-200</v>
      </c>
      <c r="F227" s="3">
        <f t="shared" si="87"/>
        <v>1105</v>
      </c>
      <c r="G227" s="14">
        <f t="shared" si="88"/>
        <v>0</v>
      </c>
      <c r="H227" s="3" t="s">
        <v>17</v>
      </c>
      <c r="L227" s="14">
        <f t="shared" si="89"/>
        <v>1</v>
      </c>
      <c r="M227" s="14" t="s">
        <v>21</v>
      </c>
      <c r="N227" s="14">
        <v>7</v>
      </c>
      <c r="O227" s="14">
        <v>107110</v>
      </c>
      <c r="P227" s="14">
        <v>107087</v>
      </c>
      <c r="Q227" s="14">
        <v>107371</v>
      </c>
      <c r="R227" s="13">
        <f t="shared" si="90"/>
        <v>3</v>
      </c>
      <c r="S227" s="13">
        <f t="shared" si="91"/>
        <v>25.4</v>
      </c>
      <c r="U227" s="13">
        <f t="shared" si="92"/>
        <v>-3</v>
      </c>
      <c r="V227" s="13">
        <f t="shared" si="93"/>
        <v>25.4</v>
      </c>
      <c r="W227" s="7">
        <f t="shared" si="94"/>
        <v>1</v>
      </c>
      <c r="X227" s="7">
        <f t="shared" si="95"/>
        <v>1</v>
      </c>
      <c r="Y227" s="13">
        <f t="shared" si="96"/>
        <v>0</v>
      </c>
      <c r="Z227" s="7"/>
      <c r="AA227" s="13">
        <f t="shared" si="97"/>
        <v>0</v>
      </c>
      <c r="AB227" s="13">
        <f t="shared" si="98"/>
        <v>10</v>
      </c>
      <c r="AC227" s="13">
        <f t="shared" si="99"/>
        <v>246</v>
      </c>
      <c r="AD227" s="13">
        <f t="shared" si="100"/>
        <v>0</v>
      </c>
      <c r="AE227" s="13">
        <f t="shared" si="101"/>
        <v>0</v>
      </c>
      <c r="AF227" s="13">
        <f t="shared" si="102"/>
        <v>0</v>
      </c>
      <c r="AG227" s="13">
        <f t="shared" si="103"/>
        <v>10</v>
      </c>
      <c r="AH227" s="13">
        <f t="shared" si="104"/>
        <v>344</v>
      </c>
      <c r="AI227" s="14">
        <f t="shared" si="105"/>
        <v>1</v>
      </c>
      <c r="AK227" s="12">
        <f t="shared" si="106"/>
        <v>244.5</v>
      </c>
      <c r="AL227" s="12">
        <f t="shared" si="107"/>
        <v>20</v>
      </c>
      <c r="AM227" s="12">
        <f t="shared" si="108"/>
        <v>200</v>
      </c>
      <c r="AN227" s="12">
        <f t="shared" si="109"/>
        <v>8350</v>
      </c>
      <c r="AO227" s="12">
        <f>MAX(AN$4:AN227)</f>
        <v>8350</v>
      </c>
      <c r="AP227" s="8">
        <f t="shared" si="110"/>
        <v>0</v>
      </c>
      <c r="AR227" s="12">
        <f t="shared" si="111"/>
        <v>311.45999999999998</v>
      </c>
      <c r="AS227" s="12">
        <f t="shared" si="112"/>
        <v>25</v>
      </c>
      <c r="AT227" s="12">
        <f t="shared" si="113"/>
        <v>250</v>
      </c>
      <c r="AU227" s="12">
        <f t="shared" si="114"/>
        <v>10832</v>
      </c>
      <c r="AV227" s="12">
        <f>MAX(AU$4:AU227)</f>
        <v>10832</v>
      </c>
      <c r="AW227" s="8">
        <f t="shared" si="115"/>
        <v>0</v>
      </c>
    </row>
    <row r="228" spans="1:49" x14ac:dyDescent="0.3">
      <c r="A228" s="1">
        <v>42758</v>
      </c>
      <c r="B228" s="1">
        <v>42758</v>
      </c>
      <c r="C228" s="1" t="s">
        <v>45</v>
      </c>
      <c r="D228" s="3">
        <v>2140</v>
      </c>
      <c r="E228" s="3">
        <v>0</v>
      </c>
      <c r="F228" s="3">
        <f t="shared" si="87"/>
        <v>2140</v>
      </c>
      <c r="G228" s="14">
        <f t="shared" si="88"/>
        <v>0</v>
      </c>
      <c r="H228" s="3" t="s">
        <v>43</v>
      </c>
      <c r="L228" s="14">
        <f t="shared" si="89"/>
        <v>1</v>
      </c>
      <c r="M228" s="14" t="s">
        <v>21</v>
      </c>
      <c r="N228" s="14">
        <v>10</v>
      </c>
      <c r="O228" s="14">
        <v>132190</v>
      </c>
      <c r="P228" s="14">
        <v>132194</v>
      </c>
      <c r="Q228" s="14">
        <v>132432</v>
      </c>
      <c r="R228" s="13">
        <f t="shared" si="90"/>
        <v>0.6</v>
      </c>
      <c r="S228" s="13">
        <f t="shared" si="91"/>
        <v>23.2</v>
      </c>
      <c r="U228" s="13">
        <f t="shared" si="92"/>
        <v>-0.6</v>
      </c>
      <c r="V228" s="13">
        <f t="shared" si="93"/>
        <v>23.2</v>
      </c>
      <c r="W228" s="7">
        <f t="shared" si="94"/>
        <v>0</v>
      </c>
      <c r="X228" s="7">
        <f t="shared" si="95"/>
        <v>0</v>
      </c>
      <c r="Y228" s="13">
        <f t="shared" si="96"/>
        <v>0</v>
      </c>
      <c r="Z228" s="7"/>
      <c r="AA228" s="13">
        <f t="shared" si="97"/>
        <v>0</v>
      </c>
      <c r="AB228" s="13">
        <f t="shared" si="98"/>
        <v>0</v>
      </c>
      <c r="AC228" s="13">
        <f t="shared" si="99"/>
        <v>246</v>
      </c>
      <c r="AD228" s="13">
        <f t="shared" si="100"/>
        <v>0</v>
      </c>
      <c r="AE228" s="13">
        <f t="shared" si="101"/>
        <v>0</v>
      </c>
      <c r="AF228" s="13">
        <f t="shared" si="102"/>
        <v>0</v>
      </c>
      <c r="AG228" s="13">
        <f t="shared" si="103"/>
        <v>0</v>
      </c>
      <c r="AH228" s="13">
        <f t="shared" si="104"/>
        <v>344</v>
      </c>
      <c r="AI228" s="14">
        <f t="shared" si="105"/>
        <v>0</v>
      </c>
      <c r="AK228" s="12">
        <f t="shared" si="106"/>
        <v>244.5</v>
      </c>
      <c r="AL228" s="12">
        <f t="shared" si="107"/>
        <v>20</v>
      </c>
      <c r="AM228" s="12">
        <f t="shared" si="108"/>
        <v>0</v>
      </c>
      <c r="AN228" s="12">
        <f t="shared" si="109"/>
        <v>8350</v>
      </c>
      <c r="AO228" s="12">
        <f>MAX(AN$4:AN228)</f>
        <v>8350</v>
      </c>
      <c r="AP228" s="8">
        <f t="shared" si="110"/>
        <v>0</v>
      </c>
      <c r="AR228" s="12">
        <f t="shared" si="111"/>
        <v>311.45999999999998</v>
      </c>
      <c r="AS228" s="12">
        <f t="shared" si="112"/>
        <v>25</v>
      </c>
      <c r="AT228" s="12">
        <f t="shared" si="113"/>
        <v>0</v>
      </c>
      <c r="AU228" s="12">
        <f t="shared" si="114"/>
        <v>10832</v>
      </c>
      <c r="AV228" s="12">
        <f>MAX(AU$4:AU228)</f>
        <v>10832</v>
      </c>
      <c r="AW228" s="8">
        <f t="shared" si="115"/>
        <v>0</v>
      </c>
    </row>
    <row r="229" spans="1:49" x14ac:dyDescent="0.3">
      <c r="A229" s="1">
        <v>42759</v>
      </c>
      <c r="B229" s="1">
        <v>42759</v>
      </c>
      <c r="C229" s="1" t="s">
        <v>45</v>
      </c>
      <c r="D229" s="3">
        <v>1500</v>
      </c>
      <c r="E229" s="3">
        <v>0</v>
      </c>
      <c r="F229" s="3">
        <f t="shared" si="87"/>
        <v>1500</v>
      </c>
      <c r="G229" s="14">
        <f t="shared" si="88"/>
        <v>0</v>
      </c>
      <c r="H229" s="3" t="s">
        <v>43</v>
      </c>
      <c r="L229" s="14">
        <f t="shared" si="89"/>
        <v>1</v>
      </c>
      <c r="M229" s="14" t="s">
        <v>21</v>
      </c>
      <c r="N229" s="14">
        <v>10</v>
      </c>
      <c r="O229" s="14">
        <v>131780</v>
      </c>
      <c r="P229" s="14">
        <v>131770</v>
      </c>
      <c r="Q229" s="14">
        <v>133780</v>
      </c>
      <c r="R229" s="13">
        <f t="shared" si="90"/>
        <v>2</v>
      </c>
      <c r="S229" s="13">
        <f t="shared" si="91"/>
        <v>199</v>
      </c>
      <c r="U229" s="13">
        <f t="shared" si="92"/>
        <v>-2</v>
      </c>
      <c r="V229" s="13">
        <f t="shared" si="93"/>
        <v>199</v>
      </c>
      <c r="W229" s="7">
        <f t="shared" si="94"/>
        <v>1</v>
      </c>
      <c r="X229" s="7">
        <f t="shared" si="95"/>
        <v>1</v>
      </c>
      <c r="Y229" s="13">
        <f t="shared" si="96"/>
        <v>0</v>
      </c>
      <c r="Z229" s="7"/>
      <c r="AA229" s="13">
        <f t="shared" si="97"/>
        <v>0</v>
      </c>
      <c r="AB229" s="13">
        <f t="shared" si="98"/>
        <v>10</v>
      </c>
      <c r="AC229" s="13">
        <f t="shared" si="99"/>
        <v>256</v>
      </c>
      <c r="AD229" s="13">
        <f t="shared" si="100"/>
        <v>0</v>
      </c>
      <c r="AE229" s="13">
        <f t="shared" si="101"/>
        <v>0</v>
      </c>
      <c r="AF229" s="13">
        <f t="shared" si="102"/>
        <v>0</v>
      </c>
      <c r="AG229" s="13">
        <f t="shared" si="103"/>
        <v>10</v>
      </c>
      <c r="AH229" s="13">
        <f t="shared" si="104"/>
        <v>354</v>
      </c>
      <c r="AI229" s="14">
        <f t="shared" si="105"/>
        <v>1</v>
      </c>
      <c r="AK229" s="12">
        <f t="shared" si="106"/>
        <v>250.5</v>
      </c>
      <c r="AL229" s="12">
        <f t="shared" si="107"/>
        <v>20</v>
      </c>
      <c r="AM229" s="12">
        <f t="shared" si="108"/>
        <v>200</v>
      </c>
      <c r="AN229" s="12">
        <f t="shared" si="109"/>
        <v>8550</v>
      </c>
      <c r="AO229" s="12">
        <f>MAX(AN$4:AN229)</f>
        <v>8550</v>
      </c>
      <c r="AP229" s="8">
        <f t="shared" si="110"/>
        <v>0</v>
      </c>
      <c r="AR229" s="12">
        <f t="shared" si="111"/>
        <v>311.45999999999998</v>
      </c>
      <c r="AS229" s="12">
        <f t="shared" si="112"/>
        <v>25</v>
      </c>
      <c r="AT229" s="12">
        <f t="shared" si="113"/>
        <v>250</v>
      </c>
      <c r="AU229" s="12">
        <f t="shared" si="114"/>
        <v>11082</v>
      </c>
      <c r="AV229" s="12">
        <f>MAX(AU$4:AU229)</f>
        <v>11082</v>
      </c>
      <c r="AW229" s="8">
        <f t="shared" si="115"/>
        <v>0</v>
      </c>
    </row>
    <row r="230" spans="1:49" x14ac:dyDescent="0.3">
      <c r="A230" s="1">
        <v>42759</v>
      </c>
      <c r="B230" s="1">
        <v>42759</v>
      </c>
      <c r="C230" s="1" t="s">
        <v>45</v>
      </c>
      <c r="D230" s="3">
        <v>1700</v>
      </c>
      <c r="E230" s="3">
        <v>0</v>
      </c>
      <c r="F230" s="3">
        <f t="shared" si="87"/>
        <v>1700</v>
      </c>
      <c r="G230" s="14">
        <f t="shared" si="88"/>
        <v>0</v>
      </c>
      <c r="H230" s="3" t="s">
        <v>38</v>
      </c>
      <c r="I230" s="14" t="s">
        <v>11</v>
      </c>
      <c r="J230" s="14">
        <v>10</v>
      </c>
      <c r="L230" s="14">
        <f t="shared" si="89"/>
        <v>1</v>
      </c>
      <c r="M230" s="14" t="s">
        <v>20</v>
      </c>
      <c r="N230" s="14">
        <v>7</v>
      </c>
      <c r="O230" s="14">
        <v>113580</v>
      </c>
      <c r="P230" s="14">
        <v>113654</v>
      </c>
      <c r="Q230" s="14">
        <v>113482</v>
      </c>
      <c r="R230" s="13">
        <f t="shared" si="90"/>
        <v>8.1</v>
      </c>
      <c r="S230" s="13">
        <f t="shared" si="91"/>
        <v>9.1</v>
      </c>
      <c r="U230" s="13">
        <f t="shared" si="92"/>
        <v>-8.1</v>
      </c>
      <c r="V230" s="13">
        <f t="shared" si="93"/>
        <v>9.1</v>
      </c>
      <c r="W230" s="7">
        <f t="shared" si="94"/>
        <v>1</v>
      </c>
      <c r="X230" s="7">
        <f t="shared" si="95"/>
        <v>0</v>
      </c>
      <c r="Y230" s="13">
        <f t="shared" si="96"/>
        <v>0</v>
      </c>
      <c r="Z230" s="7"/>
      <c r="AA230" s="13">
        <f t="shared" si="97"/>
        <v>-12</v>
      </c>
      <c r="AB230" s="13">
        <f t="shared" si="98"/>
        <v>-12</v>
      </c>
      <c r="AC230" s="13">
        <f t="shared" si="99"/>
        <v>244</v>
      </c>
      <c r="AD230" s="13">
        <f t="shared" si="100"/>
        <v>-12</v>
      </c>
      <c r="AE230" s="13">
        <f t="shared" si="101"/>
        <v>0</v>
      </c>
      <c r="AF230" s="13">
        <f t="shared" si="102"/>
        <v>0</v>
      </c>
      <c r="AG230" s="13">
        <f t="shared" si="103"/>
        <v>0</v>
      </c>
      <c r="AH230" s="13">
        <f t="shared" si="104"/>
        <v>354</v>
      </c>
      <c r="AI230" s="14">
        <f t="shared" si="105"/>
        <v>0</v>
      </c>
      <c r="AK230" s="12">
        <f t="shared" si="106"/>
        <v>250.5</v>
      </c>
      <c r="AL230" s="12">
        <f t="shared" si="107"/>
        <v>20</v>
      </c>
      <c r="AM230" s="12">
        <f t="shared" si="108"/>
        <v>-240</v>
      </c>
      <c r="AN230" s="12">
        <f t="shared" si="109"/>
        <v>8310</v>
      </c>
      <c r="AO230" s="12">
        <f>MAX(AN$4:AN230)</f>
        <v>8550</v>
      </c>
      <c r="AP230" s="8">
        <f t="shared" si="110"/>
        <v>-2.8070175438596492E-2</v>
      </c>
      <c r="AR230" s="12">
        <f t="shared" si="111"/>
        <v>332.46</v>
      </c>
      <c r="AS230" s="12">
        <f t="shared" si="112"/>
        <v>27</v>
      </c>
      <c r="AT230" s="12">
        <f t="shared" si="113"/>
        <v>0</v>
      </c>
      <c r="AU230" s="12">
        <f t="shared" si="114"/>
        <v>11082</v>
      </c>
      <c r="AV230" s="12">
        <f>MAX(AU$4:AU230)</f>
        <v>11082</v>
      </c>
      <c r="AW230" s="8">
        <f t="shared" si="115"/>
        <v>0</v>
      </c>
    </row>
    <row r="231" spans="1:49" x14ac:dyDescent="0.3">
      <c r="A231" s="1">
        <v>42759</v>
      </c>
      <c r="B231" s="1">
        <v>42759</v>
      </c>
      <c r="C231" s="1" t="s">
        <v>45</v>
      </c>
      <c r="D231" s="3">
        <v>2300</v>
      </c>
      <c r="E231" s="3">
        <v>0</v>
      </c>
      <c r="F231" s="3">
        <f t="shared" si="87"/>
        <v>2300</v>
      </c>
      <c r="G231" s="14">
        <f t="shared" si="88"/>
        <v>0</v>
      </c>
      <c r="H231" s="3" t="s">
        <v>38</v>
      </c>
      <c r="I231" s="14" t="s">
        <v>11</v>
      </c>
      <c r="J231" s="14">
        <v>11</v>
      </c>
      <c r="L231" s="14">
        <f t="shared" si="89"/>
        <v>1</v>
      </c>
      <c r="M231" s="14" t="s">
        <v>20</v>
      </c>
      <c r="N231" s="14">
        <v>7</v>
      </c>
      <c r="O231" s="14">
        <v>113900</v>
      </c>
      <c r="P231" s="14">
        <v>113983</v>
      </c>
      <c r="Q231" s="14">
        <v>113033</v>
      </c>
      <c r="R231" s="13">
        <f t="shared" si="90"/>
        <v>9</v>
      </c>
      <c r="S231" s="13">
        <f t="shared" si="91"/>
        <v>86</v>
      </c>
      <c r="U231" s="13">
        <f t="shared" si="92"/>
        <v>-9</v>
      </c>
      <c r="V231" s="13">
        <f t="shared" si="93"/>
        <v>86</v>
      </c>
      <c r="W231" s="7">
        <f t="shared" si="94"/>
        <v>1</v>
      </c>
      <c r="X231" s="7">
        <f t="shared" si="95"/>
        <v>0</v>
      </c>
      <c r="Y231" s="13">
        <f t="shared" si="96"/>
        <v>0</v>
      </c>
      <c r="Z231" s="7"/>
      <c r="AA231" s="13">
        <f t="shared" si="97"/>
        <v>0</v>
      </c>
      <c r="AB231" s="13">
        <f t="shared" si="98"/>
        <v>10</v>
      </c>
      <c r="AC231" s="13">
        <f t="shared" si="99"/>
        <v>254</v>
      </c>
      <c r="AD231" s="13">
        <f t="shared" si="100"/>
        <v>10</v>
      </c>
      <c r="AE231" s="13">
        <f t="shared" si="101"/>
        <v>0</v>
      </c>
      <c r="AF231" s="13">
        <f t="shared" si="102"/>
        <v>0</v>
      </c>
      <c r="AG231" s="13">
        <f t="shared" si="103"/>
        <v>0</v>
      </c>
      <c r="AH231" s="13">
        <f t="shared" si="104"/>
        <v>354</v>
      </c>
      <c r="AI231" s="14">
        <f t="shared" si="105"/>
        <v>0</v>
      </c>
      <c r="AK231" s="12">
        <f t="shared" si="106"/>
        <v>250.5</v>
      </c>
      <c r="AL231" s="12">
        <f t="shared" si="107"/>
        <v>20</v>
      </c>
      <c r="AM231" s="12">
        <f t="shared" si="108"/>
        <v>200</v>
      </c>
      <c r="AN231" s="12">
        <f t="shared" si="109"/>
        <v>8510</v>
      </c>
      <c r="AO231" s="12">
        <f>MAX(AN$4:AN231)</f>
        <v>8550</v>
      </c>
      <c r="AP231" s="8">
        <f t="shared" si="110"/>
        <v>-4.6783625730994153E-3</v>
      </c>
      <c r="AR231" s="12">
        <f t="shared" si="111"/>
        <v>332.46</v>
      </c>
      <c r="AS231" s="12">
        <f t="shared" si="112"/>
        <v>27</v>
      </c>
      <c r="AT231" s="12">
        <f t="shared" si="113"/>
        <v>0</v>
      </c>
      <c r="AU231" s="12">
        <f t="shared" si="114"/>
        <v>11082</v>
      </c>
      <c r="AV231" s="12">
        <f>MAX(AU$4:AU231)</f>
        <v>11082</v>
      </c>
      <c r="AW231" s="8">
        <f t="shared" si="115"/>
        <v>0</v>
      </c>
    </row>
    <row r="232" spans="1:49" x14ac:dyDescent="0.3">
      <c r="A232" s="1">
        <v>42759</v>
      </c>
      <c r="B232" s="1">
        <v>42760</v>
      </c>
      <c r="C232" s="1" t="s">
        <v>45</v>
      </c>
      <c r="D232" s="3">
        <v>100</v>
      </c>
      <c r="E232" s="3">
        <v>0</v>
      </c>
      <c r="F232" s="3">
        <f t="shared" si="87"/>
        <v>100</v>
      </c>
      <c r="G232" s="14">
        <f t="shared" si="88"/>
        <v>1</v>
      </c>
      <c r="H232" s="3" t="s">
        <v>37</v>
      </c>
      <c r="K232" s="14" t="s">
        <v>11</v>
      </c>
      <c r="L232" s="14">
        <f t="shared" si="89"/>
        <v>1</v>
      </c>
      <c r="M232" s="14" t="s">
        <v>21</v>
      </c>
      <c r="N232" s="14">
        <v>8</v>
      </c>
      <c r="O232" s="14">
        <v>75390</v>
      </c>
      <c r="P232" s="14">
        <v>75336</v>
      </c>
      <c r="Q232" s="14">
        <v>75513</v>
      </c>
      <c r="R232" s="13">
        <f t="shared" si="90"/>
        <v>6.2</v>
      </c>
      <c r="S232" s="13">
        <f t="shared" si="91"/>
        <v>11.5</v>
      </c>
      <c r="U232" s="13">
        <f t="shared" si="92"/>
        <v>-6.2</v>
      </c>
      <c r="V232" s="13">
        <f t="shared" si="93"/>
        <v>11.5</v>
      </c>
      <c r="W232" s="7">
        <f t="shared" si="94"/>
        <v>1</v>
      </c>
      <c r="X232" s="7">
        <f t="shared" si="95"/>
        <v>0</v>
      </c>
      <c r="Y232" s="13">
        <f t="shared" si="96"/>
        <v>0</v>
      </c>
      <c r="Z232" s="7"/>
      <c r="AA232" s="13">
        <f t="shared" si="97"/>
        <v>-12</v>
      </c>
      <c r="AB232" s="13">
        <f t="shared" si="98"/>
        <v>10</v>
      </c>
      <c r="AC232" s="13">
        <f t="shared" si="99"/>
        <v>264</v>
      </c>
      <c r="AD232" s="13">
        <f t="shared" si="100"/>
        <v>0</v>
      </c>
      <c r="AE232" s="13">
        <f t="shared" si="101"/>
        <v>10</v>
      </c>
      <c r="AF232" s="13">
        <f t="shared" si="102"/>
        <v>0</v>
      </c>
      <c r="AG232" s="13">
        <f t="shared" si="103"/>
        <v>0</v>
      </c>
      <c r="AH232" s="13">
        <f t="shared" si="104"/>
        <v>354</v>
      </c>
      <c r="AI232" s="14">
        <f t="shared" si="105"/>
        <v>0</v>
      </c>
      <c r="AK232" s="12">
        <f t="shared" si="106"/>
        <v>255.29999999999998</v>
      </c>
      <c r="AL232" s="12">
        <f t="shared" si="107"/>
        <v>21</v>
      </c>
      <c r="AM232" s="12">
        <f t="shared" si="108"/>
        <v>210</v>
      </c>
      <c r="AN232" s="12">
        <f t="shared" si="109"/>
        <v>8720</v>
      </c>
      <c r="AO232" s="12">
        <f>MAX(AN$4:AN232)</f>
        <v>8720</v>
      </c>
      <c r="AP232" s="8">
        <f t="shared" si="110"/>
        <v>0</v>
      </c>
      <c r="AR232" s="12">
        <f t="shared" si="111"/>
        <v>332.46</v>
      </c>
      <c r="AS232" s="12">
        <f t="shared" si="112"/>
        <v>27</v>
      </c>
      <c r="AT232" s="12">
        <f t="shared" si="113"/>
        <v>0</v>
      </c>
      <c r="AU232" s="12">
        <f t="shared" si="114"/>
        <v>11082</v>
      </c>
      <c r="AV232" s="12">
        <f>MAX(AU$4:AU232)</f>
        <v>11082</v>
      </c>
      <c r="AW232" s="8">
        <f t="shared" si="115"/>
        <v>0</v>
      </c>
    </row>
    <row r="233" spans="1:49" x14ac:dyDescent="0.3">
      <c r="A233" s="1">
        <v>42760</v>
      </c>
      <c r="B233" s="1">
        <v>42760</v>
      </c>
      <c r="C233" s="1" t="s">
        <v>45</v>
      </c>
      <c r="D233" s="3">
        <v>950</v>
      </c>
      <c r="E233" s="3">
        <v>0</v>
      </c>
      <c r="F233" s="3">
        <f t="shared" si="87"/>
        <v>950</v>
      </c>
      <c r="G233" s="14">
        <f t="shared" si="88"/>
        <v>0</v>
      </c>
      <c r="H233" s="3" t="s">
        <v>17</v>
      </c>
      <c r="L233" s="14">
        <f t="shared" si="89"/>
        <v>1</v>
      </c>
      <c r="M233" s="14" t="s">
        <v>20</v>
      </c>
      <c r="N233" s="14">
        <v>7</v>
      </c>
      <c r="O233" s="14">
        <v>107540</v>
      </c>
      <c r="P233" s="14">
        <v>107541</v>
      </c>
      <c r="Q233" s="14">
        <v>107411</v>
      </c>
      <c r="R233" s="13">
        <f t="shared" si="90"/>
        <v>0.8</v>
      </c>
      <c r="S233" s="13">
        <f t="shared" si="91"/>
        <v>12.2</v>
      </c>
      <c r="U233" s="13">
        <f t="shared" si="92"/>
        <v>-0.8</v>
      </c>
      <c r="V233" s="13">
        <f t="shared" si="93"/>
        <v>12.2</v>
      </c>
      <c r="W233" s="7">
        <f t="shared" si="94"/>
        <v>1</v>
      </c>
      <c r="X233" s="7">
        <f t="shared" si="95"/>
        <v>1</v>
      </c>
      <c r="Y233" s="13">
        <f t="shared" si="96"/>
        <v>0</v>
      </c>
      <c r="Z233" s="7"/>
      <c r="AA233" s="13">
        <f t="shared" si="97"/>
        <v>-12</v>
      </c>
      <c r="AB233" s="13">
        <f t="shared" si="98"/>
        <v>10</v>
      </c>
      <c r="AC233" s="13">
        <f t="shared" si="99"/>
        <v>274</v>
      </c>
      <c r="AD233" s="13">
        <f t="shared" si="100"/>
        <v>0</v>
      </c>
      <c r="AE233" s="13">
        <f t="shared" si="101"/>
        <v>0</v>
      </c>
      <c r="AF233" s="13">
        <f t="shared" si="102"/>
        <v>0</v>
      </c>
      <c r="AG233" s="13">
        <f t="shared" si="103"/>
        <v>10</v>
      </c>
      <c r="AH233" s="13">
        <f t="shared" si="104"/>
        <v>364</v>
      </c>
      <c r="AI233" s="14">
        <f t="shared" si="105"/>
        <v>1</v>
      </c>
      <c r="AK233" s="12">
        <f t="shared" si="106"/>
        <v>255.29999999999998</v>
      </c>
      <c r="AL233" s="12">
        <f t="shared" si="107"/>
        <v>21</v>
      </c>
      <c r="AM233" s="12">
        <f t="shared" si="108"/>
        <v>210</v>
      </c>
      <c r="AN233" s="12">
        <f t="shared" si="109"/>
        <v>8930</v>
      </c>
      <c r="AO233" s="12">
        <f>MAX(AN$4:AN233)</f>
        <v>8930</v>
      </c>
      <c r="AP233" s="8">
        <f t="shared" si="110"/>
        <v>0</v>
      </c>
      <c r="AR233" s="12">
        <f t="shared" si="111"/>
        <v>332.46</v>
      </c>
      <c r="AS233" s="12">
        <f t="shared" si="112"/>
        <v>27</v>
      </c>
      <c r="AT233" s="12">
        <f t="shared" si="113"/>
        <v>270</v>
      </c>
      <c r="AU233" s="12">
        <f t="shared" si="114"/>
        <v>11352</v>
      </c>
      <c r="AV233" s="12">
        <f>MAX(AU$4:AU233)</f>
        <v>11352</v>
      </c>
      <c r="AW233" s="8">
        <f t="shared" si="115"/>
        <v>0</v>
      </c>
    </row>
    <row r="234" spans="1:49" x14ac:dyDescent="0.3">
      <c r="A234" s="1">
        <v>42760</v>
      </c>
      <c r="B234" s="1">
        <v>42760</v>
      </c>
      <c r="C234" s="1" t="s">
        <v>45</v>
      </c>
      <c r="D234" s="3">
        <v>1215</v>
      </c>
      <c r="E234" s="3">
        <v>0</v>
      </c>
      <c r="F234" s="3">
        <f t="shared" si="87"/>
        <v>1215</v>
      </c>
      <c r="G234" s="14">
        <f t="shared" si="88"/>
        <v>0</v>
      </c>
      <c r="H234" s="3" t="s">
        <v>37</v>
      </c>
      <c r="L234" s="14">
        <f t="shared" si="89"/>
        <v>1</v>
      </c>
      <c r="M234" s="14" t="s">
        <v>20</v>
      </c>
      <c r="N234" s="14">
        <v>8</v>
      </c>
      <c r="O234" s="14">
        <v>75590</v>
      </c>
      <c r="P234" s="14">
        <v>75600</v>
      </c>
      <c r="Q234" s="14">
        <v>75590</v>
      </c>
      <c r="R234" s="13">
        <f t="shared" si="90"/>
        <v>1.8</v>
      </c>
      <c r="S234" s="13">
        <f t="shared" si="91"/>
        <v>-0.8</v>
      </c>
      <c r="U234" s="13">
        <f t="shared" si="92"/>
        <v>-1.8</v>
      </c>
      <c r="V234" s="13">
        <f t="shared" si="93"/>
        <v>-0.8</v>
      </c>
      <c r="W234" s="7">
        <f t="shared" si="94"/>
        <v>1</v>
      </c>
      <c r="X234" s="7">
        <f t="shared" si="95"/>
        <v>1</v>
      </c>
      <c r="Y234" s="13">
        <f t="shared" si="96"/>
        <v>0</v>
      </c>
      <c r="Z234" s="7"/>
      <c r="AA234" s="13">
        <f t="shared" si="97"/>
        <v>-12</v>
      </c>
      <c r="AB234" s="13">
        <f t="shared" si="98"/>
        <v>-12</v>
      </c>
      <c r="AC234" s="13">
        <f t="shared" si="99"/>
        <v>262</v>
      </c>
      <c r="AD234" s="13">
        <f t="shared" si="100"/>
        <v>0</v>
      </c>
      <c r="AE234" s="13">
        <f t="shared" si="101"/>
        <v>0</v>
      </c>
      <c r="AF234" s="13">
        <f t="shared" si="102"/>
        <v>0</v>
      </c>
      <c r="AG234" s="13">
        <f t="shared" si="103"/>
        <v>-12</v>
      </c>
      <c r="AH234" s="13">
        <f t="shared" si="104"/>
        <v>352</v>
      </c>
      <c r="AI234" s="14">
        <f t="shared" si="105"/>
        <v>0</v>
      </c>
      <c r="AK234" s="12">
        <f t="shared" si="106"/>
        <v>255.29999999999998</v>
      </c>
      <c r="AL234" s="12">
        <f t="shared" si="107"/>
        <v>21</v>
      </c>
      <c r="AM234" s="12">
        <f t="shared" si="108"/>
        <v>-252</v>
      </c>
      <c r="AN234" s="12">
        <f t="shared" si="109"/>
        <v>8678</v>
      </c>
      <c r="AO234" s="12">
        <f>MAX(AN$4:AN234)</f>
        <v>8930</v>
      </c>
      <c r="AP234" s="8">
        <f t="shared" si="110"/>
        <v>-2.8219484882418815E-2</v>
      </c>
      <c r="AR234" s="12">
        <f t="shared" si="111"/>
        <v>332.46</v>
      </c>
      <c r="AS234" s="12">
        <f t="shared" si="112"/>
        <v>27</v>
      </c>
      <c r="AT234" s="12">
        <f t="shared" si="113"/>
        <v>-324</v>
      </c>
      <c r="AU234" s="12">
        <f t="shared" si="114"/>
        <v>11028</v>
      </c>
      <c r="AV234" s="12">
        <f>MAX(AU$4:AU234)</f>
        <v>11352</v>
      </c>
      <c r="AW234" s="8">
        <f t="shared" si="115"/>
        <v>-2.8541226215644821E-2</v>
      </c>
    </row>
    <row r="235" spans="1:49" x14ac:dyDescent="0.3">
      <c r="A235" s="1">
        <v>42760</v>
      </c>
      <c r="B235" s="1">
        <v>42760</v>
      </c>
      <c r="C235" s="1" t="s">
        <v>45</v>
      </c>
      <c r="D235" s="3">
        <v>1215</v>
      </c>
      <c r="E235" s="3">
        <v>0</v>
      </c>
      <c r="F235" s="3">
        <f t="shared" si="87"/>
        <v>1215</v>
      </c>
      <c r="G235" s="14">
        <f t="shared" si="88"/>
        <v>0</v>
      </c>
      <c r="H235" s="3" t="s">
        <v>38</v>
      </c>
      <c r="L235" s="14">
        <f t="shared" si="89"/>
        <v>1</v>
      </c>
      <c r="M235" s="14" t="s">
        <v>21</v>
      </c>
      <c r="N235" s="14">
        <v>7</v>
      </c>
      <c r="O235" s="14">
        <v>113300</v>
      </c>
      <c r="P235" s="14">
        <v>113290</v>
      </c>
      <c r="Q235" s="14">
        <v>113300</v>
      </c>
      <c r="R235" s="13">
        <f t="shared" si="90"/>
        <v>1.7</v>
      </c>
      <c r="S235" s="13">
        <f t="shared" si="91"/>
        <v>-0.7</v>
      </c>
      <c r="U235" s="13">
        <f t="shared" si="92"/>
        <v>-1.7</v>
      </c>
      <c r="V235" s="13">
        <f t="shared" si="93"/>
        <v>-0.7</v>
      </c>
      <c r="W235" s="7">
        <f t="shared" si="94"/>
        <v>1</v>
      </c>
      <c r="X235" s="7">
        <f t="shared" si="95"/>
        <v>1</v>
      </c>
      <c r="Y235" s="13">
        <f t="shared" si="96"/>
        <v>0</v>
      </c>
      <c r="Z235" s="7"/>
      <c r="AA235" s="13">
        <f t="shared" si="97"/>
        <v>-12</v>
      </c>
      <c r="AB235" s="13">
        <f t="shared" si="98"/>
        <v>-12</v>
      </c>
      <c r="AC235" s="13">
        <f t="shared" si="99"/>
        <v>250</v>
      </c>
      <c r="AD235" s="13">
        <f t="shared" si="100"/>
        <v>0</v>
      </c>
      <c r="AE235" s="13">
        <f t="shared" si="101"/>
        <v>0</v>
      </c>
      <c r="AF235" s="13">
        <f t="shared" si="102"/>
        <v>0</v>
      </c>
      <c r="AG235" s="13">
        <f t="shared" si="103"/>
        <v>-12</v>
      </c>
      <c r="AH235" s="13">
        <f t="shared" si="104"/>
        <v>340</v>
      </c>
      <c r="AI235" s="14">
        <f t="shared" si="105"/>
        <v>0</v>
      </c>
      <c r="AK235" s="12">
        <f t="shared" si="106"/>
        <v>255.29999999999998</v>
      </c>
      <c r="AL235" s="12">
        <f t="shared" si="107"/>
        <v>21</v>
      </c>
      <c r="AM235" s="12">
        <f t="shared" si="108"/>
        <v>-252</v>
      </c>
      <c r="AN235" s="12">
        <f t="shared" si="109"/>
        <v>8426</v>
      </c>
      <c r="AO235" s="12">
        <f>MAX(AN$4:AN235)</f>
        <v>8930</v>
      </c>
      <c r="AP235" s="8">
        <f t="shared" si="110"/>
        <v>-5.6438969764837629E-2</v>
      </c>
      <c r="AR235" s="12">
        <f t="shared" si="111"/>
        <v>332.46</v>
      </c>
      <c r="AS235" s="12">
        <f t="shared" si="112"/>
        <v>27</v>
      </c>
      <c r="AT235" s="12">
        <f t="shared" si="113"/>
        <v>-324</v>
      </c>
      <c r="AU235" s="12">
        <f t="shared" si="114"/>
        <v>10704</v>
      </c>
      <c r="AV235" s="12">
        <f>MAX(AU$4:AU235)</f>
        <v>11352</v>
      </c>
      <c r="AW235" s="8">
        <f t="shared" si="115"/>
        <v>-5.7082452431289642E-2</v>
      </c>
    </row>
    <row r="236" spans="1:49" x14ac:dyDescent="0.3">
      <c r="A236" s="1">
        <v>42760</v>
      </c>
      <c r="B236" s="1">
        <v>42760</v>
      </c>
      <c r="C236" s="1" t="s">
        <v>45</v>
      </c>
      <c r="D236" s="3">
        <v>1545</v>
      </c>
      <c r="E236" s="3">
        <v>0</v>
      </c>
      <c r="F236" s="3">
        <f t="shared" si="87"/>
        <v>1545</v>
      </c>
      <c r="G236" s="14">
        <f t="shared" si="88"/>
        <v>0</v>
      </c>
      <c r="H236" s="3" t="s">
        <v>43</v>
      </c>
      <c r="I236" s="14" t="s">
        <v>11</v>
      </c>
      <c r="J236" s="14">
        <v>44</v>
      </c>
      <c r="L236" s="14">
        <f t="shared" si="89"/>
        <v>1</v>
      </c>
      <c r="M236" s="14" t="s">
        <v>21</v>
      </c>
      <c r="N236" s="14">
        <v>10</v>
      </c>
      <c r="O236" s="14">
        <v>130820</v>
      </c>
      <c r="P236" s="14">
        <v>130817</v>
      </c>
      <c r="Q236" s="14">
        <v>131071</v>
      </c>
      <c r="R236" s="13">
        <f t="shared" si="90"/>
        <v>1.3</v>
      </c>
      <c r="S236" s="13">
        <f t="shared" si="91"/>
        <v>24.1</v>
      </c>
      <c r="U236" s="13">
        <f t="shared" si="92"/>
        <v>-1.3</v>
      </c>
      <c r="V236" s="13">
        <f t="shared" si="93"/>
        <v>24.1</v>
      </c>
      <c r="W236" s="7">
        <f t="shared" si="94"/>
        <v>1</v>
      </c>
      <c r="X236" s="7">
        <f t="shared" si="95"/>
        <v>0</v>
      </c>
      <c r="Y236" s="13">
        <f t="shared" si="96"/>
        <v>0</v>
      </c>
      <c r="Z236" s="7"/>
      <c r="AA236" s="13">
        <f t="shared" si="97"/>
        <v>0</v>
      </c>
      <c r="AB236" s="13">
        <f t="shared" si="98"/>
        <v>10</v>
      </c>
      <c r="AC236" s="13">
        <f t="shared" si="99"/>
        <v>260</v>
      </c>
      <c r="AD236" s="13">
        <f t="shared" si="100"/>
        <v>10</v>
      </c>
      <c r="AE236" s="13">
        <f t="shared" si="101"/>
        <v>0</v>
      </c>
      <c r="AF236" s="13">
        <f t="shared" si="102"/>
        <v>0</v>
      </c>
      <c r="AG236" s="13">
        <f t="shared" si="103"/>
        <v>0</v>
      </c>
      <c r="AH236" s="13">
        <f t="shared" si="104"/>
        <v>340</v>
      </c>
      <c r="AI236" s="14">
        <f t="shared" si="105"/>
        <v>0</v>
      </c>
      <c r="AK236" s="12">
        <f t="shared" si="106"/>
        <v>255.29999999999998</v>
      </c>
      <c r="AL236" s="12">
        <f t="shared" si="107"/>
        <v>21</v>
      </c>
      <c r="AM236" s="12">
        <f t="shared" si="108"/>
        <v>210</v>
      </c>
      <c r="AN236" s="12">
        <f t="shared" si="109"/>
        <v>8636</v>
      </c>
      <c r="AO236" s="12">
        <f>MAX(AN$4:AN236)</f>
        <v>8930</v>
      </c>
      <c r="AP236" s="8">
        <f t="shared" si="110"/>
        <v>-3.2922732362821949E-2</v>
      </c>
      <c r="AR236" s="12">
        <f t="shared" si="111"/>
        <v>321.12</v>
      </c>
      <c r="AS236" s="12">
        <f t="shared" si="112"/>
        <v>26</v>
      </c>
      <c r="AT236" s="12">
        <f t="shared" si="113"/>
        <v>0</v>
      </c>
      <c r="AU236" s="12">
        <f t="shared" si="114"/>
        <v>10704</v>
      </c>
      <c r="AV236" s="12">
        <f>MAX(AU$4:AU236)</f>
        <v>11352</v>
      </c>
      <c r="AW236" s="8">
        <f t="shared" si="115"/>
        <v>-5.7082452431289642E-2</v>
      </c>
    </row>
    <row r="237" spans="1:49" x14ac:dyDescent="0.3">
      <c r="A237" s="1">
        <v>42761</v>
      </c>
      <c r="B237" s="1">
        <v>42761</v>
      </c>
      <c r="C237" s="1" t="s">
        <v>45</v>
      </c>
      <c r="D237" s="3">
        <v>950</v>
      </c>
      <c r="E237" s="3">
        <v>0</v>
      </c>
      <c r="F237" s="3">
        <f t="shared" si="87"/>
        <v>950</v>
      </c>
      <c r="G237" s="14">
        <f t="shared" si="88"/>
        <v>0</v>
      </c>
      <c r="H237" s="3" t="s">
        <v>37</v>
      </c>
      <c r="L237" s="14">
        <f t="shared" si="89"/>
        <v>1</v>
      </c>
      <c r="M237" s="14" t="s">
        <v>21</v>
      </c>
      <c r="N237" s="14">
        <v>8</v>
      </c>
      <c r="O237" s="14">
        <v>75380</v>
      </c>
      <c r="P237" s="14">
        <v>75373</v>
      </c>
      <c r="Q237" s="14">
        <v>75520</v>
      </c>
      <c r="R237" s="13">
        <f t="shared" si="90"/>
        <v>1.5</v>
      </c>
      <c r="S237" s="13">
        <f t="shared" si="91"/>
        <v>13.2</v>
      </c>
      <c r="U237" s="13">
        <f t="shared" si="92"/>
        <v>-1.5</v>
      </c>
      <c r="V237" s="13">
        <f t="shared" si="93"/>
        <v>13.2</v>
      </c>
      <c r="W237" s="7">
        <f t="shared" si="94"/>
        <v>1</v>
      </c>
      <c r="X237" s="7">
        <f t="shared" si="95"/>
        <v>1</v>
      </c>
      <c r="Y237" s="13">
        <f t="shared" si="96"/>
        <v>0</v>
      </c>
      <c r="Z237" s="7"/>
      <c r="AA237" s="13">
        <f t="shared" si="97"/>
        <v>-12</v>
      </c>
      <c r="AB237" s="13">
        <f t="shared" si="98"/>
        <v>10</v>
      </c>
      <c r="AC237" s="13">
        <f t="shared" si="99"/>
        <v>270</v>
      </c>
      <c r="AD237" s="13">
        <f t="shared" si="100"/>
        <v>0</v>
      </c>
      <c r="AE237" s="13">
        <f t="shared" si="101"/>
        <v>0</v>
      </c>
      <c r="AF237" s="13">
        <f t="shared" si="102"/>
        <v>0</v>
      </c>
      <c r="AG237" s="13">
        <f t="shared" si="103"/>
        <v>10</v>
      </c>
      <c r="AH237" s="13">
        <f t="shared" si="104"/>
        <v>350</v>
      </c>
      <c r="AI237" s="14">
        <f t="shared" si="105"/>
        <v>1</v>
      </c>
      <c r="AK237" s="12">
        <f t="shared" si="106"/>
        <v>259.08</v>
      </c>
      <c r="AL237" s="12">
        <f t="shared" si="107"/>
        <v>21</v>
      </c>
      <c r="AM237" s="12">
        <f t="shared" si="108"/>
        <v>210</v>
      </c>
      <c r="AN237" s="12">
        <f t="shared" si="109"/>
        <v>8846</v>
      </c>
      <c r="AO237" s="12">
        <f>MAX(AN$4:AN237)</f>
        <v>8930</v>
      </c>
      <c r="AP237" s="8">
        <f t="shared" si="110"/>
        <v>-9.406494960806271E-3</v>
      </c>
      <c r="AR237" s="12">
        <f t="shared" si="111"/>
        <v>321.12</v>
      </c>
      <c r="AS237" s="12">
        <f t="shared" si="112"/>
        <v>26</v>
      </c>
      <c r="AT237" s="12">
        <f t="shared" si="113"/>
        <v>260</v>
      </c>
      <c r="AU237" s="12">
        <f t="shared" si="114"/>
        <v>10964</v>
      </c>
      <c r="AV237" s="12">
        <f>MAX(AU$4:AU237)</f>
        <v>11352</v>
      </c>
      <c r="AW237" s="8">
        <f t="shared" si="115"/>
        <v>-3.4178999295278366E-2</v>
      </c>
    </row>
    <row r="238" spans="1:49" x14ac:dyDescent="0.3">
      <c r="A238" s="1">
        <v>42761</v>
      </c>
      <c r="B238" s="1">
        <v>42761</v>
      </c>
      <c r="C238" s="1" t="s">
        <v>45</v>
      </c>
      <c r="D238" s="3">
        <v>1255</v>
      </c>
      <c r="E238" s="3">
        <v>0</v>
      </c>
      <c r="F238" s="3">
        <f t="shared" si="87"/>
        <v>1255</v>
      </c>
      <c r="G238" s="14">
        <f t="shared" si="88"/>
        <v>0</v>
      </c>
      <c r="H238" s="3" t="s">
        <v>43</v>
      </c>
      <c r="I238" s="14" t="s">
        <v>11</v>
      </c>
      <c r="J238" s="14">
        <v>11</v>
      </c>
      <c r="L238" s="14">
        <f t="shared" si="89"/>
        <v>1</v>
      </c>
      <c r="M238" s="14" t="s">
        <v>20</v>
      </c>
      <c r="N238" s="14">
        <v>10</v>
      </c>
      <c r="O238" s="14">
        <v>131240</v>
      </c>
      <c r="P238" s="14">
        <v>131299</v>
      </c>
      <c r="Q238" s="14">
        <v>130802</v>
      </c>
      <c r="R238" s="13">
        <f t="shared" si="90"/>
        <v>6.9</v>
      </c>
      <c r="S238" s="13">
        <f t="shared" si="91"/>
        <v>42.8</v>
      </c>
      <c r="U238" s="13">
        <f t="shared" si="92"/>
        <v>-6.9</v>
      </c>
      <c r="V238" s="13">
        <f t="shared" si="93"/>
        <v>42.8</v>
      </c>
      <c r="W238" s="7">
        <f t="shared" si="94"/>
        <v>1</v>
      </c>
      <c r="X238" s="7">
        <f t="shared" si="95"/>
        <v>0</v>
      </c>
      <c r="Y238" s="13">
        <f t="shared" si="96"/>
        <v>0</v>
      </c>
      <c r="Z238" s="7"/>
      <c r="AA238" s="13">
        <f t="shared" si="97"/>
        <v>0</v>
      </c>
      <c r="AB238" s="13">
        <f t="shared" si="98"/>
        <v>10</v>
      </c>
      <c r="AC238" s="13">
        <f t="shared" si="99"/>
        <v>280</v>
      </c>
      <c r="AD238" s="13">
        <f t="shared" si="100"/>
        <v>10</v>
      </c>
      <c r="AE238" s="13">
        <f t="shared" si="101"/>
        <v>0</v>
      </c>
      <c r="AF238" s="13">
        <f t="shared" si="102"/>
        <v>0</v>
      </c>
      <c r="AG238" s="13">
        <f t="shared" si="103"/>
        <v>0</v>
      </c>
      <c r="AH238" s="13">
        <f t="shared" si="104"/>
        <v>350</v>
      </c>
      <c r="AI238" s="14">
        <f t="shared" si="105"/>
        <v>0</v>
      </c>
      <c r="AK238" s="12">
        <f t="shared" si="106"/>
        <v>259.08</v>
      </c>
      <c r="AL238" s="12">
        <f t="shared" si="107"/>
        <v>21</v>
      </c>
      <c r="AM238" s="12">
        <f t="shared" si="108"/>
        <v>210</v>
      </c>
      <c r="AN238" s="12">
        <f t="shared" si="109"/>
        <v>9056</v>
      </c>
      <c r="AO238" s="12">
        <f>MAX(AN$4:AN238)</f>
        <v>9056</v>
      </c>
      <c r="AP238" s="8">
        <f t="shared" si="110"/>
        <v>0</v>
      </c>
      <c r="AR238" s="12">
        <f t="shared" si="111"/>
        <v>328.92</v>
      </c>
      <c r="AS238" s="12">
        <f t="shared" si="112"/>
        <v>27</v>
      </c>
      <c r="AT238" s="12">
        <f t="shared" si="113"/>
        <v>0</v>
      </c>
      <c r="AU238" s="12">
        <f t="shared" si="114"/>
        <v>10964</v>
      </c>
      <c r="AV238" s="12">
        <f>MAX(AU$4:AU238)</f>
        <v>11352</v>
      </c>
      <c r="AW238" s="8">
        <f t="shared" si="115"/>
        <v>-3.4178999295278366E-2</v>
      </c>
    </row>
    <row r="239" spans="1:49" x14ac:dyDescent="0.3">
      <c r="A239" s="1">
        <v>42761</v>
      </c>
      <c r="B239" s="1">
        <v>42761</v>
      </c>
      <c r="C239" s="1" t="s">
        <v>45</v>
      </c>
      <c r="D239" s="3">
        <v>1310</v>
      </c>
      <c r="E239" s="3">
        <v>0</v>
      </c>
      <c r="F239" s="3">
        <f t="shared" si="87"/>
        <v>1310</v>
      </c>
      <c r="G239" s="14">
        <f t="shared" si="88"/>
        <v>0</v>
      </c>
      <c r="H239" s="3" t="s">
        <v>17</v>
      </c>
      <c r="K239" s="14" t="s">
        <v>11</v>
      </c>
      <c r="L239" s="14">
        <f t="shared" si="89"/>
        <v>0</v>
      </c>
      <c r="M239" s="14" t="s">
        <v>21</v>
      </c>
      <c r="N239" s="14">
        <v>7</v>
      </c>
      <c r="O239" s="14">
        <v>106970</v>
      </c>
      <c r="P239" s="14">
        <v>106882</v>
      </c>
      <c r="Q239" s="14">
        <v>107063</v>
      </c>
      <c r="R239" s="13">
        <f t="shared" si="90"/>
        <v>9.5</v>
      </c>
      <c r="S239" s="13">
        <f t="shared" si="91"/>
        <v>8.6</v>
      </c>
      <c r="U239" s="13">
        <f t="shared" si="92"/>
        <v>-9.5</v>
      </c>
      <c r="V239" s="13">
        <f t="shared" si="93"/>
        <v>8.6</v>
      </c>
      <c r="W239" s="7">
        <f t="shared" si="94"/>
        <v>1</v>
      </c>
      <c r="X239" s="7">
        <f t="shared" si="95"/>
        <v>0</v>
      </c>
      <c r="Y239" s="13">
        <f t="shared" si="96"/>
        <v>0</v>
      </c>
      <c r="Z239" s="7"/>
      <c r="AA239" s="13">
        <f t="shared" si="97"/>
        <v>-12</v>
      </c>
      <c r="AB239" s="13">
        <f t="shared" si="98"/>
        <v>-12</v>
      </c>
      <c r="AC239" s="13">
        <f t="shared" si="99"/>
        <v>268</v>
      </c>
      <c r="AD239" s="13">
        <f t="shared" si="100"/>
        <v>0</v>
      </c>
      <c r="AE239" s="13">
        <f t="shared" si="101"/>
        <v>-12</v>
      </c>
      <c r="AF239" s="13">
        <f t="shared" si="102"/>
        <v>-12</v>
      </c>
      <c r="AG239" s="13">
        <f t="shared" si="103"/>
        <v>0</v>
      </c>
      <c r="AH239" s="13">
        <f t="shared" si="104"/>
        <v>350</v>
      </c>
      <c r="AI239" s="14">
        <f t="shared" si="105"/>
        <v>0</v>
      </c>
      <c r="AK239" s="12">
        <f t="shared" si="106"/>
        <v>259.08</v>
      </c>
      <c r="AL239" s="12">
        <f t="shared" si="107"/>
        <v>21</v>
      </c>
      <c r="AM239" s="12">
        <f t="shared" si="108"/>
        <v>-252</v>
      </c>
      <c r="AN239" s="12">
        <f t="shared" si="109"/>
        <v>8804</v>
      </c>
      <c r="AO239" s="12">
        <f>MAX(AN$4:AN239)</f>
        <v>9056</v>
      </c>
      <c r="AP239" s="8">
        <f t="shared" si="110"/>
        <v>-2.7826855123674912E-2</v>
      </c>
      <c r="AR239" s="12">
        <f t="shared" si="111"/>
        <v>328.92</v>
      </c>
      <c r="AS239" s="12">
        <f t="shared" si="112"/>
        <v>27</v>
      </c>
      <c r="AT239" s="12">
        <f t="shared" si="113"/>
        <v>0</v>
      </c>
      <c r="AU239" s="12">
        <f t="shared" si="114"/>
        <v>10964</v>
      </c>
      <c r="AV239" s="12">
        <f>MAX(AU$4:AU239)</f>
        <v>11352</v>
      </c>
      <c r="AW239" s="8">
        <f t="shared" si="115"/>
        <v>-3.4178999295278366E-2</v>
      </c>
    </row>
    <row r="240" spans="1:49" x14ac:dyDescent="0.3">
      <c r="A240" s="1">
        <v>42761</v>
      </c>
      <c r="B240" s="1">
        <v>42761</v>
      </c>
      <c r="C240" s="1" t="s">
        <v>45</v>
      </c>
      <c r="D240" s="3">
        <v>1430</v>
      </c>
      <c r="E240" s="3">
        <v>0</v>
      </c>
      <c r="F240" s="3">
        <f t="shared" si="87"/>
        <v>1430</v>
      </c>
      <c r="G240" s="14">
        <f t="shared" si="88"/>
        <v>0</v>
      </c>
      <c r="H240" s="3" t="s">
        <v>17</v>
      </c>
      <c r="L240" s="14">
        <f t="shared" si="89"/>
        <v>1</v>
      </c>
      <c r="M240" s="14" t="s">
        <v>21</v>
      </c>
      <c r="N240" s="14">
        <v>7</v>
      </c>
      <c r="O240" s="14">
        <v>106750</v>
      </c>
      <c r="P240" s="14">
        <v>106723</v>
      </c>
      <c r="Q240" s="14">
        <v>106921</v>
      </c>
      <c r="R240" s="13">
        <f t="shared" si="90"/>
        <v>3.4</v>
      </c>
      <c r="S240" s="13">
        <f t="shared" si="91"/>
        <v>16.399999999999999</v>
      </c>
      <c r="U240" s="13">
        <f t="shared" si="92"/>
        <v>-3.4</v>
      </c>
      <c r="V240" s="13">
        <f t="shared" si="93"/>
        <v>16.399999999999999</v>
      </c>
      <c r="W240" s="7">
        <f t="shared" si="94"/>
        <v>1</v>
      </c>
      <c r="X240" s="7">
        <f t="shared" si="95"/>
        <v>1</v>
      </c>
      <c r="Y240" s="13">
        <f t="shared" si="96"/>
        <v>0</v>
      </c>
      <c r="Z240" s="7"/>
      <c r="AA240" s="13">
        <f t="shared" si="97"/>
        <v>-12</v>
      </c>
      <c r="AB240" s="13">
        <f t="shared" si="98"/>
        <v>10</v>
      </c>
      <c r="AC240" s="13">
        <f t="shared" si="99"/>
        <v>278</v>
      </c>
      <c r="AD240" s="13">
        <f t="shared" si="100"/>
        <v>0</v>
      </c>
      <c r="AE240" s="13">
        <f t="shared" si="101"/>
        <v>0</v>
      </c>
      <c r="AF240" s="13">
        <f t="shared" si="102"/>
        <v>0</v>
      </c>
      <c r="AG240" s="13">
        <f t="shared" si="103"/>
        <v>10</v>
      </c>
      <c r="AH240" s="13">
        <f t="shared" si="104"/>
        <v>360</v>
      </c>
      <c r="AI240" s="14">
        <f t="shared" si="105"/>
        <v>1</v>
      </c>
      <c r="AK240" s="12">
        <f t="shared" si="106"/>
        <v>259.08</v>
      </c>
      <c r="AL240" s="12">
        <f t="shared" si="107"/>
        <v>21</v>
      </c>
      <c r="AM240" s="12">
        <f t="shared" si="108"/>
        <v>210</v>
      </c>
      <c r="AN240" s="12">
        <f t="shared" si="109"/>
        <v>9014</v>
      </c>
      <c r="AO240" s="12">
        <f>MAX(AN$4:AN240)</f>
        <v>9056</v>
      </c>
      <c r="AP240" s="8">
        <f t="shared" si="110"/>
        <v>-4.6378091872791519E-3</v>
      </c>
      <c r="AR240" s="12">
        <f t="shared" si="111"/>
        <v>328.92</v>
      </c>
      <c r="AS240" s="12">
        <f t="shared" si="112"/>
        <v>27</v>
      </c>
      <c r="AT240" s="12">
        <f t="shared" si="113"/>
        <v>270</v>
      </c>
      <c r="AU240" s="12">
        <f t="shared" si="114"/>
        <v>11234</v>
      </c>
      <c r="AV240" s="12">
        <f>MAX(AU$4:AU240)</f>
        <v>11352</v>
      </c>
      <c r="AW240" s="8">
        <f t="shared" si="115"/>
        <v>-1.0394644115574348E-2</v>
      </c>
    </row>
    <row r="241" spans="1:49" x14ac:dyDescent="0.3">
      <c r="A241" s="1">
        <v>42761</v>
      </c>
      <c r="B241" s="1">
        <v>42762</v>
      </c>
      <c r="C241" s="1" t="s">
        <v>45</v>
      </c>
      <c r="D241" s="3">
        <v>100</v>
      </c>
      <c r="E241" s="3">
        <v>0</v>
      </c>
      <c r="F241" s="3">
        <f t="shared" si="87"/>
        <v>100</v>
      </c>
      <c r="G241" s="14">
        <f t="shared" si="88"/>
        <v>1</v>
      </c>
      <c r="H241" s="3" t="s">
        <v>38</v>
      </c>
      <c r="L241" s="14">
        <f t="shared" si="89"/>
        <v>1</v>
      </c>
      <c r="M241" s="14" t="s">
        <v>20</v>
      </c>
      <c r="N241" s="14">
        <v>7</v>
      </c>
      <c r="O241" s="14">
        <v>114930</v>
      </c>
      <c r="P241" s="14">
        <v>115030</v>
      </c>
      <c r="Q241" s="14">
        <v>114798</v>
      </c>
      <c r="R241" s="13">
        <f t="shared" si="90"/>
        <v>10.7</v>
      </c>
      <c r="S241" s="13">
        <f t="shared" si="91"/>
        <v>12.5</v>
      </c>
      <c r="U241" s="13">
        <f t="shared" si="92"/>
        <v>-10.7</v>
      </c>
      <c r="V241" s="13">
        <f t="shared" si="93"/>
        <v>12.5</v>
      </c>
      <c r="W241" s="7">
        <f t="shared" si="94"/>
        <v>1</v>
      </c>
      <c r="X241" s="7">
        <f t="shared" si="95"/>
        <v>1</v>
      </c>
      <c r="Y241" s="13">
        <f t="shared" si="96"/>
        <v>0</v>
      </c>
      <c r="Z241" s="7"/>
      <c r="AA241" s="13">
        <f t="shared" si="97"/>
        <v>-12</v>
      </c>
      <c r="AB241" s="13">
        <f t="shared" si="98"/>
        <v>10</v>
      </c>
      <c r="AC241" s="13">
        <f t="shared" si="99"/>
        <v>288</v>
      </c>
      <c r="AD241" s="13">
        <f t="shared" si="100"/>
        <v>0</v>
      </c>
      <c r="AE241" s="13">
        <f t="shared" si="101"/>
        <v>0</v>
      </c>
      <c r="AF241" s="13">
        <f t="shared" si="102"/>
        <v>0</v>
      </c>
      <c r="AG241" s="13">
        <f t="shared" si="103"/>
        <v>10</v>
      </c>
      <c r="AH241" s="13">
        <f t="shared" si="104"/>
        <v>370</v>
      </c>
      <c r="AI241" s="14">
        <f t="shared" si="105"/>
        <v>1</v>
      </c>
      <c r="AK241" s="12">
        <f t="shared" si="106"/>
        <v>270.42</v>
      </c>
      <c r="AL241" s="12">
        <f t="shared" si="107"/>
        <v>22</v>
      </c>
      <c r="AM241" s="12">
        <f t="shared" si="108"/>
        <v>220</v>
      </c>
      <c r="AN241" s="12">
        <f t="shared" si="109"/>
        <v>9234</v>
      </c>
      <c r="AO241" s="12">
        <f>MAX(AN$4:AN241)</f>
        <v>9234</v>
      </c>
      <c r="AP241" s="8">
        <f t="shared" si="110"/>
        <v>0</v>
      </c>
      <c r="AR241" s="12">
        <f t="shared" si="111"/>
        <v>328.92</v>
      </c>
      <c r="AS241" s="12">
        <f t="shared" si="112"/>
        <v>27</v>
      </c>
      <c r="AT241" s="12">
        <f t="shared" si="113"/>
        <v>270</v>
      </c>
      <c r="AU241" s="12">
        <f t="shared" si="114"/>
        <v>11504</v>
      </c>
      <c r="AV241" s="12">
        <f>MAX(AU$4:AU241)</f>
        <v>11504</v>
      </c>
      <c r="AW241" s="8">
        <f t="shared" si="115"/>
        <v>0</v>
      </c>
    </row>
    <row r="242" spans="1:49" x14ac:dyDescent="0.3">
      <c r="A242" s="1">
        <v>42762</v>
      </c>
      <c r="B242" s="1">
        <v>42762</v>
      </c>
      <c r="C242" s="1" t="s">
        <v>45</v>
      </c>
      <c r="D242" s="3">
        <v>1410</v>
      </c>
      <c r="E242" s="3">
        <v>0</v>
      </c>
      <c r="F242" s="3">
        <f t="shared" si="87"/>
        <v>1410</v>
      </c>
      <c r="G242" s="14">
        <f t="shared" si="88"/>
        <v>0</v>
      </c>
      <c r="H242" s="3" t="s">
        <v>37</v>
      </c>
      <c r="L242" s="14">
        <f t="shared" si="89"/>
        <v>1</v>
      </c>
      <c r="M242" s="14" t="s">
        <v>20</v>
      </c>
      <c r="N242" s="14">
        <v>8</v>
      </c>
      <c r="O242" s="14">
        <v>75720</v>
      </c>
      <c r="P242" s="14">
        <v>75721</v>
      </c>
      <c r="Q242" s="14">
        <v>75397</v>
      </c>
      <c r="R242" s="13">
        <f t="shared" si="90"/>
        <v>0.9</v>
      </c>
      <c r="S242" s="13">
        <f t="shared" si="91"/>
        <v>31.5</v>
      </c>
      <c r="U242" s="13">
        <f t="shared" si="92"/>
        <v>-0.9</v>
      </c>
      <c r="V242" s="13">
        <f t="shared" si="93"/>
        <v>31.5</v>
      </c>
      <c r="W242" s="7">
        <f t="shared" si="94"/>
        <v>1</v>
      </c>
      <c r="X242" s="7">
        <f t="shared" si="95"/>
        <v>1</v>
      </c>
      <c r="Y242" s="13">
        <f t="shared" si="96"/>
        <v>0</v>
      </c>
      <c r="Z242" s="7"/>
      <c r="AA242" s="13">
        <f t="shared" si="97"/>
        <v>0</v>
      </c>
      <c r="AB242" s="13">
        <f t="shared" si="98"/>
        <v>10</v>
      </c>
      <c r="AC242" s="13">
        <f t="shared" si="99"/>
        <v>298</v>
      </c>
      <c r="AD242" s="13">
        <f t="shared" si="100"/>
        <v>0</v>
      </c>
      <c r="AE242" s="13">
        <f t="shared" si="101"/>
        <v>0</v>
      </c>
      <c r="AF242" s="13">
        <f t="shared" si="102"/>
        <v>0</v>
      </c>
      <c r="AG242" s="13">
        <f t="shared" si="103"/>
        <v>10</v>
      </c>
      <c r="AH242" s="13">
        <f t="shared" si="104"/>
        <v>380</v>
      </c>
      <c r="AI242" s="14">
        <f t="shared" si="105"/>
        <v>1</v>
      </c>
      <c r="AK242" s="12">
        <f t="shared" si="106"/>
        <v>270.42</v>
      </c>
      <c r="AL242" s="12">
        <f t="shared" si="107"/>
        <v>22</v>
      </c>
      <c r="AM242" s="12">
        <f t="shared" si="108"/>
        <v>220</v>
      </c>
      <c r="AN242" s="12">
        <f t="shared" si="109"/>
        <v>9454</v>
      </c>
      <c r="AO242" s="12">
        <f>MAX(AN$4:AN242)</f>
        <v>9454</v>
      </c>
      <c r="AP242" s="8">
        <f t="shared" si="110"/>
        <v>0</v>
      </c>
      <c r="AR242" s="12">
        <f t="shared" si="111"/>
        <v>328.92</v>
      </c>
      <c r="AS242" s="12">
        <f t="shared" si="112"/>
        <v>27</v>
      </c>
      <c r="AT242" s="12">
        <f t="shared" si="113"/>
        <v>270</v>
      </c>
      <c r="AU242" s="12">
        <f t="shared" si="114"/>
        <v>11774</v>
      </c>
      <c r="AV242" s="12">
        <f>MAX(AU$4:AU242)</f>
        <v>11774</v>
      </c>
      <c r="AW242" s="8">
        <f t="shared" si="115"/>
        <v>0</v>
      </c>
    </row>
    <row r="243" spans="1:49" x14ac:dyDescent="0.3">
      <c r="A243" s="1">
        <v>42765</v>
      </c>
      <c r="B243" s="1">
        <v>42765</v>
      </c>
      <c r="C243" s="1" t="s">
        <v>45</v>
      </c>
      <c r="D243" s="3">
        <v>800</v>
      </c>
      <c r="E243" s="3">
        <v>0</v>
      </c>
      <c r="F243" s="3">
        <f t="shared" si="87"/>
        <v>800</v>
      </c>
      <c r="G243" s="14">
        <f t="shared" si="88"/>
        <v>0</v>
      </c>
      <c r="H243" s="3" t="s">
        <v>17</v>
      </c>
      <c r="L243" s="14">
        <f t="shared" si="89"/>
        <v>1</v>
      </c>
      <c r="M243" s="14" t="s">
        <v>21</v>
      </c>
      <c r="N243" s="14">
        <v>7</v>
      </c>
      <c r="O243" s="14">
        <v>106960</v>
      </c>
      <c r="P243" s="14">
        <v>106932</v>
      </c>
      <c r="Q243" s="14">
        <v>107013</v>
      </c>
      <c r="R243" s="13">
        <f t="shared" si="90"/>
        <v>3.5</v>
      </c>
      <c r="S243" s="13">
        <f t="shared" si="91"/>
        <v>4.5999999999999996</v>
      </c>
      <c r="U243" s="13">
        <f t="shared" si="92"/>
        <v>-3.5</v>
      </c>
      <c r="V243" s="13">
        <f t="shared" si="93"/>
        <v>4.5999999999999996</v>
      </c>
      <c r="W243" s="7">
        <f t="shared" si="94"/>
        <v>1</v>
      </c>
      <c r="X243" s="7">
        <f t="shared" si="95"/>
        <v>1</v>
      </c>
      <c r="Y243" s="13">
        <f t="shared" si="96"/>
        <v>0</v>
      </c>
      <c r="Z243" s="7"/>
      <c r="AA243" s="13">
        <f t="shared" si="97"/>
        <v>-12</v>
      </c>
      <c r="AB243" s="13">
        <f t="shared" si="98"/>
        <v>-12</v>
      </c>
      <c r="AC243" s="13">
        <f t="shared" si="99"/>
        <v>286</v>
      </c>
      <c r="AD243" s="13">
        <f t="shared" si="100"/>
        <v>0</v>
      </c>
      <c r="AE243" s="13">
        <f t="shared" si="101"/>
        <v>0</v>
      </c>
      <c r="AF243" s="13">
        <f t="shared" si="102"/>
        <v>0</v>
      </c>
      <c r="AG243" s="13">
        <f t="shared" si="103"/>
        <v>-12</v>
      </c>
      <c r="AH243" s="13">
        <f t="shared" si="104"/>
        <v>368</v>
      </c>
      <c r="AI243" s="14">
        <f t="shared" si="105"/>
        <v>0</v>
      </c>
      <c r="AK243" s="12">
        <f t="shared" si="106"/>
        <v>283.62</v>
      </c>
      <c r="AL243" s="12">
        <f t="shared" si="107"/>
        <v>23</v>
      </c>
      <c r="AM243" s="12">
        <f t="shared" si="108"/>
        <v>-276</v>
      </c>
      <c r="AN243" s="12">
        <f t="shared" si="109"/>
        <v>9178</v>
      </c>
      <c r="AO243" s="12">
        <f>MAX(AN$4:AN243)</f>
        <v>9454</v>
      </c>
      <c r="AP243" s="8">
        <f t="shared" si="110"/>
        <v>-2.9193991961074677E-2</v>
      </c>
      <c r="AR243" s="12">
        <f t="shared" si="111"/>
        <v>328.92</v>
      </c>
      <c r="AS243" s="12">
        <f t="shared" si="112"/>
        <v>27</v>
      </c>
      <c r="AT243" s="12">
        <f t="shared" si="113"/>
        <v>-324</v>
      </c>
      <c r="AU243" s="12">
        <f t="shared" si="114"/>
        <v>11450</v>
      </c>
      <c r="AV243" s="12">
        <f>MAX(AU$4:AU243)</f>
        <v>11774</v>
      </c>
      <c r="AW243" s="8">
        <f t="shared" si="115"/>
        <v>-2.7518260574146424E-2</v>
      </c>
    </row>
    <row r="244" spans="1:49" x14ac:dyDescent="0.3">
      <c r="A244" s="1">
        <v>42765</v>
      </c>
      <c r="B244" s="1">
        <v>42765</v>
      </c>
      <c r="C244" s="1" t="s">
        <v>45</v>
      </c>
      <c r="D244" s="3">
        <v>1205</v>
      </c>
      <c r="E244" s="3">
        <v>0</v>
      </c>
      <c r="F244" s="3">
        <f t="shared" si="87"/>
        <v>1205</v>
      </c>
      <c r="G244" s="14">
        <f t="shared" si="88"/>
        <v>0</v>
      </c>
      <c r="H244" s="3" t="s">
        <v>17</v>
      </c>
      <c r="L244" s="14">
        <f t="shared" si="89"/>
        <v>1</v>
      </c>
      <c r="M244" s="14" t="s">
        <v>21</v>
      </c>
      <c r="N244" s="14">
        <v>7</v>
      </c>
      <c r="O244" s="14">
        <v>106470</v>
      </c>
      <c r="P244" s="14">
        <v>106423</v>
      </c>
      <c r="Q244" s="14">
        <v>106481</v>
      </c>
      <c r="R244" s="13">
        <f t="shared" si="90"/>
        <v>5.4</v>
      </c>
      <c r="S244" s="13">
        <f t="shared" si="91"/>
        <v>0.4</v>
      </c>
      <c r="U244" s="13">
        <f t="shared" si="92"/>
        <v>-5.4</v>
      </c>
      <c r="V244" s="13">
        <f t="shared" si="93"/>
        <v>0.4</v>
      </c>
      <c r="W244" s="7">
        <f t="shared" si="94"/>
        <v>1</v>
      </c>
      <c r="X244" s="7">
        <f t="shared" si="95"/>
        <v>1</v>
      </c>
      <c r="Y244" s="13">
        <f t="shared" si="96"/>
        <v>0</v>
      </c>
      <c r="Z244" s="7"/>
      <c r="AA244" s="13">
        <f t="shared" si="97"/>
        <v>-12</v>
      </c>
      <c r="AB244" s="13">
        <f t="shared" si="98"/>
        <v>-12</v>
      </c>
      <c r="AC244" s="13">
        <f t="shared" si="99"/>
        <v>274</v>
      </c>
      <c r="AD244" s="13">
        <f t="shared" si="100"/>
        <v>0</v>
      </c>
      <c r="AE244" s="13">
        <f t="shared" si="101"/>
        <v>0</v>
      </c>
      <c r="AF244" s="13">
        <f t="shared" si="102"/>
        <v>0</v>
      </c>
      <c r="AG244" s="13">
        <f t="shared" si="103"/>
        <v>-12</v>
      </c>
      <c r="AH244" s="13">
        <f t="shared" si="104"/>
        <v>356</v>
      </c>
      <c r="AI244" s="14">
        <f t="shared" si="105"/>
        <v>0</v>
      </c>
      <c r="AK244" s="12">
        <f t="shared" si="106"/>
        <v>283.62</v>
      </c>
      <c r="AL244" s="12">
        <f t="shared" si="107"/>
        <v>23</v>
      </c>
      <c r="AM244" s="12">
        <f t="shared" si="108"/>
        <v>-276</v>
      </c>
      <c r="AN244" s="12">
        <f t="shared" si="109"/>
        <v>8902</v>
      </c>
      <c r="AO244" s="12">
        <f>MAX(AN$4:AN244)</f>
        <v>9454</v>
      </c>
      <c r="AP244" s="8">
        <f t="shared" si="110"/>
        <v>-5.8387983922149354E-2</v>
      </c>
      <c r="AR244" s="12">
        <f t="shared" si="111"/>
        <v>328.92</v>
      </c>
      <c r="AS244" s="12">
        <f t="shared" si="112"/>
        <v>27</v>
      </c>
      <c r="AT244" s="12">
        <f t="shared" si="113"/>
        <v>-324</v>
      </c>
      <c r="AU244" s="12">
        <f t="shared" si="114"/>
        <v>11126</v>
      </c>
      <c r="AV244" s="12">
        <f>MAX(AU$4:AU244)</f>
        <v>11774</v>
      </c>
      <c r="AW244" s="8">
        <f t="shared" si="115"/>
        <v>-5.5036521148292848E-2</v>
      </c>
    </row>
    <row r="245" spans="1:49" x14ac:dyDescent="0.3">
      <c r="A245" s="1">
        <v>42765</v>
      </c>
      <c r="B245" s="1">
        <v>42765</v>
      </c>
      <c r="C245" s="1" t="s">
        <v>45</v>
      </c>
      <c r="D245" s="3">
        <v>1525</v>
      </c>
      <c r="E245" s="3">
        <v>0</v>
      </c>
      <c r="F245" s="3">
        <f t="shared" si="87"/>
        <v>1525</v>
      </c>
      <c r="G245" s="14">
        <f t="shared" si="88"/>
        <v>0</v>
      </c>
      <c r="H245" s="3" t="s">
        <v>43</v>
      </c>
      <c r="I245" s="14" t="s">
        <v>11</v>
      </c>
      <c r="J245" s="14">
        <v>27</v>
      </c>
      <c r="L245" s="14">
        <f t="shared" si="89"/>
        <v>1</v>
      </c>
      <c r="M245" s="14" t="s">
        <v>21</v>
      </c>
      <c r="N245" s="14">
        <v>10</v>
      </c>
      <c r="O245" s="14">
        <v>131140</v>
      </c>
      <c r="P245" s="14">
        <v>131092</v>
      </c>
      <c r="Q245" s="14">
        <v>131147</v>
      </c>
      <c r="R245" s="13">
        <f t="shared" si="90"/>
        <v>5.8</v>
      </c>
      <c r="S245" s="13">
        <f t="shared" si="91"/>
        <v>-0.3</v>
      </c>
      <c r="U245" s="13">
        <f t="shared" si="92"/>
        <v>-5.8</v>
      </c>
      <c r="V245" s="13">
        <f t="shared" si="93"/>
        <v>-0.3</v>
      </c>
      <c r="W245" s="7">
        <f t="shared" si="94"/>
        <v>1</v>
      </c>
      <c r="X245" s="7">
        <f t="shared" si="95"/>
        <v>0</v>
      </c>
      <c r="Y245" s="13">
        <f t="shared" si="96"/>
        <v>0</v>
      </c>
      <c r="Z245" s="7"/>
      <c r="AA245" s="13">
        <f t="shared" si="97"/>
        <v>-12</v>
      </c>
      <c r="AB245" s="13">
        <f t="shared" si="98"/>
        <v>-12</v>
      </c>
      <c r="AC245" s="13">
        <f t="shared" si="99"/>
        <v>262</v>
      </c>
      <c r="AD245" s="13">
        <f t="shared" si="100"/>
        <v>-12</v>
      </c>
      <c r="AE245" s="13">
        <f t="shared" si="101"/>
        <v>0</v>
      </c>
      <c r="AF245" s="13">
        <f t="shared" si="102"/>
        <v>0</v>
      </c>
      <c r="AG245" s="13">
        <f t="shared" si="103"/>
        <v>0</v>
      </c>
      <c r="AH245" s="13">
        <f t="shared" si="104"/>
        <v>356</v>
      </c>
      <c r="AI245" s="14">
        <f t="shared" si="105"/>
        <v>0</v>
      </c>
      <c r="AK245" s="12">
        <f t="shared" si="106"/>
        <v>283.62</v>
      </c>
      <c r="AL245" s="12">
        <f t="shared" si="107"/>
        <v>23</v>
      </c>
      <c r="AM245" s="12">
        <f t="shared" si="108"/>
        <v>-276</v>
      </c>
      <c r="AN245" s="12">
        <f t="shared" si="109"/>
        <v>8626</v>
      </c>
      <c r="AO245" s="12">
        <f>MAX(AN$4:AN245)</f>
        <v>9454</v>
      </c>
      <c r="AP245" s="8">
        <f t="shared" si="110"/>
        <v>-8.7581975883224028E-2</v>
      </c>
      <c r="AR245" s="12">
        <f t="shared" si="111"/>
        <v>333.78</v>
      </c>
      <c r="AS245" s="12">
        <f t="shared" si="112"/>
        <v>27</v>
      </c>
      <c r="AT245" s="12">
        <f t="shared" si="113"/>
        <v>0</v>
      </c>
      <c r="AU245" s="12">
        <f t="shared" si="114"/>
        <v>11126</v>
      </c>
      <c r="AV245" s="12">
        <f>MAX(AU$4:AU245)</f>
        <v>11774</v>
      </c>
      <c r="AW245" s="8">
        <f t="shared" si="115"/>
        <v>-5.5036521148292848E-2</v>
      </c>
    </row>
    <row r="246" spans="1:49" x14ac:dyDescent="0.3">
      <c r="A246" s="1">
        <v>42765</v>
      </c>
      <c r="B246" s="1">
        <v>42765</v>
      </c>
      <c r="C246" s="1" t="s">
        <v>45</v>
      </c>
      <c r="D246" s="3">
        <v>1545</v>
      </c>
      <c r="E246" s="3">
        <v>0</v>
      </c>
      <c r="F246" s="3">
        <f t="shared" si="87"/>
        <v>1545</v>
      </c>
      <c r="G246" s="14">
        <f t="shared" si="88"/>
        <v>0</v>
      </c>
      <c r="H246" s="3" t="s">
        <v>38</v>
      </c>
      <c r="L246" s="14">
        <f t="shared" si="89"/>
        <v>1</v>
      </c>
      <c r="M246" s="14" t="s">
        <v>21</v>
      </c>
      <c r="N246" s="14">
        <v>7</v>
      </c>
      <c r="O246" s="14">
        <v>113740</v>
      </c>
      <c r="P246" s="14">
        <v>113730</v>
      </c>
      <c r="Q246" s="14">
        <v>113923</v>
      </c>
      <c r="R246" s="13">
        <f t="shared" si="90"/>
        <v>1.7</v>
      </c>
      <c r="S246" s="13">
        <f t="shared" si="91"/>
        <v>17.600000000000001</v>
      </c>
      <c r="U246" s="13">
        <f t="shared" si="92"/>
        <v>-1.7</v>
      </c>
      <c r="V246" s="13">
        <f t="shared" si="93"/>
        <v>17.600000000000001</v>
      </c>
      <c r="W246" s="7">
        <f t="shared" si="94"/>
        <v>1</v>
      </c>
      <c r="X246" s="7">
        <f t="shared" si="95"/>
        <v>1</v>
      </c>
      <c r="Y246" s="13">
        <f t="shared" si="96"/>
        <v>0</v>
      </c>
      <c r="Z246" s="7"/>
      <c r="AA246" s="13">
        <f t="shared" si="97"/>
        <v>-12</v>
      </c>
      <c r="AB246" s="13">
        <f t="shared" si="98"/>
        <v>10</v>
      </c>
      <c r="AC246" s="13">
        <f t="shared" si="99"/>
        <v>272</v>
      </c>
      <c r="AD246" s="13">
        <f t="shared" si="100"/>
        <v>0</v>
      </c>
      <c r="AE246" s="13">
        <f t="shared" si="101"/>
        <v>0</v>
      </c>
      <c r="AF246" s="13">
        <f t="shared" si="102"/>
        <v>0</v>
      </c>
      <c r="AG246" s="13">
        <f t="shared" si="103"/>
        <v>10</v>
      </c>
      <c r="AH246" s="13">
        <f t="shared" si="104"/>
        <v>366</v>
      </c>
      <c r="AI246" s="14">
        <f t="shared" si="105"/>
        <v>1</v>
      </c>
      <c r="AK246" s="12">
        <f t="shared" si="106"/>
        <v>283.62</v>
      </c>
      <c r="AL246" s="12">
        <f t="shared" si="107"/>
        <v>23</v>
      </c>
      <c r="AM246" s="12">
        <f t="shared" si="108"/>
        <v>230</v>
      </c>
      <c r="AN246" s="12">
        <f t="shared" si="109"/>
        <v>8856</v>
      </c>
      <c r="AO246" s="12">
        <f>MAX(AN$4:AN246)</f>
        <v>9454</v>
      </c>
      <c r="AP246" s="8">
        <f t="shared" si="110"/>
        <v>-6.3253649248995139E-2</v>
      </c>
      <c r="AR246" s="12">
        <f t="shared" si="111"/>
        <v>333.78</v>
      </c>
      <c r="AS246" s="12">
        <f t="shared" si="112"/>
        <v>27</v>
      </c>
      <c r="AT246" s="12">
        <f t="shared" si="113"/>
        <v>270</v>
      </c>
      <c r="AU246" s="12">
        <f t="shared" si="114"/>
        <v>11396</v>
      </c>
      <c r="AV246" s="12">
        <f>MAX(AU$4:AU246)</f>
        <v>11774</v>
      </c>
      <c r="AW246" s="8">
        <f t="shared" si="115"/>
        <v>-3.2104637336504163E-2</v>
      </c>
    </row>
    <row r="247" spans="1:49" x14ac:dyDescent="0.3">
      <c r="A247" s="1">
        <v>42765</v>
      </c>
      <c r="B247" s="1">
        <v>42766</v>
      </c>
      <c r="C247" s="1" t="s">
        <v>45</v>
      </c>
      <c r="D247" s="3">
        <v>300</v>
      </c>
      <c r="E247" s="3">
        <v>0</v>
      </c>
      <c r="F247" s="3">
        <f t="shared" si="87"/>
        <v>300</v>
      </c>
      <c r="G247" s="14">
        <f t="shared" si="88"/>
        <v>1</v>
      </c>
      <c r="H247" s="3" t="s">
        <v>38</v>
      </c>
      <c r="K247" s="14" t="s">
        <v>11</v>
      </c>
      <c r="L247" s="14">
        <f t="shared" si="89"/>
        <v>1</v>
      </c>
      <c r="M247" s="14" t="s">
        <v>21</v>
      </c>
      <c r="N247" s="14">
        <v>7</v>
      </c>
      <c r="O247" s="14">
        <v>113360</v>
      </c>
      <c r="P247" s="14">
        <v>113245</v>
      </c>
      <c r="Q247" s="14">
        <v>113723</v>
      </c>
      <c r="R247" s="13">
        <f t="shared" si="90"/>
        <v>12.2</v>
      </c>
      <c r="S247" s="13">
        <f t="shared" si="91"/>
        <v>35.6</v>
      </c>
      <c r="U247" s="13">
        <f t="shared" si="92"/>
        <v>-12.2</v>
      </c>
      <c r="V247" s="13">
        <f t="shared" si="93"/>
        <v>35.6</v>
      </c>
      <c r="W247" s="7">
        <f t="shared" si="94"/>
        <v>1</v>
      </c>
      <c r="X247" s="7">
        <f t="shared" si="95"/>
        <v>0</v>
      </c>
      <c r="Y247" s="13">
        <f t="shared" si="96"/>
        <v>-12</v>
      </c>
      <c r="Z247" s="7"/>
      <c r="AA247" s="13">
        <f t="shared" si="97"/>
        <v>-12</v>
      </c>
      <c r="AB247" s="13">
        <f t="shared" si="98"/>
        <v>-12</v>
      </c>
      <c r="AC247" s="13">
        <f t="shared" si="99"/>
        <v>260</v>
      </c>
      <c r="AD247" s="13">
        <f t="shared" si="100"/>
        <v>0</v>
      </c>
      <c r="AE247" s="13">
        <f t="shared" si="101"/>
        <v>-12</v>
      </c>
      <c r="AF247" s="13">
        <f t="shared" si="102"/>
        <v>0</v>
      </c>
      <c r="AG247" s="13">
        <f t="shared" si="103"/>
        <v>0</v>
      </c>
      <c r="AH247" s="13">
        <f t="shared" si="104"/>
        <v>366</v>
      </c>
      <c r="AI247" s="14">
        <f t="shared" si="105"/>
        <v>0</v>
      </c>
      <c r="AK247" s="12">
        <f t="shared" si="106"/>
        <v>265.68</v>
      </c>
      <c r="AL247" s="12">
        <f t="shared" si="107"/>
        <v>22</v>
      </c>
      <c r="AM247" s="12">
        <f t="shared" si="108"/>
        <v>-264</v>
      </c>
      <c r="AN247" s="12">
        <f t="shared" si="109"/>
        <v>8592</v>
      </c>
      <c r="AO247" s="12">
        <f>MAX(AN$4:AN247)</f>
        <v>9454</v>
      </c>
      <c r="AP247" s="8">
        <f t="shared" si="110"/>
        <v>-9.1178337211762217E-2</v>
      </c>
      <c r="AR247" s="12">
        <f t="shared" si="111"/>
        <v>333.78</v>
      </c>
      <c r="AS247" s="12">
        <f t="shared" si="112"/>
        <v>27</v>
      </c>
      <c r="AT247" s="12">
        <f t="shared" si="113"/>
        <v>0</v>
      </c>
      <c r="AU247" s="12">
        <f t="shared" si="114"/>
        <v>11396</v>
      </c>
      <c r="AV247" s="12">
        <f>MAX(AU$4:AU247)</f>
        <v>11774</v>
      </c>
      <c r="AW247" s="8">
        <f t="shared" si="115"/>
        <v>-3.2104637336504163E-2</v>
      </c>
    </row>
    <row r="248" spans="1:49" x14ac:dyDescent="0.3">
      <c r="A248" s="1">
        <v>42766</v>
      </c>
      <c r="B248" s="1">
        <v>42766</v>
      </c>
      <c r="C248" s="1" t="s">
        <v>45</v>
      </c>
      <c r="D248" s="3">
        <v>835</v>
      </c>
      <c r="E248" s="3">
        <v>0</v>
      </c>
      <c r="F248" s="3">
        <f t="shared" si="87"/>
        <v>835</v>
      </c>
      <c r="G248" s="14">
        <f t="shared" si="88"/>
        <v>0</v>
      </c>
      <c r="H248" s="3" t="s">
        <v>43</v>
      </c>
      <c r="L248" s="14">
        <f t="shared" si="89"/>
        <v>1</v>
      </c>
      <c r="M248" s="14" t="s">
        <v>20</v>
      </c>
      <c r="N248" s="14">
        <v>10</v>
      </c>
      <c r="O248" s="14">
        <v>131130</v>
      </c>
      <c r="P248" s="14">
        <v>131228</v>
      </c>
      <c r="Q248" s="14">
        <v>129677</v>
      </c>
      <c r="R248" s="13">
        <f t="shared" si="90"/>
        <v>10.8</v>
      </c>
      <c r="S248" s="13">
        <f t="shared" si="91"/>
        <v>144.30000000000001</v>
      </c>
      <c r="U248" s="13">
        <f t="shared" si="92"/>
        <v>-10.8</v>
      </c>
      <c r="V248" s="13">
        <f t="shared" si="93"/>
        <v>144.30000000000001</v>
      </c>
      <c r="W248" s="7">
        <f t="shared" si="94"/>
        <v>1</v>
      </c>
      <c r="X248" s="7">
        <f t="shared" si="95"/>
        <v>1</v>
      </c>
      <c r="Y248" s="13">
        <f t="shared" si="96"/>
        <v>0</v>
      </c>
      <c r="Z248" s="7"/>
      <c r="AA248" s="13">
        <f t="shared" si="97"/>
        <v>0</v>
      </c>
      <c r="AB248" s="13">
        <f t="shared" si="98"/>
        <v>10</v>
      </c>
      <c r="AC248" s="13">
        <f t="shared" si="99"/>
        <v>270</v>
      </c>
      <c r="AD248" s="13">
        <f t="shared" si="100"/>
        <v>0</v>
      </c>
      <c r="AE248" s="13">
        <f t="shared" si="101"/>
        <v>0</v>
      </c>
      <c r="AF248" s="13">
        <f t="shared" si="102"/>
        <v>0</v>
      </c>
      <c r="AG248" s="13">
        <f t="shared" si="103"/>
        <v>10</v>
      </c>
      <c r="AH248" s="13">
        <f t="shared" si="104"/>
        <v>376</v>
      </c>
      <c r="AI248" s="14">
        <f t="shared" si="105"/>
        <v>1</v>
      </c>
      <c r="AK248" s="12">
        <f t="shared" si="106"/>
        <v>265.68</v>
      </c>
      <c r="AL248" s="12">
        <f t="shared" si="107"/>
        <v>22</v>
      </c>
      <c r="AM248" s="12">
        <f t="shared" si="108"/>
        <v>220</v>
      </c>
      <c r="AN248" s="12">
        <f t="shared" si="109"/>
        <v>8812</v>
      </c>
      <c r="AO248" s="12">
        <f>MAX(AN$4:AN248)</f>
        <v>9454</v>
      </c>
      <c r="AP248" s="8">
        <f t="shared" si="110"/>
        <v>-6.7907763909456312E-2</v>
      </c>
      <c r="AR248" s="12">
        <f t="shared" si="111"/>
        <v>333.78</v>
      </c>
      <c r="AS248" s="12">
        <f t="shared" si="112"/>
        <v>27</v>
      </c>
      <c r="AT248" s="12">
        <f t="shared" si="113"/>
        <v>270</v>
      </c>
      <c r="AU248" s="12">
        <f t="shared" si="114"/>
        <v>11666</v>
      </c>
      <c r="AV248" s="12">
        <f>MAX(AU$4:AU248)</f>
        <v>11774</v>
      </c>
      <c r="AW248" s="8">
        <f t="shared" si="115"/>
        <v>-9.1727535247154747E-3</v>
      </c>
    </row>
    <row r="249" spans="1:49" x14ac:dyDescent="0.3">
      <c r="A249" s="1">
        <v>42765</v>
      </c>
      <c r="B249" s="1">
        <v>42766</v>
      </c>
      <c r="C249" s="1" t="s">
        <v>45</v>
      </c>
      <c r="D249" s="3">
        <v>1435</v>
      </c>
      <c r="E249" s="3">
        <v>0</v>
      </c>
      <c r="F249" s="3">
        <f t="shared" si="87"/>
        <v>1435</v>
      </c>
      <c r="G249" s="14">
        <f t="shared" si="88"/>
        <v>1</v>
      </c>
      <c r="H249" s="3" t="s">
        <v>37</v>
      </c>
      <c r="L249" s="14">
        <f t="shared" si="89"/>
        <v>1</v>
      </c>
      <c r="M249" s="14" t="s">
        <v>20</v>
      </c>
      <c r="N249" s="14">
        <v>8</v>
      </c>
      <c r="O249" s="14">
        <v>75900</v>
      </c>
      <c r="P249" s="14">
        <v>75929</v>
      </c>
      <c r="Q249" s="14">
        <v>75846</v>
      </c>
      <c r="R249" s="13">
        <f t="shared" si="90"/>
        <v>3.7</v>
      </c>
      <c r="S249" s="13">
        <f t="shared" si="91"/>
        <v>4.5999999999999996</v>
      </c>
      <c r="U249" s="13">
        <f t="shared" si="92"/>
        <v>-3.7</v>
      </c>
      <c r="V249" s="13">
        <f t="shared" si="93"/>
        <v>4.5999999999999996</v>
      </c>
      <c r="W249" s="7">
        <f t="shared" si="94"/>
        <v>1</v>
      </c>
      <c r="X249" s="7">
        <f t="shared" si="95"/>
        <v>1</v>
      </c>
      <c r="Y249" s="13">
        <f t="shared" si="96"/>
        <v>0</v>
      </c>
      <c r="Z249" s="7"/>
      <c r="AA249" s="13">
        <f t="shared" si="97"/>
        <v>-12</v>
      </c>
      <c r="AB249" s="13">
        <f t="shared" si="98"/>
        <v>-12</v>
      </c>
      <c r="AC249" s="13">
        <f t="shared" si="99"/>
        <v>258</v>
      </c>
      <c r="AD249" s="13">
        <f t="shared" si="100"/>
        <v>0</v>
      </c>
      <c r="AE249" s="13">
        <f t="shared" si="101"/>
        <v>0</v>
      </c>
      <c r="AF249" s="13">
        <f t="shared" si="102"/>
        <v>0</v>
      </c>
      <c r="AG249" s="13">
        <f t="shared" si="103"/>
        <v>-12</v>
      </c>
      <c r="AH249" s="13">
        <f t="shared" si="104"/>
        <v>364</v>
      </c>
      <c r="AI249" s="14">
        <f t="shared" si="105"/>
        <v>0</v>
      </c>
      <c r="AK249" s="12">
        <f t="shared" si="106"/>
        <v>265.68</v>
      </c>
      <c r="AL249" s="12">
        <f t="shared" si="107"/>
        <v>22</v>
      </c>
      <c r="AM249" s="12">
        <f t="shared" si="108"/>
        <v>-264</v>
      </c>
      <c r="AN249" s="12">
        <f t="shared" si="109"/>
        <v>8548</v>
      </c>
      <c r="AO249" s="12">
        <f>MAX(AN$4:AN249)</f>
        <v>9454</v>
      </c>
      <c r="AP249" s="8">
        <f t="shared" si="110"/>
        <v>-9.5832451872223404E-2</v>
      </c>
      <c r="AR249" s="12">
        <f t="shared" si="111"/>
        <v>333.78</v>
      </c>
      <c r="AS249" s="12">
        <f t="shared" si="112"/>
        <v>27</v>
      </c>
      <c r="AT249" s="12">
        <f t="shared" si="113"/>
        <v>-324</v>
      </c>
      <c r="AU249" s="12">
        <f t="shared" si="114"/>
        <v>11342</v>
      </c>
      <c r="AV249" s="12">
        <f>MAX(AU$4:AU249)</f>
        <v>11774</v>
      </c>
      <c r="AW249" s="8">
        <f t="shared" si="115"/>
        <v>-3.6691014098861899E-2</v>
      </c>
    </row>
    <row r="250" spans="1:49" x14ac:dyDescent="0.3">
      <c r="AK250" s="12"/>
      <c r="AL250" s="12"/>
      <c r="AM250" s="12"/>
      <c r="AN250" s="12"/>
      <c r="AO250" s="12"/>
      <c r="AP250" s="8"/>
      <c r="AR250" s="12"/>
      <c r="AS250" s="12"/>
      <c r="AT250" s="12"/>
      <c r="AU250" s="12"/>
      <c r="AV250" s="12"/>
      <c r="AW250" s="8"/>
    </row>
    <row r="251" spans="1:49" x14ac:dyDescent="0.3">
      <c r="AK251" s="12"/>
      <c r="AL251" s="12"/>
      <c r="AM251" s="12"/>
      <c r="AN251" s="12"/>
      <c r="AO251" s="12"/>
      <c r="AP251" s="8"/>
      <c r="AR251" s="12"/>
      <c r="AS251" s="12"/>
      <c r="AT251" s="12"/>
      <c r="AU251" s="12"/>
      <c r="AV251" s="12"/>
      <c r="AW251" s="8"/>
    </row>
    <row r="252" spans="1:49" x14ac:dyDescent="0.3">
      <c r="AK252" s="12"/>
      <c r="AL252" s="12"/>
      <c r="AM252" s="12"/>
      <c r="AN252" s="12"/>
      <c r="AO252" s="12"/>
      <c r="AP252" s="8"/>
      <c r="AR252" s="12"/>
      <c r="AS252" s="12"/>
      <c r="AT252" s="12"/>
      <c r="AU252" s="12"/>
      <c r="AV252" s="12"/>
      <c r="AW252" s="8"/>
    </row>
    <row r="253" spans="1:49" x14ac:dyDescent="0.3">
      <c r="AK253" s="12"/>
      <c r="AL253" s="12"/>
      <c r="AM253" s="12"/>
      <c r="AN253" s="12"/>
      <c r="AO253" s="12"/>
      <c r="AP253" s="8"/>
      <c r="AR253" s="12"/>
      <c r="AS253" s="12"/>
      <c r="AT253" s="12"/>
      <c r="AU253" s="12"/>
      <c r="AV253" s="12"/>
      <c r="AW253" s="8"/>
    </row>
    <row r="254" spans="1:49" x14ac:dyDescent="0.3">
      <c r="AK254" s="12"/>
      <c r="AL254" s="12"/>
      <c r="AM254" s="12"/>
      <c r="AN254" s="12"/>
      <c r="AO254" s="12"/>
      <c r="AP254" s="8"/>
      <c r="AR254" s="12"/>
      <c r="AS254" s="12"/>
      <c r="AT254" s="12"/>
      <c r="AU254" s="12"/>
      <c r="AV254" s="12"/>
      <c r="AW254" s="8"/>
    </row>
    <row r="255" spans="1:49" x14ac:dyDescent="0.3">
      <c r="AK255" s="12"/>
      <c r="AL255" s="12"/>
      <c r="AM255" s="12"/>
      <c r="AN255" s="12"/>
      <c r="AO255" s="12"/>
      <c r="AP255" s="8"/>
      <c r="AR255" s="12"/>
      <c r="AS255" s="12"/>
      <c r="AT255" s="12"/>
      <c r="AU255" s="12"/>
      <c r="AV255" s="12"/>
      <c r="AW255" s="8"/>
    </row>
    <row r="256" spans="1:49" x14ac:dyDescent="0.3">
      <c r="AK256" s="12"/>
      <c r="AL256" s="12"/>
      <c r="AM256" s="12"/>
      <c r="AN256" s="12"/>
      <c r="AO256" s="12"/>
      <c r="AP256" s="8"/>
      <c r="AR256" s="12"/>
      <c r="AS256" s="12"/>
      <c r="AT256" s="12"/>
      <c r="AU256" s="12"/>
      <c r="AV256" s="12"/>
      <c r="AW256" s="8"/>
    </row>
    <row r="257" spans="23:49" x14ac:dyDescent="0.3">
      <c r="AK257" s="12"/>
      <c r="AL257" s="12"/>
      <c r="AM257" s="12"/>
      <c r="AN257" s="12"/>
      <c r="AO257" s="12"/>
      <c r="AP257" s="8"/>
      <c r="AR257" s="12"/>
      <c r="AS257" s="12"/>
      <c r="AT257" s="12"/>
      <c r="AU257" s="12"/>
      <c r="AV257" s="12"/>
      <c r="AW257" s="8"/>
    </row>
    <row r="258" spans="23:49" x14ac:dyDescent="0.3">
      <c r="AK258" s="12"/>
      <c r="AL258" s="12"/>
      <c r="AM258" s="12"/>
      <c r="AN258" s="12"/>
      <c r="AO258" s="12"/>
      <c r="AP258" s="8"/>
      <c r="AR258" s="12"/>
      <c r="AS258" s="12"/>
      <c r="AT258" s="12"/>
      <c r="AU258" s="12"/>
      <c r="AV258" s="12"/>
      <c r="AW258" s="8"/>
    </row>
    <row r="259" spans="23:49" x14ac:dyDescent="0.3">
      <c r="AK259" s="12"/>
      <c r="AL259" s="12"/>
      <c r="AM259" s="12"/>
      <c r="AN259" s="12"/>
      <c r="AO259" s="12"/>
      <c r="AP259" s="8"/>
      <c r="AR259" s="12"/>
      <c r="AS259" s="12"/>
      <c r="AT259" s="12"/>
      <c r="AU259" s="12"/>
      <c r="AV259" s="12"/>
      <c r="AW259" s="8"/>
    </row>
    <row r="260" spans="23:49" x14ac:dyDescent="0.3">
      <c r="AK260" s="12"/>
      <c r="AL260" s="12"/>
      <c r="AM260" s="12"/>
      <c r="AN260" s="12"/>
      <c r="AO260" s="12"/>
      <c r="AP260" s="8"/>
      <c r="AR260" s="12"/>
      <c r="AS260" s="12"/>
      <c r="AT260" s="12"/>
      <c r="AU260" s="12"/>
      <c r="AV260" s="12"/>
      <c r="AW260" s="8"/>
    </row>
    <row r="261" spans="23:49" x14ac:dyDescent="0.3">
      <c r="AK261" s="12"/>
      <c r="AL261" s="12"/>
      <c r="AM261" s="12"/>
      <c r="AN261" s="12"/>
      <c r="AO261" s="12"/>
      <c r="AP261" s="8"/>
      <c r="AR261" s="12"/>
      <c r="AS261" s="12"/>
      <c r="AT261" s="12"/>
      <c r="AU261" s="12"/>
      <c r="AV261" s="12"/>
      <c r="AW261" s="8"/>
    </row>
    <row r="262" spans="23:49" x14ac:dyDescent="0.3">
      <c r="AK262" s="12"/>
      <c r="AL262" s="12"/>
      <c r="AM262" s="12"/>
      <c r="AN262" s="12"/>
      <c r="AO262" s="12"/>
      <c r="AP262" s="8"/>
      <c r="AR262" s="12"/>
      <c r="AS262" s="12"/>
      <c r="AT262" s="12"/>
      <c r="AU262" s="12"/>
      <c r="AV262" s="12"/>
      <c r="AW262" s="8"/>
    </row>
    <row r="263" spans="23:49" x14ac:dyDescent="0.3">
      <c r="AK263" s="12"/>
      <c r="AL263" s="12"/>
      <c r="AM263" s="12"/>
      <c r="AN263" s="12"/>
      <c r="AO263" s="12"/>
      <c r="AP263" s="8"/>
      <c r="AR263" s="12"/>
      <c r="AS263" s="12"/>
      <c r="AT263" s="12"/>
      <c r="AU263" s="12"/>
      <c r="AV263" s="12"/>
      <c r="AW263" s="8"/>
    </row>
    <row r="264" spans="23:49" x14ac:dyDescent="0.3">
      <c r="AK264" s="12"/>
      <c r="AL264" s="12"/>
      <c r="AM264" s="12"/>
      <c r="AN264" s="12"/>
      <c r="AO264" s="12"/>
      <c r="AP264" s="8"/>
      <c r="AR264" s="12"/>
      <c r="AS264" s="12"/>
      <c r="AT264" s="12"/>
      <c r="AU264" s="12"/>
      <c r="AV264" s="12"/>
      <c r="AW264" s="8"/>
    </row>
    <row r="265" spans="23:49" x14ac:dyDescent="0.3">
      <c r="AB265" s="8"/>
      <c r="AG265" s="8"/>
      <c r="AK265" s="12"/>
      <c r="AL265" s="12"/>
      <c r="AM265" s="12"/>
      <c r="AN265" s="12"/>
      <c r="AO265" s="12"/>
      <c r="AP265" s="8"/>
      <c r="AR265" s="12"/>
      <c r="AS265" s="12"/>
      <c r="AT265" s="12"/>
      <c r="AU265" s="12"/>
      <c r="AV265" s="12"/>
      <c r="AW265" s="8"/>
    </row>
    <row r="268" spans="23:49" x14ac:dyDescent="0.3">
      <c r="W268" s="7">
        <f>SUM(W5:W267)</f>
        <v>204</v>
      </c>
      <c r="X268" s="7">
        <f>SUM(X5:X267)</f>
        <v>109</v>
      </c>
      <c r="AB268" s="13">
        <f>SUM(AB5:AB267)</f>
        <v>258</v>
      </c>
      <c r="AD268" s="13">
        <f t="shared" ref="AD268:AG268" si="116">SUM(AD5:AD267)</f>
        <v>-102</v>
      </c>
      <c r="AE268" s="13">
        <f t="shared" si="116"/>
        <v>30</v>
      </c>
      <c r="AF268" s="13">
        <f t="shared" si="116"/>
        <v>38</v>
      </c>
      <c r="AG268" s="13">
        <f t="shared" si="116"/>
        <v>364</v>
      </c>
      <c r="AI268" s="7">
        <f>SUM(AI5:AI267)</f>
        <v>76</v>
      </c>
      <c r="AP268" s="8">
        <f>MIN(AP4:AP267)</f>
        <v>-0.40362087326943558</v>
      </c>
      <c r="AW268" s="8">
        <f>MIN(AW4:AW267)</f>
        <v>-0.11524288107202681</v>
      </c>
    </row>
    <row r="269" spans="23:49" x14ac:dyDescent="0.3">
      <c r="AB269" s="13">
        <f>AB268/W268</f>
        <v>1.2647058823529411</v>
      </c>
      <c r="AG269" s="13">
        <f>AG268/X268</f>
        <v>3.3394495412844036</v>
      </c>
      <c r="AI269" s="8">
        <f>AI268/X268</f>
        <v>0.69724770642201839</v>
      </c>
    </row>
    <row r="270" spans="23:49" x14ac:dyDescent="0.3">
      <c r="AB270" s="8">
        <f>AB269/Y3</f>
        <v>0.1053921568627451</v>
      </c>
      <c r="AG270" s="8">
        <f>AG269/Y3</f>
        <v>0.27828746177370028</v>
      </c>
    </row>
  </sheetData>
  <sortState ref="A5:AW249">
    <sortCondition ref="B5:B249"/>
    <sortCondition ref="F5:F249"/>
  </sortState>
  <mergeCells count="3">
    <mergeCell ref="U1:V1"/>
    <mergeCell ref="AK1:AP1"/>
    <mergeCell ref="AR1:AW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Dale levels Big Stop</vt:lpstr>
      <vt:lpstr>Dale levels 12 Stop</vt:lpstr>
      <vt:lpstr>'Dale levels 12 Stop'!Print_Area</vt:lpstr>
      <vt:lpstr>'Dale levels Big Stop'!Print_Area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Vic</cp:lastModifiedBy>
  <cp:lastPrinted>2017-02-01T09:00:43Z</cp:lastPrinted>
  <dcterms:created xsi:type="dcterms:W3CDTF">2017-01-17T09:41:37Z</dcterms:created>
  <dcterms:modified xsi:type="dcterms:W3CDTF">2017-02-01T20:37:12Z</dcterms:modified>
</cp:coreProperties>
</file>