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11760"/>
  </bookViews>
  <sheets>
    <sheet name="Sheet1" sheetId="1" r:id="rId1"/>
    <sheet name="Sheet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/>
  <c r="C30"/>
  <c r="C3" i="2" l="1"/>
  <c r="B3" i="1"/>
  <c r="G30"/>
  <c r="F31"/>
  <c r="G8"/>
  <c r="H30" s="1"/>
  <c r="F9"/>
  <c r="G9" s="1"/>
  <c r="AD30" l="1"/>
  <c r="AH30"/>
  <c r="AG30"/>
  <c r="AK30"/>
  <c r="AB30"/>
  <c r="AJ30"/>
  <c r="AE30"/>
  <c r="AI30"/>
  <c r="AC30"/>
  <c r="AF30"/>
  <c r="G31"/>
  <c r="C31"/>
  <c r="AE31"/>
  <c r="AI31"/>
  <c r="AG31"/>
  <c r="AB31"/>
  <c r="AF31"/>
  <c r="AJ31"/>
  <c r="AC31"/>
  <c r="AK31"/>
  <c r="AD31"/>
  <c r="AH31"/>
  <c r="X30"/>
  <c r="V30"/>
  <c r="AA30"/>
  <c r="U30"/>
  <c r="Y30"/>
  <c r="Z30"/>
  <c r="W30"/>
  <c r="O31"/>
  <c r="U31"/>
  <c r="Y31"/>
  <c r="W31"/>
  <c r="V31"/>
  <c r="Z31"/>
  <c r="AA31"/>
  <c r="X31"/>
  <c r="Q30"/>
  <c r="N30"/>
  <c r="R30"/>
  <c r="O30"/>
  <c r="S30"/>
  <c r="P30"/>
  <c r="T30"/>
  <c r="S8"/>
  <c r="O8"/>
  <c r="R8"/>
  <c r="Q8"/>
  <c r="T8"/>
  <c r="P8"/>
  <c r="J9"/>
  <c r="M9"/>
  <c r="K31"/>
  <c r="R31"/>
  <c r="N31"/>
  <c r="I31"/>
  <c r="J31"/>
  <c r="Q31"/>
  <c r="M31"/>
  <c r="T31"/>
  <c r="P31"/>
  <c r="L31"/>
  <c r="S31"/>
  <c r="H31"/>
  <c r="H61" s="1"/>
  <c r="F32"/>
  <c r="M30"/>
  <c r="I30"/>
  <c r="J30"/>
  <c r="L30"/>
  <c r="K30"/>
  <c r="K9"/>
  <c r="O9"/>
  <c r="S9"/>
  <c r="L9"/>
  <c r="P9"/>
  <c r="T9"/>
  <c r="Q9"/>
  <c r="I9"/>
  <c r="N9"/>
  <c r="R9"/>
  <c r="H9"/>
  <c r="J8"/>
  <c r="K8"/>
  <c r="L8"/>
  <c r="H8"/>
  <c r="M8"/>
  <c r="N8"/>
  <c r="I8"/>
  <c r="F10"/>
  <c r="G10" s="1"/>
  <c r="F33" l="1"/>
  <c r="C32"/>
  <c r="AC32"/>
  <c r="AG32"/>
  <c r="AK32"/>
  <c r="AE32"/>
  <c r="AD32"/>
  <c r="AH32"/>
  <c r="AI32"/>
  <c r="AJ32"/>
  <c r="AB32"/>
  <c r="AF32"/>
  <c r="V32"/>
  <c r="Z32"/>
  <c r="X32"/>
  <c r="U32"/>
  <c r="W32"/>
  <c r="AA32"/>
  <c r="Y32"/>
  <c r="G32"/>
  <c r="I32" s="1"/>
  <c r="I61" s="1"/>
  <c r="F34"/>
  <c r="T32"/>
  <c r="P32"/>
  <c r="L32"/>
  <c r="S32"/>
  <c r="O32"/>
  <c r="K32"/>
  <c r="R32"/>
  <c r="N32"/>
  <c r="J32"/>
  <c r="Q32"/>
  <c r="M32"/>
  <c r="M10"/>
  <c r="Q10"/>
  <c r="J10"/>
  <c r="N10"/>
  <c r="R10"/>
  <c r="I10"/>
  <c r="I22" s="1"/>
  <c r="O10"/>
  <c r="S10"/>
  <c r="T10"/>
  <c r="L10"/>
  <c r="K10"/>
  <c r="P10"/>
  <c r="H22"/>
  <c r="F11"/>
  <c r="G11" s="1"/>
  <c r="G33" l="1"/>
  <c r="J33" s="1"/>
  <c r="J61" s="1"/>
  <c r="C34"/>
  <c r="F35"/>
  <c r="C35" s="1"/>
  <c r="C33"/>
  <c r="AE33"/>
  <c r="AI33"/>
  <c r="AC33"/>
  <c r="AK33"/>
  <c r="AB33"/>
  <c r="AF33"/>
  <c r="AJ33"/>
  <c r="AG33"/>
  <c r="AD33"/>
  <c r="AH33"/>
  <c r="W33"/>
  <c r="AA33"/>
  <c r="Y33"/>
  <c r="V33"/>
  <c r="X33"/>
  <c r="U33"/>
  <c r="Z33"/>
  <c r="G34"/>
  <c r="K34" s="1"/>
  <c r="O33"/>
  <c r="S33"/>
  <c r="L33"/>
  <c r="P33"/>
  <c r="T33"/>
  <c r="M33"/>
  <c r="Q33"/>
  <c r="K33"/>
  <c r="K61" s="1"/>
  <c r="N33"/>
  <c r="R33"/>
  <c r="R11"/>
  <c r="L11"/>
  <c r="J11"/>
  <c r="J22" s="1"/>
  <c r="S11"/>
  <c r="N11"/>
  <c r="K11"/>
  <c r="Q11"/>
  <c r="P11"/>
  <c r="T11"/>
  <c r="M11"/>
  <c r="O11"/>
  <c r="F12"/>
  <c r="G12" s="1"/>
  <c r="F36" l="1"/>
  <c r="C36" s="1"/>
  <c r="G35"/>
  <c r="L35" s="1"/>
  <c r="AC34"/>
  <c r="AG34"/>
  <c r="AK34"/>
  <c r="AD34"/>
  <c r="AH34"/>
  <c r="AE34"/>
  <c r="AI34"/>
  <c r="AF34"/>
  <c r="AJ34"/>
  <c r="AB34"/>
  <c r="X34"/>
  <c r="W34"/>
  <c r="U34"/>
  <c r="Y34"/>
  <c r="V34"/>
  <c r="Z34"/>
  <c r="AA34"/>
  <c r="Q34"/>
  <c r="M34"/>
  <c r="T34"/>
  <c r="P34"/>
  <c r="L34"/>
  <c r="S34"/>
  <c r="O34"/>
  <c r="R34"/>
  <c r="N34"/>
  <c r="G36"/>
  <c r="M36" s="1"/>
  <c r="L12"/>
  <c r="R12"/>
  <c r="N12"/>
  <c r="K12"/>
  <c r="K22" s="1"/>
  <c r="S12"/>
  <c r="O12"/>
  <c r="M12"/>
  <c r="P12"/>
  <c r="Q12"/>
  <c r="T12"/>
  <c r="F13"/>
  <c r="G13" s="1"/>
  <c r="F37" l="1"/>
  <c r="G37" s="1"/>
  <c r="N37" s="1"/>
  <c r="L61"/>
  <c r="C37"/>
  <c r="AE35"/>
  <c r="AI35"/>
  <c r="AC35"/>
  <c r="AK35"/>
  <c r="AB35"/>
  <c r="AF35"/>
  <c r="AJ35"/>
  <c r="AG35"/>
  <c r="AH35"/>
  <c r="AD35"/>
  <c r="U35"/>
  <c r="Y35"/>
  <c r="W35"/>
  <c r="X35"/>
  <c r="V35"/>
  <c r="Z35"/>
  <c r="AA35"/>
  <c r="Q35"/>
  <c r="M35"/>
  <c r="M61" s="1"/>
  <c r="N35"/>
  <c r="R35"/>
  <c r="O35"/>
  <c r="S35"/>
  <c r="P35"/>
  <c r="T35"/>
  <c r="F38"/>
  <c r="C38" s="1"/>
  <c r="R13"/>
  <c r="P13"/>
  <c r="S13"/>
  <c r="M13"/>
  <c r="Q13"/>
  <c r="T13"/>
  <c r="N13"/>
  <c r="O13"/>
  <c r="L13"/>
  <c r="L22" s="1"/>
  <c r="F14"/>
  <c r="G14" s="1"/>
  <c r="AC36" l="1"/>
  <c r="AG36"/>
  <c r="AK36"/>
  <c r="AD36"/>
  <c r="AH36"/>
  <c r="AE36"/>
  <c r="AI36"/>
  <c r="AB36"/>
  <c r="AF36"/>
  <c r="AJ36"/>
  <c r="V36"/>
  <c r="Z36"/>
  <c r="X36"/>
  <c r="Y36"/>
  <c r="W36"/>
  <c r="AA36"/>
  <c r="U36"/>
  <c r="R36"/>
  <c r="N36"/>
  <c r="N61" s="1"/>
  <c r="Q36"/>
  <c r="T36"/>
  <c r="P36"/>
  <c r="S36"/>
  <c r="O36"/>
  <c r="G38"/>
  <c r="O38" s="1"/>
  <c r="F39"/>
  <c r="C39" s="1"/>
  <c r="R14"/>
  <c r="N14"/>
  <c r="S14"/>
  <c r="M14"/>
  <c r="M22" s="1"/>
  <c r="P14"/>
  <c r="Q14"/>
  <c r="T14"/>
  <c r="O14"/>
  <c r="F15"/>
  <c r="G15" s="1"/>
  <c r="G39" l="1"/>
  <c r="AE37"/>
  <c r="AI37"/>
  <c r="AC37"/>
  <c r="AB37"/>
  <c r="AF37"/>
  <c r="AJ37"/>
  <c r="AG37"/>
  <c r="AK37"/>
  <c r="AH37"/>
  <c r="AD37"/>
  <c r="W37"/>
  <c r="AA37"/>
  <c r="Y37"/>
  <c r="Z37"/>
  <c r="X37"/>
  <c r="U37"/>
  <c r="V37"/>
  <c r="Q37"/>
  <c r="O37"/>
  <c r="O61" s="1"/>
  <c r="R37"/>
  <c r="S37"/>
  <c r="P37"/>
  <c r="T37"/>
  <c r="P39"/>
  <c r="F40"/>
  <c r="R15"/>
  <c r="O15"/>
  <c r="S15"/>
  <c r="N15"/>
  <c r="N22" s="1"/>
  <c r="Q15"/>
  <c r="T15"/>
  <c r="P15"/>
  <c r="F16"/>
  <c r="G16" s="1"/>
  <c r="C40" l="1"/>
  <c r="AC38"/>
  <c r="AG38"/>
  <c r="AK38"/>
  <c r="AE38"/>
  <c r="AD38"/>
  <c r="AH38"/>
  <c r="AI38"/>
  <c r="AB38"/>
  <c r="AF38"/>
  <c r="AJ38"/>
  <c r="X38"/>
  <c r="Z38"/>
  <c r="U38"/>
  <c r="Y38"/>
  <c r="V38"/>
  <c r="W38"/>
  <c r="AA38"/>
  <c r="S38"/>
  <c r="R38"/>
  <c r="Q38"/>
  <c r="T38"/>
  <c r="P38"/>
  <c r="P61" s="1"/>
  <c r="F41"/>
  <c r="C41" s="1"/>
  <c r="G40"/>
  <c r="Q40" s="1"/>
  <c r="T16"/>
  <c r="Q16"/>
  <c r="P16"/>
  <c r="R16"/>
  <c r="S16"/>
  <c r="O16"/>
  <c r="O22" s="1"/>
  <c r="F17"/>
  <c r="G41" l="1"/>
  <c r="R41" s="1"/>
  <c r="F42"/>
  <c r="C42" s="1"/>
  <c r="G17"/>
  <c r="F18"/>
  <c r="AE39" l="1"/>
  <c r="AI39"/>
  <c r="AG39"/>
  <c r="AB39"/>
  <c r="AF39"/>
  <c r="AJ39"/>
  <c r="AC39"/>
  <c r="AK39"/>
  <c r="AD39"/>
  <c r="AH39"/>
  <c r="U39"/>
  <c r="Y39"/>
  <c r="AA39"/>
  <c r="X39"/>
  <c r="V39"/>
  <c r="Z39"/>
  <c r="W39"/>
  <c r="G42"/>
  <c r="F43"/>
  <c r="S39"/>
  <c r="T39"/>
  <c r="Q39"/>
  <c r="Q61" s="1"/>
  <c r="R39"/>
  <c r="G18"/>
  <c r="F19"/>
  <c r="R17"/>
  <c r="P17"/>
  <c r="P22" s="1"/>
  <c r="S17"/>
  <c r="T17"/>
  <c r="Q17"/>
  <c r="C43" l="1"/>
  <c r="AC40"/>
  <c r="AG40"/>
  <c r="AK40"/>
  <c r="AI40"/>
  <c r="AD40"/>
  <c r="AH40"/>
  <c r="AE40"/>
  <c r="AJ40"/>
  <c r="AF40"/>
  <c r="AB40"/>
  <c r="AC42"/>
  <c r="AG42"/>
  <c r="AK42"/>
  <c r="AI42"/>
  <c r="AD42"/>
  <c r="AH42"/>
  <c r="AE42"/>
  <c r="AF42"/>
  <c r="AJ42"/>
  <c r="AB42"/>
  <c r="F44"/>
  <c r="C44" s="1"/>
  <c r="G43"/>
  <c r="V40"/>
  <c r="Z40"/>
  <c r="Y40"/>
  <c r="W40"/>
  <c r="AA40"/>
  <c r="X40"/>
  <c r="U40"/>
  <c r="T42"/>
  <c r="X42"/>
  <c r="U42"/>
  <c r="AA42"/>
  <c r="Y42"/>
  <c r="V42"/>
  <c r="Z42"/>
  <c r="W42"/>
  <c r="S42"/>
  <c r="T40"/>
  <c r="S40"/>
  <c r="R40"/>
  <c r="R61" s="1"/>
  <c r="G19"/>
  <c r="F20"/>
  <c r="S18"/>
  <c r="T18"/>
  <c r="R18"/>
  <c r="Q18"/>
  <c r="Q22" s="1"/>
  <c r="AE41" l="1"/>
  <c r="AE61" s="1"/>
  <c r="AI41"/>
  <c r="AK41"/>
  <c r="AK61" s="1"/>
  <c r="AB41"/>
  <c r="AB61" s="1"/>
  <c r="AF41"/>
  <c r="AJ41"/>
  <c r="AJ61" s="1"/>
  <c r="AC41"/>
  <c r="AC61" s="1"/>
  <c r="AG41"/>
  <c r="AG61" s="1"/>
  <c r="AD41"/>
  <c r="AD61" s="1"/>
  <c r="AH41"/>
  <c r="AH61" s="1"/>
  <c r="AE43"/>
  <c r="AI43"/>
  <c r="AK43"/>
  <c r="AB43"/>
  <c r="AF43"/>
  <c r="AJ43"/>
  <c r="AC43"/>
  <c r="AG43"/>
  <c r="AD43"/>
  <c r="AH43"/>
  <c r="AF61"/>
  <c r="AI61"/>
  <c r="Y43"/>
  <c r="X43"/>
  <c r="V43"/>
  <c r="AA43"/>
  <c r="U43"/>
  <c r="Z43"/>
  <c r="W43"/>
  <c r="F45"/>
  <c r="G44"/>
  <c r="T43"/>
  <c r="W41"/>
  <c r="W61" s="1"/>
  <c r="AA41"/>
  <c r="AA61" s="1"/>
  <c r="U41"/>
  <c r="U61" s="1"/>
  <c r="Z41"/>
  <c r="Z61" s="1"/>
  <c r="S41"/>
  <c r="X41"/>
  <c r="X61" s="1"/>
  <c r="Y41"/>
  <c r="Y61" s="1"/>
  <c r="V41"/>
  <c r="V61" s="1"/>
  <c r="S61"/>
  <c r="G20"/>
  <c r="S20" s="1"/>
  <c r="F21"/>
  <c r="G21" s="1"/>
  <c r="T21" s="1"/>
  <c r="T41"/>
  <c r="T61" s="1"/>
  <c r="S19"/>
  <c r="R19"/>
  <c r="R22" s="1"/>
  <c r="T19"/>
  <c r="C45" l="1"/>
  <c r="AE44"/>
  <c r="AI44"/>
  <c r="AB44"/>
  <c r="AF44"/>
  <c r="AJ44"/>
  <c r="AC44"/>
  <c r="AG44"/>
  <c r="AK44"/>
  <c r="AD44"/>
  <c r="AH44"/>
  <c r="F46"/>
  <c r="G45"/>
  <c r="X44"/>
  <c r="Z44"/>
  <c r="W44"/>
  <c r="AA44"/>
  <c r="U44"/>
  <c r="Y44"/>
  <c r="V44"/>
  <c r="T20"/>
  <c r="T22" s="1"/>
  <c r="S22"/>
  <c r="C46" l="1"/>
  <c r="AC45"/>
  <c r="AG45"/>
  <c r="AK45"/>
  <c r="AD45"/>
  <c r="AH45"/>
  <c r="AB45"/>
  <c r="AJ45"/>
  <c r="AI45"/>
  <c r="AE45"/>
  <c r="AF45"/>
  <c r="Z45"/>
  <c r="Y45"/>
  <c r="X45"/>
  <c r="V45"/>
  <c r="W45"/>
  <c r="AA45"/>
  <c r="F47"/>
  <c r="G46"/>
  <c r="C47" l="1"/>
  <c r="AE46"/>
  <c r="AI46"/>
  <c r="AB46"/>
  <c r="AF46"/>
  <c r="AJ46"/>
  <c r="AC46"/>
  <c r="AG46"/>
  <c r="AK46"/>
  <c r="AD46"/>
  <c r="AH46"/>
  <c r="Z46"/>
  <c r="Y46"/>
  <c r="W46"/>
  <c r="X46"/>
  <c r="AA46"/>
  <c r="F48"/>
  <c r="C48" s="1"/>
  <c r="G47"/>
  <c r="AG47" l="1"/>
  <c r="AE47"/>
  <c r="AJ47"/>
  <c r="AB47"/>
  <c r="AF47"/>
  <c r="AK47"/>
  <c r="AI47"/>
  <c r="AC47"/>
  <c r="AD47"/>
  <c r="AH47"/>
  <c r="Y47"/>
  <c r="AA47"/>
  <c r="X47"/>
  <c r="Z47"/>
  <c r="F49"/>
  <c r="C49" s="1"/>
  <c r="G48"/>
  <c r="AB48" l="1"/>
  <c r="AF48"/>
  <c r="AJ48"/>
  <c r="AC48"/>
  <c r="AG48"/>
  <c r="AK48"/>
  <c r="AD48"/>
  <c r="AH48"/>
  <c r="AE48"/>
  <c r="AI48"/>
  <c r="AA48"/>
  <c r="Z48"/>
  <c r="Y48"/>
  <c r="F50"/>
  <c r="C50" s="1"/>
  <c r="G49"/>
  <c r="G50" l="1"/>
  <c r="F51"/>
  <c r="C51" s="1"/>
  <c r="AB49"/>
  <c r="AF49"/>
  <c r="AJ49"/>
  <c r="AD49"/>
  <c r="AC49"/>
  <c r="AG49"/>
  <c r="AK49"/>
  <c r="AH49"/>
  <c r="AA49"/>
  <c r="AE49"/>
  <c r="AI49"/>
  <c r="AA50"/>
  <c r="AE50"/>
  <c r="AI50"/>
  <c r="AF50"/>
  <c r="AJ50"/>
  <c r="AB50"/>
  <c r="AC50"/>
  <c r="AG50"/>
  <c r="AK50"/>
  <c r="AD50"/>
  <c r="AH50"/>
  <c r="Z49"/>
  <c r="F52" l="1"/>
  <c r="C52" s="1"/>
  <c r="G51"/>
  <c r="AK51" l="1"/>
  <c r="AG51"/>
  <c r="AC51"/>
  <c r="AD51"/>
  <c r="AH51"/>
  <c r="AE51"/>
  <c r="AI51"/>
  <c r="AB51"/>
  <c r="AJ51"/>
  <c r="AF51"/>
  <c r="F53"/>
  <c r="C53" s="1"/>
  <c r="G52"/>
  <c r="AF52" l="1"/>
  <c r="AH52"/>
  <c r="AE52"/>
  <c r="AD52"/>
  <c r="AC52"/>
  <c r="AI52"/>
  <c r="AK52"/>
  <c r="AG52"/>
  <c r="AJ52"/>
  <c r="F54"/>
  <c r="C54" s="1"/>
  <c r="G53"/>
  <c r="AG53" l="1"/>
  <c r="AK53"/>
  <c r="AE53"/>
  <c r="AD53"/>
  <c r="AH53"/>
  <c r="AI53"/>
  <c r="AF53"/>
  <c r="AJ53"/>
  <c r="F55"/>
  <c r="G54"/>
  <c r="C55" l="1"/>
  <c r="AG54"/>
  <c r="AE54"/>
  <c r="AK54"/>
  <c r="AI54"/>
  <c r="AH54"/>
  <c r="AJ54"/>
  <c r="AF54"/>
  <c r="F56"/>
  <c r="C56" s="1"/>
  <c r="G55"/>
  <c r="G56" l="1"/>
  <c r="F57"/>
  <c r="C57" s="1"/>
  <c r="AI55"/>
  <c r="AJ55"/>
  <c r="AK55"/>
  <c r="AG55"/>
  <c r="AF55"/>
  <c r="AH55"/>
  <c r="G57" l="1"/>
  <c r="F58"/>
  <c r="C58" s="1"/>
  <c r="AI56"/>
  <c r="AG56"/>
  <c r="AJ56"/>
  <c r="AK56"/>
  <c r="AH56"/>
  <c r="G58" l="1"/>
  <c r="F59"/>
  <c r="C59" s="1"/>
  <c r="AJ57"/>
  <c r="AK57"/>
  <c r="AI57"/>
  <c r="AH57"/>
  <c r="G59" l="1"/>
  <c r="F60"/>
  <c r="AI58"/>
  <c r="AK58"/>
  <c r="AJ58"/>
  <c r="G60" l="1"/>
  <c r="AK60" s="1"/>
  <c r="C60"/>
  <c r="AJ59"/>
  <c r="AK59"/>
</calcChain>
</file>

<file path=xl/sharedStrings.xml><?xml version="1.0" encoding="utf-8"?>
<sst xmlns="http://schemas.openxmlformats.org/spreadsheetml/2006/main" count="141" uniqueCount="90">
  <si>
    <t>Initial Balance</t>
  </si>
  <si>
    <t>Grid size</t>
  </si>
  <si>
    <t>pips</t>
  </si>
  <si>
    <t>Martingala Mult</t>
  </si>
  <si>
    <t># Order</t>
  </si>
  <si>
    <t>Lots/order</t>
  </si>
  <si>
    <t>Cost Order if fails</t>
  </si>
  <si>
    <t>TOTAL COST</t>
  </si>
  <si>
    <t>MARTINGALA 1</t>
  </si>
  <si>
    <t>MARTINGALA 2</t>
  </si>
  <si>
    <t>MARTINGALA 3</t>
  </si>
  <si>
    <t>MARTINGALA 4</t>
  </si>
  <si>
    <t>MARTINGALA 5</t>
  </si>
  <si>
    <t>MARTINGALA 6</t>
  </si>
  <si>
    <t>MARTINGALA 7</t>
  </si>
  <si>
    <t>MARTINGALA 8</t>
  </si>
  <si>
    <t>MARTINGALA 9</t>
  </si>
  <si>
    <t>MARTINGALA 10</t>
  </si>
  <si>
    <t>MARTINGALA 11</t>
  </si>
  <si>
    <t>MARTINGALA 12</t>
  </si>
  <si>
    <t>MARTINGALA 13</t>
  </si>
  <si>
    <t>Contained DD with New Martingala</t>
  </si>
  <si>
    <t>TOTAL COST MARTINGALA</t>
  </si>
  <si>
    <t>TOTAL COST CONTAINED DD MARTINGALA</t>
  </si>
  <si>
    <t>Mart. 1</t>
  </si>
  <si>
    <t>Mart. 2</t>
  </si>
  <si>
    <t>Mart. 3</t>
  </si>
  <si>
    <t>Mart. 4</t>
  </si>
  <si>
    <t>Mart. 5</t>
  </si>
  <si>
    <t>Mart. 6</t>
  </si>
  <si>
    <t>Mart. 7</t>
  </si>
  <si>
    <t>Mart. 8</t>
  </si>
  <si>
    <t>Mart. 9</t>
  </si>
  <si>
    <t>Mart. 10</t>
  </si>
  <si>
    <t>Mart. 11</t>
  </si>
  <si>
    <t>Mart. 12</t>
  </si>
  <si>
    <t>Mart. 13</t>
  </si>
  <si>
    <t>Number of pairs</t>
  </si>
  <si>
    <t>Original Martingala</t>
  </si>
  <si>
    <t>Number of pairs traiding</t>
  </si>
  <si>
    <t>MARTINGALA 14</t>
  </si>
  <si>
    <t>MARTINGALA 15</t>
  </si>
  <si>
    <t>MARTINGALA 16</t>
  </si>
  <si>
    <t>MARTINGALA 17</t>
  </si>
  <si>
    <t>MARTINGALA 18</t>
  </si>
  <si>
    <t>MARTINGALA 19</t>
  </si>
  <si>
    <t>MARTINGALA 20</t>
  </si>
  <si>
    <t>MARTINGALA 21</t>
  </si>
  <si>
    <t>MARTINGALA 22</t>
  </si>
  <si>
    <t>MARTINGALA 23</t>
  </si>
  <si>
    <t>MARTINGALA 24</t>
  </si>
  <si>
    <t>MARTINGALA 25</t>
  </si>
  <si>
    <t>MARTINGALA 26</t>
  </si>
  <si>
    <t>MARTINGALA 27</t>
  </si>
  <si>
    <t>MARTINGALA 28</t>
  </si>
  <si>
    <t>MARTINGALA 29</t>
  </si>
  <si>
    <t>MARTINGALA 30</t>
  </si>
  <si>
    <t>SUM Lot</t>
  </si>
  <si>
    <t>Lots max</t>
  </si>
  <si>
    <t>Martingala 1</t>
  </si>
  <si>
    <t>Martingala 2</t>
  </si>
  <si>
    <t>Martingala 3</t>
  </si>
  <si>
    <t>Martingala 4</t>
  </si>
  <si>
    <t>Martingala 5</t>
  </si>
  <si>
    <t>Martingala 6</t>
  </si>
  <si>
    <t>Martingala 7</t>
  </si>
  <si>
    <t>Martingala 8</t>
  </si>
  <si>
    <t>Martingala 9</t>
  </si>
  <si>
    <t>Martingala 10</t>
  </si>
  <si>
    <t>Martingala 11</t>
  </si>
  <si>
    <t>Martingala 12</t>
  </si>
  <si>
    <t>Martingala 13</t>
  </si>
  <si>
    <t>Martingala 14</t>
  </si>
  <si>
    <t>Martingala 15</t>
  </si>
  <si>
    <t>Martingala 16</t>
  </si>
  <si>
    <t>Martingala 17</t>
  </si>
  <si>
    <t>Martingala 18</t>
  </si>
  <si>
    <t>Martingala 19</t>
  </si>
  <si>
    <t>Martingala 20</t>
  </si>
  <si>
    <t>Martingala 21</t>
  </si>
  <si>
    <t>Martingala 22</t>
  </si>
  <si>
    <t>Martingala 23</t>
  </si>
  <si>
    <t>Martingala 24</t>
  </si>
  <si>
    <t>Martingala 25</t>
  </si>
  <si>
    <t>Martingala 26</t>
  </si>
  <si>
    <t>Martingala 27</t>
  </si>
  <si>
    <t>Martingala 28</t>
  </si>
  <si>
    <t>Martingala 29</t>
  </si>
  <si>
    <t>Martingala 30</t>
  </si>
  <si>
    <t>Max Leverage</t>
  </si>
</sst>
</file>

<file path=xl/styles.xml><?xml version="1.0" encoding="utf-8"?>
<styleSheet xmlns="http://schemas.openxmlformats.org/spreadsheetml/2006/main">
  <numFmts count="5">
    <numFmt numFmtId="164" formatCode="#,##0\ [$€-1];[Red]\-#,##0\ [$€-1]"/>
    <numFmt numFmtId="165" formatCode="_-* #,##0.0\ [$€-1]_-;\-* #,##0.0\ [$€-1]_-;_-* &quot;-&quot;??\ [$€-1]_-;_-@_-"/>
    <numFmt numFmtId="166" formatCode="_-* #,##0.0\ [$€-1]_-;\-* #,##0.0\ [$€-1]_-;_-* &quot;-&quot;?\ [$€-1]_-;_-@_-"/>
    <numFmt numFmtId="167" formatCode="_-* #,##0\ [$€-1]_-;\-* #,##0\ [$€-1]_-;_-* &quot;-&quot;??\ [$€-1]_-;_-@_-"/>
    <numFmt numFmtId="168" formatCode="_-* #,##0.00\ [$€-1]_-;\-* #,##0.00\ [$€-1]_-;_-* &quot;-&quot;??\ [$€-1]_-;_-@_-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164" fontId="0" fillId="0" borderId="0" xfId="0" applyNumberFormat="1"/>
    <xf numFmtId="2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1" fillId="0" borderId="0" xfId="0" applyFont="1"/>
    <xf numFmtId="0" fontId="0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165" fontId="1" fillId="0" borderId="0" xfId="0" applyNumberFormat="1" applyFont="1"/>
    <xf numFmtId="166" fontId="1" fillId="0" borderId="0" xfId="0" applyNumberFormat="1" applyFont="1"/>
    <xf numFmtId="0" fontId="5" fillId="0" borderId="0" xfId="0" applyFont="1"/>
    <xf numFmtId="165" fontId="3" fillId="0" borderId="0" xfId="0" applyNumberFormat="1" applyFont="1" applyAlignment="1">
      <alignment horizontal="right"/>
    </xf>
    <xf numFmtId="0" fontId="6" fillId="2" borderId="0" xfId="0" applyFont="1" applyFill="1"/>
    <xf numFmtId="0" fontId="7" fillId="0" borderId="0" xfId="0" applyFont="1"/>
    <xf numFmtId="166" fontId="3" fillId="0" borderId="0" xfId="0" applyNumberFormat="1" applyFont="1" applyFill="1"/>
    <xf numFmtId="167" fontId="7" fillId="0" borderId="0" xfId="0" applyNumberFormat="1" applyFont="1"/>
    <xf numFmtId="0" fontId="1" fillId="0" borderId="2" xfId="0" applyFont="1" applyBorder="1" applyAlignment="1">
      <alignment horizontal="center"/>
    </xf>
    <xf numFmtId="165" fontId="4" fillId="0" borderId="1" xfId="0" applyNumberFormat="1" applyFont="1" applyBorder="1" applyAlignment="1">
      <alignment horizontal="right"/>
    </xf>
    <xf numFmtId="166" fontId="5" fillId="0" borderId="1" xfId="0" applyNumberFormat="1" applyFont="1" applyFill="1" applyBorder="1"/>
    <xf numFmtId="166" fontId="5" fillId="3" borderId="1" xfId="0" applyNumberFormat="1" applyFont="1" applyFill="1" applyBorder="1"/>
    <xf numFmtId="2" fontId="1" fillId="0" borderId="0" xfId="0" applyNumberFormat="1" applyFont="1"/>
    <xf numFmtId="168" fontId="3" fillId="0" borderId="0" xfId="0" applyNumberFormat="1" applyFont="1" applyFill="1"/>
    <xf numFmtId="0" fontId="3" fillId="0" borderId="0" xfId="0" applyFont="1" applyAlignment="1">
      <alignment horizontal="center"/>
    </xf>
  </cellXfs>
  <cellStyles count="1">
    <cellStyle name="Normal" xfId="0" builtinId="0"/>
  </cellStyles>
  <dxfs count="5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63"/>
  <sheetViews>
    <sheetView tabSelected="1" zoomScale="80" zoomScaleNormal="80" workbookViewId="0">
      <selection activeCell="B11" sqref="B11"/>
    </sheetView>
  </sheetViews>
  <sheetFormatPr baseColWidth="10" defaultColWidth="9.140625" defaultRowHeight="15"/>
  <cols>
    <col min="1" max="1" width="25.7109375" bestFit="1" customWidth="1"/>
    <col min="2" max="2" width="14.42578125" customWidth="1"/>
    <col min="4" max="4" width="4.85546875" customWidth="1"/>
    <col min="6" max="6" width="11.28515625" bestFit="1" customWidth="1"/>
    <col min="7" max="7" width="16.42578125" bestFit="1" customWidth="1"/>
    <col min="8" max="16" width="14.42578125" bestFit="1" customWidth="1"/>
    <col min="17" max="20" width="15.42578125" bestFit="1" customWidth="1"/>
    <col min="21" max="21" width="12.85546875" bestFit="1" customWidth="1"/>
    <col min="22" max="22" width="12.85546875" customWidth="1"/>
    <col min="23" max="23" width="13.85546875" customWidth="1"/>
    <col min="24" max="24" width="12.85546875" customWidth="1"/>
    <col min="25" max="27" width="13" bestFit="1" customWidth="1"/>
    <col min="28" max="37" width="16.42578125" bestFit="1" customWidth="1"/>
  </cols>
  <sheetData>
    <row r="1" spans="1:21" ht="18.75">
      <c r="A1" s="13" t="s">
        <v>0</v>
      </c>
      <c r="B1" s="16">
        <v>500</v>
      </c>
    </row>
    <row r="2" spans="1:21" ht="18.75">
      <c r="A2" s="13" t="s">
        <v>37</v>
      </c>
      <c r="B2" s="14">
        <v>2</v>
      </c>
    </row>
    <row r="3" spans="1:21" ht="18.75" hidden="1">
      <c r="A3" s="13"/>
      <c r="B3" s="16">
        <f>B1/B2</f>
        <v>250</v>
      </c>
    </row>
    <row r="4" spans="1:21" ht="18.75" hidden="1">
      <c r="A4" s="13" t="s">
        <v>58</v>
      </c>
      <c r="B4" s="16">
        <f>B1*(B7+1)/100000</f>
        <v>2.0049999999999999</v>
      </c>
    </row>
    <row r="5" spans="1:21" ht="19.5">
      <c r="A5" s="13" t="s">
        <v>1</v>
      </c>
      <c r="B5" s="14">
        <v>15</v>
      </c>
      <c r="C5" s="14" t="s">
        <v>2</v>
      </c>
      <c r="H5" s="23" t="s">
        <v>38</v>
      </c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</row>
    <row r="6" spans="1:21" ht="18.75">
      <c r="A6" s="13" t="s">
        <v>3</v>
      </c>
      <c r="B6" s="14">
        <v>1.25</v>
      </c>
      <c r="C6" s="14"/>
      <c r="H6" t="s">
        <v>8</v>
      </c>
      <c r="I6" t="s">
        <v>9</v>
      </c>
      <c r="J6" t="s">
        <v>10</v>
      </c>
      <c r="K6" t="s">
        <v>11</v>
      </c>
      <c r="L6" t="s">
        <v>12</v>
      </c>
      <c r="M6" t="s">
        <v>13</v>
      </c>
      <c r="N6" t="s">
        <v>14</v>
      </c>
      <c r="O6" t="s">
        <v>15</v>
      </c>
      <c r="P6" t="s">
        <v>16</v>
      </c>
      <c r="Q6" t="s">
        <v>17</v>
      </c>
      <c r="R6" t="s">
        <v>18</v>
      </c>
      <c r="S6" t="s">
        <v>19</v>
      </c>
      <c r="T6" t="s">
        <v>20</v>
      </c>
    </row>
    <row r="7" spans="1:21" ht="18.75">
      <c r="A7" s="13" t="s">
        <v>89</v>
      </c>
      <c r="B7" s="11">
        <v>400</v>
      </c>
      <c r="C7" s="11"/>
      <c r="E7" t="s">
        <v>4</v>
      </c>
      <c r="F7" t="s">
        <v>5</v>
      </c>
      <c r="G7" t="s">
        <v>6</v>
      </c>
      <c r="H7">
        <v>1</v>
      </c>
      <c r="I7">
        <v>2</v>
      </c>
      <c r="J7">
        <v>3</v>
      </c>
      <c r="K7">
        <v>4</v>
      </c>
      <c r="L7">
        <v>5</v>
      </c>
      <c r="M7">
        <v>6</v>
      </c>
      <c r="N7">
        <v>7</v>
      </c>
      <c r="O7">
        <v>8</v>
      </c>
      <c r="P7">
        <v>9</v>
      </c>
      <c r="Q7">
        <v>10</v>
      </c>
      <c r="R7">
        <v>11</v>
      </c>
      <c r="S7">
        <v>12</v>
      </c>
      <c r="T7">
        <v>13</v>
      </c>
      <c r="U7">
        <v>14</v>
      </c>
    </row>
    <row r="8" spans="1:21">
      <c r="E8">
        <v>1</v>
      </c>
      <c r="F8" s="2">
        <v>0.01</v>
      </c>
      <c r="G8" s="9">
        <f t="shared" ref="G8:G21" si="0">F8*$B$5*10</f>
        <v>1.5</v>
      </c>
      <c r="H8" s="10">
        <f>$G$8*$I$7</f>
        <v>3</v>
      </c>
      <c r="I8" s="10">
        <f>G8*$J$7</f>
        <v>4.5</v>
      </c>
      <c r="J8" s="10">
        <f>G8*$K$7</f>
        <v>6</v>
      </c>
      <c r="K8" s="10">
        <f>G8*$L$7</f>
        <v>7.5</v>
      </c>
      <c r="L8" s="10">
        <f>G8*$M$7</f>
        <v>9</v>
      </c>
      <c r="M8" s="10">
        <f>G8*$N$7</f>
        <v>10.5</v>
      </c>
      <c r="N8" s="10">
        <f>G8*$O$7</f>
        <v>12</v>
      </c>
      <c r="O8" s="10">
        <f>$G$8*P7</f>
        <v>13.5</v>
      </c>
      <c r="P8" s="10">
        <f t="shared" ref="P8:T8" si="1">$G$8*Q7</f>
        <v>15</v>
      </c>
      <c r="Q8" s="10">
        <f t="shared" si="1"/>
        <v>16.5</v>
      </c>
      <c r="R8" s="10">
        <f t="shared" si="1"/>
        <v>18</v>
      </c>
      <c r="S8" s="10">
        <f t="shared" si="1"/>
        <v>19.5</v>
      </c>
      <c r="T8" s="10">
        <f t="shared" si="1"/>
        <v>21</v>
      </c>
    </row>
    <row r="9" spans="1:21">
      <c r="E9">
        <v>2</v>
      </c>
      <c r="F9" s="2">
        <f t="shared" ref="F9:F21" si="2">F8*$B$6</f>
        <v>1.2500000000000001E-2</v>
      </c>
      <c r="G9" s="3">
        <f t="shared" si="0"/>
        <v>1.875</v>
      </c>
      <c r="H9" s="10">
        <f>G9*$H$7</f>
        <v>1.875</v>
      </c>
      <c r="I9" s="10">
        <f t="shared" ref="I9:T9" si="3">$G$9*I7</f>
        <v>3.75</v>
      </c>
      <c r="J9" s="10">
        <f t="shared" si="3"/>
        <v>5.625</v>
      </c>
      <c r="K9" s="10">
        <f t="shared" si="3"/>
        <v>7.5</v>
      </c>
      <c r="L9" s="10">
        <f t="shared" si="3"/>
        <v>9.375</v>
      </c>
      <c r="M9" s="10">
        <f t="shared" si="3"/>
        <v>11.25</v>
      </c>
      <c r="N9" s="10">
        <f t="shared" si="3"/>
        <v>13.125</v>
      </c>
      <c r="O9" s="10">
        <f t="shared" si="3"/>
        <v>15</v>
      </c>
      <c r="P9" s="10">
        <f t="shared" si="3"/>
        <v>16.875</v>
      </c>
      <c r="Q9" s="10">
        <f t="shared" si="3"/>
        <v>18.75</v>
      </c>
      <c r="R9" s="10">
        <f t="shared" si="3"/>
        <v>20.625</v>
      </c>
      <c r="S9" s="10">
        <f t="shared" si="3"/>
        <v>22.5</v>
      </c>
      <c r="T9" s="10">
        <f t="shared" si="3"/>
        <v>24.375</v>
      </c>
    </row>
    <row r="10" spans="1:21">
      <c r="E10">
        <v>3</v>
      </c>
      <c r="F10" s="2">
        <f t="shared" si="2"/>
        <v>1.5625E-2</v>
      </c>
      <c r="G10" s="3">
        <f t="shared" si="0"/>
        <v>2.34375</v>
      </c>
      <c r="H10" s="4"/>
      <c r="I10" s="10">
        <f>G10</f>
        <v>2.34375</v>
      </c>
      <c r="J10" s="10">
        <f>$G$10*I7</f>
        <v>4.6875</v>
      </c>
      <c r="K10" s="10">
        <f>$G$10*J7</f>
        <v>7.03125</v>
      </c>
      <c r="L10" s="10">
        <f t="shared" ref="L10:T10" si="4">$G$10*K7</f>
        <v>9.375</v>
      </c>
      <c r="M10" s="10">
        <f t="shared" si="4"/>
        <v>11.71875</v>
      </c>
      <c r="N10" s="10">
        <f t="shared" si="4"/>
        <v>14.0625</v>
      </c>
      <c r="O10" s="10">
        <f t="shared" si="4"/>
        <v>16.40625</v>
      </c>
      <c r="P10" s="10">
        <f t="shared" si="4"/>
        <v>18.75</v>
      </c>
      <c r="Q10" s="10">
        <f t="shared" si="4"/>
        <v>21.09375</v>
      </c>
      <c r="R10" s="10">
        <f t="shared" si="4"/>
        <v>23.4375</v>
      </c>
      <c r="S10" s="10">
        <f t="shared" si="4"/>
        <v>25.78125</v>
      </c>
      <c r="T10" s="10">
        <f t="shared" si="4"/>
        <v>28.125</v>
      </c>
    </row>
    <row r="11" spans="1:21">
      <c r="E11">
        <v>4</v>
      </c>
      <c r="F11" s="2">
        <f t="shared" si="2"/>
        <v>1.953125E-2</v>
      </c>
      <c r="G11" s="3">
        <f t="shared" si="0"/>
        <v>2.9296875</v>
      </c>
      <c r="H11" s="4"/>
      <c r="I11" s="4"/>
      <c r="J11" s="10">
        <f>G11</f>
        <v>2.9296875</v>
      </c>
      <c r="K11" s="10">
        <f>$G$11*I7</f>
        <v>5.859375</v>
      </c>
      <c r="L11" s="10">
        <f t="shared" ref="L11:P11" si="5">$G$11*J7</f>
        <v>8.7890625</v>
      </c>
      <c r="M11" s="10">
        <f>$G$11*K7</f>
        <v>11.71875</v>
      </c>
      <c r="N11" s="10">
        <f t="shared" si="5"/>
        <v>14.6484375</v>
      </c>
      <c r="O11" s="10">
        <f t="shared" si="5"/>
        <v>17.578125</v>
      </c>
      <c r="P11" s="10">
        <f t="shared" si="5"/>
        <v>20.5078125</v>
      </c>
      <c r="Q11" s="10">
        <f t="shared" ref="Q11" si="6">$G$11*O7</f>
        <v>23.4375</v>
      </c>
      <c r="R11" s="10">
        <f t="shared" ref="R11" si="7">$G$11*P7</f>
        <v>26.3671875</v>
      </c>
      <c r="S11" s="10">
        <f t="shared" ref="S11" si="8">$G$11*Q7</f>
        <v>29.296875</v>
      </c>
      <c r="T11" s="10">
        <f t="shared" ref="T11" si="9">$G$11*R7</f>
        <v>32.2265625</v>
      </c>
    </row>
    <row r="12" spans="1:21">
      <c r="E12" s="5">
        <v>5</v>
      </c>
      <c r="F12" s="2">
        <f t="shared" si="2"/>
        <v>2.44140625E-2</v>
      </c>
      <c r="G12" s="3">
        <f t="shared" si="0"/>
        <v>3.662109375</v>
      </c>
      <c r="H12" s="4"/>
      <c r="I12" s="4"/>
      <c r="J12" s="4"/>
      <c r="K12" s="10">
        <f>G12</f>
        <v>3.662109375</v>
      </c>
      <c r="L12" s="10">
        <f>$G$12*I7</f>
        <v>7.32421875</v>
      </c>
      <c r="M12" s="10">
        <f t="shared" ref="M12:P12" si="10">$G$12*J7</f>
        <v>10.986328125</v>
      </c>
      <c r="N12" s="10">
        <f t="shared" si="10"/>
        <v>14.6484375</v>
      </c>
      <c r="O12" s="10">
        <f t="shared" si="10"/>
        <v>18.310546875</v>
      </c>
      <c r="P12" s="10">
        <f t="shared" si="10"/>
        <v>21.97265625</v>
      </c>
      <c r="Q12" s="10">
        <f t="shared" ref="Q12" si="11">$G$12*N7</f>
        <v>25.634765625</v>
      </c>
      <c r="R12" s="10">
        <f t="shared" ref="R12" si="12">$G$12*O7</f>
        <v>29.296875</v>
      </c>
      <c r="S12" s="10">
        <f t="shared" ref="S12" si="13">$G$12*P7</f>
        <v>32.958984375</v>
      </c>
      <c r="T12" s="10">
        <f t="shared" ref="T12" si="14">$G$12*Q7</f>
        <v>36.62109375</v>
      </c>
    </row>
    <row r="13" spans="1:21">
      <c r="E13">
        <v>6</v>
      </c>
      <c r="F13" s="2">
        <f t="shared" si="2"/>
        <v>3.0517578125E-2</v>
      </c>
      <c r="G13" s="3">
        <f t="shared" si="0"/>
        <v>4.57763671875</v>
      </c>
      <c r="H13" s="4"/>
      <c r="I13" s="4"/>
      <c r="J13" s="4"/>
      <c r="K13" s="4"/>
      <c r="L13" s="10">
        <f>G13</f>
        <v>4.57763671875</v>
      </c>
      <c r="M13" s="10">
        <f>$G$13*I7</f>
        <v>9.1552734375</v>
      </c>
      <c r="N13" s="10">
        <f t="shared" ref="N13:P13" si="15">$G$13*J7</f>
        <v>13.73291015625</v>
      </c>
      <c r="O13" s="10">
        <f t="shared" si="15"/>
        <v>18.310546875</v>
      </c>
      <c r="P13" s="10">
        <f t="shared" si="15"/>
        <v>22.88818359375</v>
      </c>
      <c r="Q13" s="10">
        <f t="shared" ref="Q13" si="16">$G$13*M7</f>
        <v>27.4658203125</v>
      </c>
      <c r="R13" s="10">
        <f t="shared" ref="R13" si="17">$G$13*N7</f>
        <v>32.04345703125</v>
      </c>
      <c r="S13" s="10">
        <f t="shared" ref="S13" si="18">$G$13*O7</f>
        <v>36.62109375</v>
      </c>
      <c r="T13" s="10">
        <f t="shared" ref="T13" si="19">$G$13*P7</f>
        <v>41.19873046875</v>
      </c>
    </row>
    <row r="14" spans="1:21">
      <c r="E14">
        <v>7</v>
      </c>
      <c r="F14" s="2">
        <f t="shared" si="2"/>
        <v>3.814697265625E-2</v>
      </c>
      <c r="G14" s="3">
        <f t="shared" si="0"/>
        <v>5.7220458984375</v>
      </c>
      <c r="H14" s="4"/>
      <c r="I14" s="4"/>
      <c r="J14" s="4"/>
      <c r="K14" s="4"/>
      <c r="L14" s="4"/>
      <c r="M14" s="10">
        <f>G14</f>
        <v>5.7220458984375</v>
      </c>
      <c r="N14" s="10">
        <f>$G$14*I7</f>
        <v>11.444091796875</v>
      </c>
      <c r="O14" s="10">
        <f t="shared" ref="O14:P14" si="20">$G$14*J7</f>
        <v>17.1661376953125</v>
      </c>
      <c r="P14" s="10">
        <f t="shared" si="20"/>
        <v>22.88818359375</v>
      </c>
      <c r="Q14" s="10">
        <f t="shared" ref="Q14" si="21">$G$14*L7</f>
        <v>28.6102294921875</v>
      </c>
      <c r="R14" s="10">
        <f t="shared" ref="R14" si="22">$G$14*M7</f>
        <v>34.332275390625</v>
      </c>
      <c r="S14" s="10">
        <f t="shared" ref="S14" si="23">$G$14*N7</f>
        <v>40.0543212890625</v>
      </c>
      <c r="T14" s="10">
        <f t="shared" ref="T14" si="24">$G$14*O7</f>
        <v>45.7763671875</v>
      </c>
    </row>
    <row r="15" spans="1:21">
      <c r="E15">
        <v>8</v>
      </c>
      <c r="F15" s="2">
        <f t="shared" si="2"/>
        <v>4.76837158203125E-2</v>
      </c>
      <c r="G15" s="3">
        <f t="shared" si="0"/>
        <v>7.152557373046875</v>
      </c>
      <c r="H15" s="4"/>
      <c r="I15" s="4"/>
      <c r="J15" s="4"/>
      <c r="K15" s="4"/>
      <c r="L15" s="4"/>
      <c r="M15" s="4"/>
      <c r="N15" s="10">
        <f>G15</f>
        <v>7.152557373046875</v>
      </c>
      <c r="O15" s="10">
        <f>$G$15*I7</f>
        <v>14.30511474609375</v>
      </c>
      <c r="P15" s="10">
        <f>$G$15*J7</f>
        <v>21.457672119140625</v>
      </c>
      <c r="Q15" s="10">
        <f t="shared" ref="Q15:T15" si="25">$G$15*K7</f>
        <v>28.6102294921875</v>
      </c>
      <c r="R15" s="10">
        <f t="shared" si="25"/>
        <v>35.762786865234375</v>
      </c>
      <c r="S15" s="10">
        <f t="shared" si="25"/>
        <v>42.91534423828125</v>
      </c>
      <c r="T15" s="10">
        <f t="shared" si="25"/>
        <v>50.067901611328125</v>
      </c>
    </row>
    <row r="16" spans="1:21">
      <c r="E16">
        <v>9</v>
      </c>
      <c r="F16" s="2">
        <f t="shared" si="2"/>
        <v>5.9604644775390625E-2</v>
      </c>
      <c r="G16" s="3">
        <f t="shared" si="0"/>
        <v>8.9406967163085938</v>
      </c>
      <c r="H16" s="4"/>
      <c r="I16" s="4"/>
      <c r="J16" s="4"/>
      <c r="K16" s="4"/>
      <c r="L16" s="4"/>
      <c r="M16" s="4"/>
      <c r="N16" s="4"/>
      <c r="O16" s="10">
        <f>G16</f>
        <v>8.9406967163085938</v>
      </c>
      <c r="P16" s="10">
        <f>$G$16*I7</f>
        <v>17.881393432617188</v>
      </c>
      <c r="Q16" s="10">
        <f t="shared" ref="Q16:T16" si="26">$G$16*J7</f>
        <v>26.822090148925781</v>
      </c>
      <c r="R16" s="10">
        <f t="shared" si="26"/>
        <v>35.762786865234375</v>
      </c>
      <c r="S16" s="10">
        <f t="shared" si="26"/>
        <v>44.703483581542969</v>
      </c>
      <c r="T16" s="10">
        <f t="shared" si="26"/>
        <v>53.644180297851563</v>
      </c>
    </row>
    <row r="17" spans="2:38">
      <c r="E17">
        <v>10</v>
      </c>
      <c r="F17" s="2">
        <f t="shared" si="2"/>
        <v>7.4505805969238281E-2</v>
      </c>
      <c r="G17" s="3">
        <f t="shared" si="0"/>
        <v>11.175870895385742</v>
      </c>
      <c r="H17" s="4"/>
      <c r="I17" s="4"/>
      <c r="J17" s="4"/>
      <c r="K17" s="4"/>
      <c r="L17" s="4"/>
      <c r="M17" s="4"/>
      <c r="N17" s="4"/>
      <c r="O17" s="4"/>
      <c r="P17" s="10">
        <f>G17</f>
        <v>11.175870895385742</v>
      </c>
      <c r="Q17" s="10">
        <f>$G$17*I7</f>
        <v>22.351741790771484</v>
      </c>
      <c r="R17" s="10">
        <f t="shared" ref="R17:T17" si="27">$G$17*J7</f>
        <v>33.527612686157227</v>
      </c>
      <c r="S17" s="10">
        <f t="shared" si="27"/>
        <v>44.703483581542969</v>
      </c>
      <c r="T17" s="10">
        <f t="shared" si="27"/>
        <v>55.879354476928711</v>
      </c>
    </row>
    <row r="18" spans="2:38">
      <c r="E18">
        <v>11</v>
      </c>
      <c r="F18" s="2">
        <f t="shared" si="2"/>
        <v>9.3132257461547852E-2</v>
      </c>
      <c r="G18" s="3">
        <f t="shared" si="0"/>
        <v>13.969838619232178</v>
      </c>
      <c r="H18" s="4"/>
      <c r="I18" s="4"/>
      <c r="J18" s="4"/>
      <c r="K18" s="4"/>
      <c r="L18" s="4"/>
      <c r="M18" s="4"/>
      <c r="N18" s="4"/>
      <c r="O18" s="4"/>
      <c r="P18" s="4"/>
      <c r="Q18" s="10">
        <f>G18</f>
        <v>13.969838619232178</v>
      </c>
      <c r="R18" s="10">
        <f>$G$18*I7</f>
        <v>27.939677238464355</v>
      </c>
      <c r="S18" s="10">
        <f t="shared" ref="S18:T18" si="28">$G$18*J7</f>
        <v>41.909515857696533</v>
      </c>
      <c r="T18" s="10">
        <f t="shared" si="28"/>
        <v>55.879354476928711</v>
      </c>
    </row>
    <row r="19" spans="2:38">
      <c r="E19">
        <v>12</v>
      </c>
      <c r="F19" s="2">
        <f t="shared" si="2"/>
        <v>0.11641532182693481</v>
      </c>
      <c r="G19" s="3">
        <f t="shared" si="0"/>
        <v>17.462298274040222</v>
      </c>
      <c r="H19" s="4"/>
      <c r="I19" s="4"/>
      <c r="J19" s="4"/>
      <c r="K19" s="4"/>
      <c r="L19" s="4"/>
      <c r="M19" s="4"/>
      <c r="N19" s="4"/>
      <c r="O19" s="4"/>
      <c r="P19" s="4"/>
      <c r="Q19" s="5"/>
      <c r="R19" s="9">
        <f>G19</f>
        <v>17.462298274040222</v>
      </c>
      <c r="S19" s="10">
        <f>$G$19*I7</f>
        <v>34.924596548080444</v>
      </c>
      <c r="T19" s="10">
        <f>$G$19*J7</f>
        <v>52.386894822120667</v>
      </c>
    </row>
    <row r="20" spans="2:38">
      <c r="E20">
        <v>13</v>
      </c>
      <c r="F20" s="2">
        <f t="shared" si="2"/>
        <v>0.14551915228366852</v>
      </c>
      <c r="G20" s="3">
        <f t="shared" si="0"/>
        <v>21.827872842550278</v>
      </c>
      <c r="H20" s="4"/>
      <c r="I20" s="4"/>
      <c r="J20" s="4"/>
      <c r="K20" s="4"/>
      <c r="L20" s="4"/>
      <c r="M20" s="4"/>
      <c r="N20" s="4"/>
      <c r="O20" s="4"/>
      <c r="P20" s="4"/>
      <c r="Q20" s="5"/>
      <c r="R20" s="5"/>
      <c r="S20" s="9">
        <f>G20</f>
        <v>21.827872842550278</v>
      </c>
      <c r="T20" s="10">
        <f>G20*I7</f>
        <v>43.655745685100555</v>
      </c>
    </row>
    <row r="21" spans="2:38">
      <c r="E21">
        <v>14</v>
      </c>
      <c r="F21" s="2">
        <f t="shared" si="2"/>
        <v>0.18189894035458565</v>
      </c>
      <c r="G21" s="3">
        <f t="shared" si="0"/>
        <v>27.284841053187847</v>
      </c>
      <c r="H21" s="4"/>
      <c r="I21" s="4"/>
      <c r="J21" s="4"/>
      <c r="K21" s="4"/>
      <c r="L21" s="4"/>
      <c r="M21" s="4"/>
      <c r="N21" s="4"/>
      <c r="O21" s="4"/>
      <c r="P21" s="4"/>
      <c r="Q21" s="5"/>
      <c r="R21" s="5"/>
      <c r="S21" s="9"/>
      <c r="T21" s="10">
        <f>G21</f>
        <v>27.284841053187847</v>
      </c>
    </row>
    <row r="22" spans="2:38" ht="19.5">
      <c r="F22" s="2"/>
      <c r="G22" s="12" t="s">
        <v>7</v>
      </c>
      <c r="H22" s="15">
        <f>SUM(H8:H20)</f>
        <v>4.875</v>
      </c>
      <c r="I22" s="15">
        <f t="shared" ref="I22:S22" si="29">SUM(I8:I20)</f>
        <v>10.59375</v>
      </c>
      <c r="J22" s="15">
        <f t="shared" si="29"/>
        <v>19.2421875</v>
      </c>
      <c r="K22" s="15">
        <f t="shared" si="29"/>
        <v>31.552734375</v>
      </c>
      <c r="L22" s="15">
        <f t="shared" si="29"/>
        <v>48.44091796875</v>
      </c>
      <c r="M22" s="15">
        <f t="shared" si="29"/>
        <v>71.0511474609375</v>
      </c>
      <c r="N22" s="15">
        <f t="shared" si="29"/>
        <v>100.81393432617187</v>
      </c>
      <c r="O22" s="15">
        <f t="shared" si="29"/>
        <v>139.51741790771484</v>
      </c>
      <c r="P22" s="15">
        <f t="shared" si="29"/>
        <v>189.39677238464355</v>
      </c>
      <c r="Q22" s="15">
        <f t="shared" si="29"/>
        <v>253.24596548080444</v>
      </c>
      <c r="R22" s="15">
        <f t="shared" si="29"/>
        <v>334.55745685100555</v>
      </c>
      <c r="S22" s="15">
        <f t="shared" si="29"/>
        <v>437.69682106375694</v>
      </c>
      <c r="T22" s="15">
        <f>SUM(T8:T21)</f>
        <v>568.12102632969618</v>
      </c>
    </row>
    <row r="23" spans="2:38">
      <c r="F23" s="2"/>
      <c r="G23" s="3"/>
      <c r="H23" s="4"/>
      <c r="I23" s="4"/>
      <c r="J23" s="4"/>
      <c r="K23" s="4"/>
      <c r="L23" s="4"/>
      <c r="M23" s="4"/>
      <c r="N23" s="4"/>
      <c r="O23" s="4"/>
      <c r="P23" s="4"/>
    </row>
    <row r="24" spans="2:38">
      <c r="F24" s="2"/>
      <c r="G24" s="3"/>
      <c r="H24" s="4"/>
      <c r="I24" s="4"/>
      <c r="J24" s="4"/>
      <c r="K24" s="4"/>
      <c r="L24" s="4"/>
      <c r="M24" s="4"/>
      <c r="N24" s="4"/>
      <c r="O24" s="4"/>
      <c r="P24" s="4"/>
    </row>
    <row r="26" spans="2:38">
      <c r="B26" s="1"/>
    </row>
    <row r="27" spans="2:38" ht="19.5">
      <c r="G27" s="7"/>
      <c r="H27" s="23" t="s">
        <v>21</v>
      </c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</row>
    <row r="28" spans="2:38">
      <c r="H28" t="s">
        <v>8</v>
      </c>
      <c r="I28" t="s">
        <v>9</v>
      </c>
      <c r="J28" t="s">
        <v>10</v>
      </c>
      <c r="K28" t="s">
        <v>11</v>
      </c>
      <c r="L28" t="s">
        <v>12</v>
      </c>
      <c r="M28" t="s">
        <v>13</v>
      </c>
      <c r="N28" t="s">
        <v>14</v>
      </c>
      <c r="O28" t="s">
        <v>15</v>
      </c>
      <c r="P28" t="s">
        <v>16</v>
      </c>
      <c r="Q28" t="s">
        <v>17</v>
      </c>
      <c r="R28" t="s">
        <v>18</v>
      </c>
      <c r="S28" t="s">
        <v>19</v>
      </c>
      <c r="T28" t="s">
        <v>20</v>
      </c>
      <c r="U28" t="s">
        <v>40</v>
      </c>
      <c r="V28" t="s">
        <v>41</v>
      </c>
      <c r="W28" t="s">
        <v>42</v>
      </c>
      <c r="X28" t="s">
        <v>43</v>
      </c>
      <c r="Y28" t="s">
        <v>44</v>
      </c>
      <c r="Z28" t="s">
        <v>45</v>
      </c>
      <c r="AA28" t="s">
        <v>46</v>
      </c>
      <c r="AB28" t="s">
        <v>47</v>
      </c>
      <c r="AC28" t="s">
        <v>48</v>
      </c>
      <c r="AD28" t="s">
        <v>49</v>
      </c>
      <c r="AE28" t="s">
        <v>50</v>
      </c>
      <c r="AF28" t="s">
        <v>51</v>
      </c>
      <c r="AG28" t="s">
        <v>52</v>
      </c>
      <c r="AH28" t="s">
        <v>53</v>
      </c>
      <c r="AI28" t="s">
        <v>54</v>
      </c>
      <c r="AJ28" t="s">
        <v>55</v>
      </c>
      <c r="AK28" t="s">
        <v>56</v>
      </c>
    </row>
    <row r="29" spans="2:38">
      <c r="C29" t="s">
        <v>57</v>
      </c>
      <c r="E29" t="s">
        <v>4</v>
      </c>
      <c r="F29" t="s">
        <v>5</v>
      </c>
      <c r="G29" t="s">
        <v>6</v>
      </c>
      <c r="H29">
        <v>1</v>
      </c>
      <c r="I29">
        <v>2</v>
      </c>
      <c r="J29">
        <v>3</v>
      </c>
      <c r="K29">
        <v>4</v>
      </c>
      <c r="L29">
        <v>5</v>
      </c>
      <c r="M29">
        <v>6</v>
      </c>
      <c r="N29">
        <v>7</v>
      </c>
      <c r="O29">
        <v>8</v>
      </c>
      <c r="P29">
        <v>9</v>
      </c>
      <c r="Q29">
        <v>10</v>
      </c>
      <c r="R29">
        <v>11</v>
      </c>
      <c r="S29">
        <v>12</v>
      </c>
      <c r="T29">
        <v>13</v>
      </c>
      <c r="U29">
        <v>14</v>
      </c>
      <c r="V29">
        <v>15</v>
      </c>
      <c r="W29">
        <v>16</v>
      </c>
      <c r="X29">
        <v>17</v>
      </c>
      <c r="Y29">
        <v>18</v>
      </c>
      <c r="Z29">
        <v>19</v>
      </c>
      <c r="AA29">
        <v>20</v>
      </c>
      <c r="AB29">
        <v>21</v>
      </c>
      <c r="AC29">
        <v>22</v>
      </c>
      <c r="AD29">
        <v>23</v>
      </c>
      <c r="AE29">
        <v>24</v>
      </c>
      <c r="AF29">
        <v>25</v>
      </c>
      <c r="AG29">
        <v>26</v>
      </c>
      <c r="AH29">
        <v>27</v>
      </c>
      <c r="AI29">
        <v>28</v>
      </c>
      <c r="AJ29">
        <v>29</v>
      </c>
      <c r="AK29">
        <v>30</v>
      </c>
      <c r="AL29">
        <v>31</v>
      </c>
    </row>
    <row r="30" spans="2:38">
      <c r="C30" s="2">
        <f>F30</f>
        <v>0.01</v>
      </c>
      <c r="D30" s="8"/>
      <c r="E30">
        <v>1</v>
      </c>
      <c r="F30" s="2">
        <v>0.01</v>
      </c>
      <c r="G30" s="21">
        <f>F30*$B$5*10</f>
        <v>1.5</v>
      </c>
      <c r="H30" s="21">
        <f>$G$8*$I$7</f>
        <v>3</v>
      </c>
      <c r="I30" s="21">
        <f>G30*$J$7</f>
        <v>4.5</v>
      </c>
      <c r="J30" s="21">
        <f>G30*$K$7</f>
        <v>6</v>
      </c>
      <c r="K30" s="21">
        <f>G30*$L$7</f>
        <v>7.5</v>
      </c>
      <c r="L30" s="21">
        <f>G30*$M$7</f>
        <v>9</v>
      </c>
      <c r="M30" s="21">
        <f>G30*$N$7</f>
        <v>10.5</v>
      </c>
      <c r="N30" s="21">
        <f>$G$30*O29</f>
        <v>12</v>
      </c>
      <c r="O30" s="21">
        <f t="shared" ref="O30:AK30" si="30">$G$30*P29</f>
        <v>13.5</v>
      </c>
      <c r="P30" s="21">
        <f t="shared" si="30"/>
        <v>15</v>
      </c>
      <c r="Q30" s="21">
        <f t="shared" si="30"/>
        <v>16.5</v>
      </c>
      <c r="R30" s="21">
        <f t="shared" si="30"/>
        <v>18</v>
      </c>
      <c r="S30" s="21">
        <f t="shared" si="30"/>
        <v>19.5</v>
      </c>
      <c r="T30" s="21">
        <f t="shared" si="30"/>
        <v>21</v>
      </c>
      <c r="U30" s="21">
        <f t="shared" si="30"/>
        <v>22.5</v>
      </c>
      <c r="V30" s="21">
        <f t="shared" si="30"/>
        <v>24</v>
      </c>
      <c r="W30" s="21">
        <f t="shared" si="30"/>
        <v>25.5</v>
      </c>
      <c r="X30" s="21">
        <f t="shared" si="30"/>
        <v>27</v>
      </c>
      <c r="Y30" s="21">
        <f t="shared" si="30"/>
        <v>28.5</v>
      </c>
      <c r="Z30" s="21">
        <f t="shared" si="30"/>
        <v>30</v>
      </c>
      <c r="AA30" s="21">
        <f t="shared" si="30"/>
        <v>31.5</v>
      </c>
      <c r="AB30" s="21">
        <f t="shared" si="30"/>
        <v>33</v>
      </c>
      <c r="AC30" s="21">
        <f t="shared" si="30"/>
        <v>34.5</v>
      </c>
      <c r="AD30" s="21">
        <f t="shared" si="30"/>
        <v>36</v>
      </c>
      <c r="AE30" s="21">
        <f t="shared" si="30"/>
        <v>37.5</v>
      </c>
      <c r="AF30" s="21">
        <f t="shared" si="30"/>
        <v>39</v>
      </c>
      <c r="AG30" s="21">
        <f t="shared" si="30"/>
        <v>40.5</v>
      </c>
      <c r="AH30" s="21">
        <f t="shared" si="30"/>
        <v>42</v>
      </c>
      <c r="AI30" s="21">
        <f t="shared" si="30"/>
        <v>43.5</v>
      </c>
      <c r="AJ30" s="21">
        <f t="shared" si="30"/>
        <v>45</v>
      </c>
      <c r="AK30" s="21">
        <f t="shared" si="30"/>
        <v>46.5</v>
      </c>
      <c r="AL30" s="21"/>
    </row>
    <row r="31" spans="2:38">
      <c r="B31" t="s">
        <v>59</v>
      </c>
      <c r="C31" s="2">
        <f>SUM(F30:F31)</f>
        <v>2.2499999999999999E-2</v>
      </c>
      <c r="D31" s="8"/>
      <c r="E31">
        <v>2</v>
      </c>
      <c r="F31" s="2">
        <f t="shared" ref="F31:F60" si="31">F30*$B$6</f>
        <v>1.2500000000000001E-2</v>
      </c>
      <c r="G31" s="2">
        <f>-F31*$B$5*10</f>
        <v>-1.875</v>
      </c>
      <c r="H31" s="21">
        <f>G31*$H$7</f>
        <v>-1.875</v>
      </c>
      <c r="I31" s="21">
        <f>-$G$9*I29</f>
        <v>-3.75</v>
      </c>
      <c r="J31" s="21">
        <f t="shared" ref="J31:T31" si="32">-$G$9*J29</f>
        <v>-5.625</v>
      </c>
      <c r="K31" s="21">
        <f t="shared" si="32"/>
        <v>-7.5</v>
      </c>
      <c r="L31" s="21">
        <f t="shared" si="32"/>
        <v>-9.375</v>
      </c>
      <c r="M31" s="21">
        <f t="shared" si="32"/>
        <v>-11.25</v>
      </c>
      <c r="N31" s="21">
        <f t="shared" si="32"/>
        <v>-13.125</v>
      </c>
      <c r="O31" s="21">
        <f t="shared" si="32"/>
        <v>-15</v>
      </c>
      <c r="P31" s="21">
        <f t="shared" si="32"/>
        <v>-16.875</v>
      </c>
      <c r="Q31" s="21">
        <f t="shared" si="32"/>
        <v>-18.75</v>
      </c>
      <c r="R31" s="21">
        <f t="shared" si="32"/>
        <v>-20.625</v>
      </c>
      <c r="S31" s="21">
        <f t="shared" si="32"/>
        <v>-22.5</v>
      </c>
      <c r="T31" s="21">
        <f t="shared" si="32"/>
        <v>-24.375</v>
      </c>
      <c r="U31" s="21">
        <f t="shared" ref="U31:AA31" si="33">-$G$9*U29</f>
        <v>-26.25</v>
      </c>
      <c r="V31" s="21">
        <f t="shared" si="33"/>
        <v>-28.125</v>
      </c>
      <c r="W31" s="21">
        <f t="shared" si="33"/>
        <v>-30</v>
      </c>
      <c r="X31" s="21">
        <f t="shared" si="33"/>
        <v>-31.875</v>
      </c>
      <c r="Y31" s="21">
        <f t="shared" si="33"/>
        <v>-33.75</v>
      </c>
      <c r="Z31" s="21">
        <f t="shared" si="33"/>
        <v>-35.625</v>
      </c>
      <c r="AA31" s="21">
        <f t="shared" si="33"/>
        <v>-37.5</v>
      </c>
      <c r="AB31" s="21">
        <f t="shared" ref="AB31:AK31" si="34">-$G$9*AB29</f>
        <v>-39.375</v>
      </c>
      <c r="AC31" s="21">
        <f t="shared" si="34"/>
        <v>-41.25</v>
      </c>
      <c r="AD31" s="21">
        <f t="shared" si="34"/>
        <v>-43.125</v>
      </c>
      <c r="AE31" s="21">
        <f t="shared" si="34"/>
        <v>-45</v>
      </c>
      <c r="AF31" s="21">
        <f t="shared" si="34"/>
        <v>-46.875</v>
      </c>
      <c r="AG31" s="21">
        <f t="shared" si="34"/>
        <v>-48.75</v>
      </c>
      <c r="AH31" s="21">
        <f t="shared" si="34"/>
        <v>-50.625</v>
      </c>
      <c r="AI31" s="21">
        <f t="shared" si="34"/>
        <v>-52.5</v>
      </c>
      <c r="AJ31" s="21">
        <f t="shared" si="34"/>
        <v>-54.375</v>
      </c>
      <c r="AK31" s="21">
        <f t="shared" si="34"/>
        <v>-56.25</v>
      </c>
      <c r="AL31" s="21"/>
    </row>
    <row r="32" spans="2:38">
      <c r="B32" t="s">
        <v>60</v>
      </c>
      <c r="C32" s="2">
        <f>SUM(F30:F32)</f>
        <v>3.8124999999999999E-2</v>
      </c>
      <c r="D32" s="8"/>
      <c r="E32">
        <v>3</v>
      </c>
      <c r="F32" s="2">
        <f t="shared" si="31"/>
        <v>1.5625E-2</v>
      </c>
      <c r="G32" s="2">
        <f>F32*$B$5*10</f>
        <v>2.34375</v>
      </c>
      <c r="H32" s="2"/>
      <c r="I32" s="21">
        <f>G32</f>
        <v>2.34375</v>
      </c>
      <c r="J32" s="21">
        <f>$G$10*I29</f>
        <v>4.6875</v>
      </c>
      <c r="K32" s="21">
        <f>$G$10*J29</f>
        <v>7.03125</v>
      </c>
      <c r="L32" s="21">
        <f t="shared" ref="L32:T32" si="35">$G$10*K29</f>
        <v>9.375</v>
      </c>
      <c r="M32" s="21">
        <f t="shared" si="35"/>
        <v>11.71875</v>
      </c>
      <c r="N32" s="21">
        <f t="shared" si="35"/>
        <v>14.0625</v>
      </c>
      <c r="O32" s="21">
        <f t="shared" si="35"/>
        <v>16.40625</v>
      </c>
      <c r="P32" s="21">
        <f t="shared" si="35"/>
        <v>18.75</v>
      </c>
      <c r="Q32" s="21">
        <f t="shared" si="35"/>
        <v>21.09375</v>
      </c>
      <c r="R32" s="21">
        <f t="shared" si="35"/>
        <v>23.4375</v>
      </c>
      <c r="S32" s="21">
        <f t="shared" si="35"/>
        <v>25.78125</v>
      </c>
      <c r="T32" s="21">
        <f t="shared" si="35"/>
        <v>28.125</v>
      </c>
      <c r="U32" s="21">
        <f t="shared" ref="U32" si="36">$G$10*T29</f>
        <v>30.46875</v>
      </c>
      <c r="V32" s="21">
        <f t="shared" ref="V32" si="37">$G$10*U29</f>
        <v>32.8125</v>
      </c>
      <c r="W32" s="21">
        <f t="shared" ref="W32" si="38">$G$10*V29</f>
        <v>35.15625</v>
      </c>
      <c r="X32" s="21">
        <f t="shared" ref="X32" si="39">$G$10*W29</f>
        <v>37.5</v>
      </c>
      <c r="Y32" s="21">
        <f t="shared" ref="Y32" si="40">$G$10*X29</f>
        <v>39.84375</v>
      </c>
      <c r="Z32" s="21">
        <f t="shared" ref="Z32" si="41">$G$10*Y29</f>
        <v>42.1875</v>
      </c>
      <c r="AA32" s="21">
        <f t="shared" ref="AA32" si="42">$G$10*Z29</f>
        <v>44.53125</v>
      </c>
      <c r="AB32" s="21">
        <f t="shared" ref="AB32" si="43">$G$10*AA29</f>
        <v>46.875</v>
      </c>
      <c r="AC32" s="21">
        <f t="shared" ref="AC32" si="44">$G$10*AB29</f>
        <v>49.21875</v>
      </c>
      <c r="AD32" s="21">
        <f t="shared" ref="AD32" si="45">$G$10*AC29</f>
        <v>51.5625</v>
      </c>
      <c r="AE32" s="21">
        <f t="shared" ref="AE32" si="46">$G$10*AD29</f>
        <v>53.90625</v>
      </c>
      <c r="AF32" s="21">
        <f t="shared" ref="AF32" si="47">$G$10*AE29</f>
        <v>56.25</v>
      </c>
      <c r="AG32" s="21">
        <f t="shared" ref="AG32" si="48">$G$10*AF29</f>
        <v>58.59375</v>
      </c>
      <c r="AH32" s="21">
        <f t="shared" ref="AH32" si="49">$G$10*AG29</f>
        <v>60.9375</v>
      </c>
      <c r="AI32" s="21">
        <f t="shared" ref="AI32" si="50">$G$10*AH29</f>
        <v>63.28125</v>
      </c>
      <c r="AJ32" s="21">
        <f t="shared" ref="AJ32" si="51">$G$10*AI29</f>
        <v>65.625</v>
      </c>
      <c r="AK32" s="21">
        <f t="shared" ref="AK32" si="52">$G$10*AJ29</f>
        <v>67.96875</v>
      </c>
      <c r="AL32" s="21"/>
    </row>
    <row r="33" spans="2:38">
      <c r="B33" t="s">
        <v>61</v>
      </c>
      <c r="C33" s="2">
        <f t="shared" ref="C33:C60" si="53">SUM(F31:F33)</f>
        <v>4.7656249999999997E-2</v>
      </c>
      <c r="D33" s="8"/>
      <c r="E33">
        <v>4</v>
      </c>
      <c r="F33" s="2">
        <f t="shared" si="31"/>
        <v>1.953125E-2</v>
      </c>
      <c r="G33" s="2">
        <f>-F33*$B$5*10</f>
        <v>-2.9296875</v>
      </c>
      <c r="H33" s="2"/>
      <c r="I33" s="2"/>
      <c r="J33" s="21">
        <f>G33</f>
        <v>-2.9296875</v>
      </c>
      <c r="K33" s="21">
        <f>-$G$11*I29</f>
        <v>-5.859375</v>
      </c>
      <c r="L33" s="21">
        <f t="shared" ref="L33:T33" si="54">-$G$11*J29</f>
        <v>-8.7890625</v>
      </c>
      <c r="M33" s="21">
        <f t="shared" si="54"/>
        <v>-11.71875</v>
      </c>
      <c r="N33" s="21">
        <f t="shared" si="54"/>
        <v>-14.6484375</v>
      </c>
      <c r="O33" s="21">
        <f t="shared" si="54"/>
        <v>-17.578125</v>
      </c>
      <c r="P33" s="21">
        <f t="shared" si="54"/>
        <v>-20.5078125</v>
      </c>
      <c r="Q33" s="21">
        <f t="shared" si="54"/>
        <v>-23.4375</v>
      </c>
      <c r="R33" s="21">
        <f t="shared" si="54"/>
        <v>-26.3671875</v>
      </c>
      <c r="S33" s="21">
        <f t="shared" si="54"/>
        <v>-29.296875</v>
      </c>
      <c r="T33" s="21">
        <f t="shared" si="54"/>
        <v>-32.2265625</v>
      </c>
      <c r="U33" s="21">
        <f t="shared" ref="U33" si="55">-$G$11*S29</f>
        <v>-35.15625</v>
      </c>
      <c r="V33" s="21">
        <f t="shared" ref="V33" si="56">-$G$11*T29</f>
        <v>-38.0859375</v>
      </c>
      <c r="W33" s="21">
        <f t="shared" ref="W33" si="57">-$G$11*U29</f>
        <v>-41.015625</v>
      </c>
      <c r="X33" s="21">
        <f t="shared" ref="X33" si="58">-$G$11*V29</f>
        <v>-43.9453125</v>
      </c>
      <c r="Y33" s="21">
        <f t="shared" ref="Y33" si="59">-$G$11*W29</f>
        <v>-46.875</v>
      </c>
      <c r="Z33" s="21">
        <f t="shared" ref="Z33" si="60">-$G$11*X29</f>
        <v>-49.8046875</v>
      </c>
      <c r="AA33" s="21">
        <f t="shared" ref="AA33" si="61">-$G$11*Y29</f>
        <v>-52.734375</v>
      </c>
      <c r="AB33" s="21">
        <f t="shared" ref="AB33" si="62">-$G$11*Z29</f>
        <v>-55.6640625</v>
      </c>
      <c r="AC33" s="21">
        <f t="shared" ref="AC33" si="63">-$G$11*AA29</f>
        <v>-58.59375</v>
      </c>
      <c r="AD33" s="21">
        <f t="shared" ref="AD33" si="64">-$G$11*AB29</f>
        <v>-61.5234375</v>
      </c>
      <c r="AE33" s="21">
        <f t="shared" ref="AE33" si="65">-$G$11*AC29</f>
        <v>-64.453125</v>
      </c>
      <c r="AF33" s="21">
        <f t="shared" ref="AF33" si="66">-$G$11*AD29</f>
        <v>-67.3828125</v>
      </c>
      <c r="AG33" s="21">
        <f t="shared" ref="AG33" si="67">-$G$11*AE29</f>
        <v>-70.3125</v>
      </c>
      <c r="AH33" s="21">
        <f t="shared" ref="AH33" si="68">-$G$11*AF29</f>
        <v>-73.2421875</v>
      </c>
      <c r="AI33" s="21">
        <f t="shared" ref="AI33" si="69">-$G$11*AG29</f>
        <v>-76.171875</v>
      </c>
      <c r="AJ33" s="21">
        <f t="shared" ref="AJ33" si="70">-$G$11*AH29</f>
        <v>-79.1015625</v>
      </c>
      <c r="AK33" s="21">
        <f t="shared" ref="AK33" si="71">-$G$11*AI29</f>
        <v>-82.03125</v>
      </c>
      <c r="AL33" s="21"/>
    </row>
    <row r="34" spans="2:38">
      <c r="B34" t="s">
        <v>62</v>
      </c>
      <c r="C34" s="2">
        <f t="shared" si="53"/>
        <v>5.95703125E-2</v>
      </c>
      <c r="D34" s="8"/>
      <c r="E34" s="5">
        <v>5</v>
      </c>
      <c r="F34" s="2">
        <f t="shared" si="31"/>
        <v>2.44140625E-2</v>
      </c>
      <c r="G34" s="2">
        <f>F34*$B$5*10</f>
        <v>3.662109375</v>
      </c>
      <c r="H34" s="2"/>
      <c r="I34" s="2"/>
      <c r="J34" s="2"/>
      <c r="K34" s="21">
        <f>G34</f>
        <v>3.662109375</v>
      </c>
      <c r="L34" s="21">
        <f>$G$12*I29</f>
        <v>7.32421875</v>
      </c>
      <c r="M34" s="21">
        <f t="shared" ref="M34" si="72">$G$12*J29</f>
        <v>10.986328125</v>
      </c>
      <c r="N34" s="21">
        <f t="shared" ref="N34" si="73">$G$12*K29</f>
        <v>14.6484375</v>
      </c>
      <c r="O34" s="21">
        <f t="shared" ref="O34" si="74">$G$12*L29</f>
        <v>18.310546875</v>
      </c>
      <c r="P34" s="21">
        <f t="shared" ref="P34" si="75">$G$12*M29</f>
        <v>21.97265625</v>
      </c>
      <c r="Q34" s="21">
        <f t="shared" ref="Q34" si="76">$G$12*N29</f>
        <v>25.634765625</v>
      </c>
      <c r="R34" s="21">
        <f t="shared" ref="R34" si="77">$G$12*O29</f>
        <v>29.296875</v>
      </c>
      <c r="S34" s="21">
        <f t="shared" ref="S34" si="78">$G$12*P29</f>
        <v>32.958984375</v>
      </c>
      <c r="T34" s="21">
        <f t="shared" ref="T34" si="79">$G$12*Q29</f>
        <v>36.62109375</v>
      </c>
      <c r="U34" s="21">
        <f t="shared" ref="U34" si="80">$G$12*R29</f>
        <v>40.283203125</v>
      </c>
      <c r="V34" s="21">
        <f t="shared" ref="V34" si="81">$G$12*S29</f>
        <v>43.9453125</v>
      </c>
      <c r="W34" s="21">
        <f t="shared" ref="W34" si="82">$G$12*T29</f>
        <v>47.607421875</v>
      </c>
      <c r="X34" s="21">
        <f t="shared" ref="X34" si="83">$G$12*U29</f>
        <v>51.26953125</v>
      </c>
      <c r="Y34" s="21">
        <f t="shared" ref="Y34" si="84">$G$12*V29</f>
        <v>54.931640625</v>
      </c>
      <c r="Z34" s="21">
        <f t="shared" ref="Z34" si="85">$G$12*W29</f>
        <v>58.59375</v>
      </c>
      <c r="AA34" s="21">
        <f t="shared" ref="AA34" si="86">$G$12*X29</f>
        <v>62.255859375</v>
      </c>
      <c r="AB34" s="21">
        <f t="shared" ref="AB34" si="87">$G$12*Y29</f>
        <v>65.91796875</v>
      </c>
      <c r="AC34" s="21">
        <f t="shared" ref="AC34" si="88">$G$12*Z29</f>
        <v>69.580078125</v>
      </c>
      <c r="AD34" s="21">
        <f t="shared" ref="AD34" si="89">$G$12*AA29</f>
        <v>73.2421875</v>
      </c>
      <c r="AE34" s="21">
        <f t="shared" ref="AE34" si="90">$G$12*AB29</f>
        <v>76.904296875</v>
      </c>
      <c r="AF34" s="21">
        <f t="shared" ref="AF34" si="91">$G$12*AC29</f>
        <v>80.56640625</v>
      </c>
      <c r="AG34" s="21">
        <f t="shared" ref="AG34" si="92">$G$12*AD29</f>
        <v>84.228515625</v>
      </c>
      <c r="AH34" s="21">
        <f t="shared" ref="AH34" si="93">$G$12*AE29</f>
        <v>87.890625</v>
      </c>
      <c r="AI34" s="21">
        <f t="shared" ref="AI34" si="94">$G$12*AF29</f>
        <v>91.552734375</v>
      </c>
      <c r="AJ34" s="21">
        <f t="shared" ref="AJ34" si="95">$G$12*AG29</f>
        <v>95.21484375</v>
      </c>
      <c r="AK34" s="21">
        <f t="shared" ref="AK34" si="96">$G$12*AH29</f>
        <v>98.876953125</v>
      </c>
      <c r="AL34" s="21"/>
    </row>
    <row r="35" spans="2:38">
      <c r="B35" t="s">
        <v>63</v>
      </c>
      <c r="C35" s="2">
        <f t="shared" si="53"/>
        <v>7.4462890625E-2</v>
      </c>
      <c r="D35" s="8"/>
      <c r="E35">
        <v>6</v>
      </c>
      <c r="F35" s="2">
        <f t="shared" si="31"/>
        <v>3.0517578125E-2</v>
      </c>
      <c r="G35" s="2">
        <f>-F35*$B$5*10</f>
        <v>-4.57763671875</v>
      </c>
      <c r="H35" s="2"/>
      <c r="I35" s="2"/>
      <c r="J35" s="2"/>
      <c r="K35" s="2"/>
      <c r="L35" s="21">
        <f>G35</f>
        <v>-4.57763671875</v>
      </c>
      <c r="M35" s="21">
        <f>-$G$13*I29</f>
        <v>-9.1552734375</v>
      </c>
      <c r="N35" s="21">
        <f t="shared" ref="N35:T35" si="97">-$G$13*J29</f>
        <v>-13.73291015625</v>
      </c>
      <c r="O35" s="21">
        <f t="shared" si="97"/>
        <v>-18.310546875</v>
      </c>
      <c r="P35" s="21">
        <f t="shared" si="97"/>
        <v>-22.88818359375</v>
      </c>
      <c r="Q35" s="21">
        <f t="shared" si="97"/>
        <v>-27.4658203125</v>
      </c>
      <c r="R35" s="21">
        <f t="shared" si="97"/>
        <v>-32.04345703125</v>
      </c>
      <c r="S35" s="21">
        <f t="shared" si="97"/>
        <v>-36.62109375</v>
      </c>
      <c r="T35" s="21">
        <f t="shared" si="97"/>
        <v>-41.19873046875</v>
      </c>
      <c r="U35" s="21">
        <f t="shared" ref="U35" si="98">-$G$13*Q29</f>
        <v>-45.7763671875</v>
      </c>
      <c r="V35" s="21">
        <f t="shared" ref="V35" si="99">-$G$13*R29</f>
        <v>-50.35400390625</v>
      </c>
      <c r="W35" s="21">
        <f t="shared" ref="W35" si="100">-$G$13*S29</f>
        <v>-54.931640625</v>
      </c>
      <c r="X35" s="21">
        <f t="shared" ref="X35" si="101">-$G$13*T29</f>
        <v>-59.50927734375</v>
      </c>
      <c r="Y35" s="21">
        <f t="shared" ref="Y35" si="102">-$G$13*U29</f>
        <v>-64.0869140625</v>
      </c>
      <c r="Z35" s="21">
        <f t="shared" ref="Z35" si="103">-$G$13*V29</f>
        <v>-68.66455078125</v>
      </c>
      <c r="AA35" s="21">
        <f t="shared" ref="AA35" si="104">-$G$13*W29</f>
        <v>-73.2421875</v>
      </c>
      <c r="AB35" s="21">
        <f t="shared" ref="AB35" si="105">-$G$13*X29</f>
        <v>-77.81982421875</v>
      </c>
      <c r="AC35" s="21">
        <f t="shared" ref="AC35" si="106">-$G$13*Y29</f>
        <v>-82.3974609375</v>
      </c>
      <c r="AD35" s="21">
        <f t="shared" ref="AD35" si="107">-$G$13*Z29</f>
        <v>-86.97509765625</v>
      </c>
      <c r="AE35" s="21">
        <f t="shared" ref="AE35" si="108">-$G$13*AA29</f>
        <v>-91.552734375</v>
      </c>
      <c r="AF35" s="21">
        <f t="shared" ref="AF35" si="109">-$G$13*AB29</f>
        <v>-96.13037109375</v>
      </c>
      <c r="AG35" s="21">
        <f t="shared" ref="AG35" si="110">-$G$13*AC29</f>
        <v>-100.7080078125</v>
      </c>
      <c r="AH35" s="21">
        <f t="shared" ref="AH35" si="111">-$G$13*AD29</f>
        <v>-105.28564453125</v>
      </c>
      <c r="AI35" s="21">
        <f t="shared" ref="AI35" si="112">-$G$13*AE29</f>
        <v>-109.86328125</v>
      </c>
      <c r="AJ35" s="21">
        <f t="shared" ref="AJ35" si="113">-$G$13*AF29</f>
        <v>-114.44091796875</v>
      </c>
      <c r="AK35" s="21">
        <f t="shared" ref="AK35" si="114">-$G$13*AG29</f>
        <v>-119.0185546875</v>
      </c>
      <c r="AL35" s="21"/>
    </row>
    <row r="36" spans="2:38">
      <c r="B36" t="s">
        <v>64</v>
      </c>
      <c r="C36" s="2">
        <f t="shared" si="53"/>
        <v>9.307861328125E-2</v>
      </c>
      <c r="D36" s="8"/>
      <c r="E36">
        <v>7</v>
      </c>
      <c r="F36" s="2">
        <f t="shared" si="31"/>
        <v>3.814697265625E-2</v>
      </c>
      <c r="G36" s="2">
        <f>F36*$B$5*10</f>
        <v>5.7220458984375</v>
      </c>
      <c r="H36" s="2"/>
      <c r="I36" s="2"/>
      <c r="J36" s="2"/>
      <c r="K36" s="2"/>
      <c r="L36" s="2"/>
      <c r="M36" s="21">
        <f>G36</f>
        <v>5.7220458984375</v>
      </c>
      <c r="N36" s="21">
        <f>$G$14*I29</f>
        <v>11.444091796875</v>
      </c>
      <c r="O36" s="21">
        <f t="shared" ref="O36" si="115">$G$14*J29</f>
        <v>17.1661376953125</v>
      </c>
      <c r="P36" s="21">
        <f t="shared" ref="P36" si="116">$G$14*K29</f>
        <v>22.88818359375</v>
      </c>
      <c r="Q36" s="21">
        <f t="shared" ref="Q36" si="117">$G$14*L29</f>
        <v>28.6102294921875</v>
      </c>
      <c r="R36" s="21">
        <f t="shared" ref="R36" si="118">$G$14*M29</f>
        <v>34.332275390625</v>
      </c>
      <c r="S36" s="21">
        <f t="shared" ref="S36" si="119">$G$14*N29</f>
        <v>40.0543212890625</v>
      </c>
      <c r="T36" s="21">
        <f t="shared" ref="T36" si="120">$G$14*O29</f>
        <v>45.7763671875</v>
      </c>
      <c r="U36" s="21">
        <f t="shared" ref="U36" si="121">$G$14*P29</f>
        <v>51.4984130859375</v>
      </c>
      <c r="V36" s="21">
        <f t="shared" ref="V36" si="122">$G$14*Q29</f>
        <v>57.220458984375</v>
      </c>
      <c r="W36" s="21">
        <f t="shared" ref="W36" si="123">$G$14*R29</f>
        <v>62.9425048828125</v>
      </c>
      <c r="X36" s="21">
        <f t="shared" ref="X36" si="124">$G$14*S29</f>
        <v>68.66455078125</v>
      </c>
      <c r="Y36" s="21">
        <f t="shared" ref="Y36" si="125">$G$14*T29</f>
        <v>74.3865966796875</v>
      </c>
      <c r="Z36" s="21">
        <f t="shared" ref="Z36" si="126">$G$14*U29</f>
        <v>80.108642578125</v>
      </c>
      <c r="AA36" s="21">
        <f t="shared" ref="AA36" si="127">$G$14*V29</f>
        <v>85.8306884765625</v>
      </c>
      <c r="AB36" s="21">
        <f t="shared" ref="AB36" si="128">$G$14*W29</f>
        <v>91.552734375</v>
      </c>
      <c r="AC36" s="21">
        <f t="shared" ref="AC36" si="129">$G$14*X29</f>
        <v>97.2747802734375</v>
      </c>
      <c r="AD36" s="21">
        <f t="shared" ref="AD36" si="130">$G$14*Y29</f>
        <v>102.996826171875</v>
      </c>
      <c r="AE36" s="21">
        <f t="shared" ref="AE36" si="131">$G$14*Z29</f>
        <v>108.7188720703125</v>
      </c>
      <c r="AF36" s="21">
        <f t="shared" ref="AF36" si="132">$G$14*AA29</f>
        <v>114.44091796875</v>
      </c>
      <c r="AG36" s="21">
        <f t="shared" ref="AG36" si="133">$G$14*AB29</f>
        <v>120.1629638671875</v>
      </c>
      <c r="AH36" s="21">
        <f t="shared" ref="AH36" si="134">$G$14*AC29</f>
        <v>125.885009765625</v>
      </c>
      <c r="AI36" s="21">
        <f t="shared" ref="AI36" si="135">$G$14*AD29</f>
        <v>131.6070556640625</v>
      </c>
      <c r="AJ36" s="21">
        <f t="shared" ref="AJ36" si="136">$G$14*AE29</f>
        <v>137.3291015625</v>
      </c>
      <c r="AK36" s="21">
        <f t="shared" ref="AK36" si="137">$G$14*AF29</f>
        <v>143.0511474609375</v>
      </c>
      <c r="AL36" s="21"/>
    </row>
    <row r="37" spans="2:38">
      <c r="B37" t="s">
        <v>65</v>
      </c>
      <c r="C37" s="2">
        <f t="shared" si="53"/>
        <v>0.1163482666015625</v>
      </c>
      <c r="D37" s="8"/>
      <c r="E37">
        <v>8</v>
      </c>
      <c r="F37" s="2">
        <f t="shared" si="31"/>
        <v>4.76837158203125E-2</v>
      </c>
      <c r="G37" s="2">
        <f>-F37*$B$5*10</f>
        <v>-7.152557373046875</v>
      </c>
      <c r="H37" s="2"/>
      <c r="I37" s="2"/>
      <c r="J37" s="2"/>
      <c r="K37" s="2"/>
      <c r="L37" s="2"/>
      <c r="M37" s="2"/>
      <c r="N37" s="21">
        <f>G37</f>
        <v>-7.152557373046875</v>
      </c>
      <c r="O37" s="21">
        <f>-$G$15*I29</f>
        <v>-14.30511474609375</v>
      </c>
      <c r="P37" s="21">
        <f t="shared" ref="P37:T37" si="138">-$G$15*J29</f>
        <v>-21.457672119140625</v>
      </c>
      <c r="Q37" s="21">
        <f t="shared" si="138"/>
        <v>-28.6102294921875</v>
      </c>
      <c r="R37" s="21">
        <f t="shared" si="138"/>
        <v>-35.762786865234375</v>
      </c>
      <c r="S37" s="21">
        <f t="shared" si="138"/>
        <v>-42.91534423828125</v>
      </c>
      <c r="T37" s="21">
        <f t="shared" si="138"/>
        <v>-50.067901611328125</v>
      </c>
      <c r="U37" s="21">
        <f t="shared" ref="U37" si="139">-$G$15*O29</f>
        <v>-57.220458984375</v>
      </c>
      <c r="V37" s="21">
        <f t="shared" ref="V37" si="140">-$G$15*P29</f>
        <v>-64.373016357421875</v>
      </c>
      <c r="W37" s="21">
        <f t="shared" ref="W37" si="141">-$G$15*Q29</f>
        <v>-71.52557373046875</v>
      </c>
      <c r="X37" s="21">
        <f t="shared" ref="X37" si="142">-$G$15*R29</f>
        <v>-78.678131103515625</v>
      </c>
      <c r="Y37" s="21">
        <f t="shared" ref="Y37" si="143">-$G$15*S29</f>
        <v>-85.8306884765625</v>
      </c>
      <c r="Z37" s="21">
        <f t="shared" ref="Z37" si="144">-$G$15*T29</f>
        <v>-92.983245849609375</v>
      </c>
      <c r="AA37" s="21">
        <f t="shared" ref="AA37" si="145">-$G$15*U29</f>
        <v>-100.13580322265625</v>
      </c>
      <c r="AB37" s="21">
        <f t="shared" ref="AB37" si="146">-$G$15*V29</f>
        <v>-107.28836059570312</v>
      </c>
      <c r="AC37" s="21">
        <f t="shared" ref="AC37" si="147">-$G$15*W29</f>
        <v>-114.44091796875</v>
      </c>
      <c r="AD37" s="21">
        <f t="shared" ref="AD37" si="148">-$G$15*X29</f>
        <v>-121.59347534179687</v>
      </c>
      <c r="AE37" s="21">
        <f t="shared" ref="AE37" si="149">-$G$15*Y29</f>
        <v>-128.74603271484375</v>
      </c>
      <c r="AF37" s="21">
        <f t="shared" ref="AF37" si="150">-$G$15*Z29</f>
        <v>-135.89859008789063</v>
      </c>
      <c r="AG37" s="21">
        <f t="shared" ref="AG37" si="151">-$G$15*AA29</f>
        <v>-143.0511474609375</v>
      </c>
      <c r="AH37" s="21">
        <f t="shared" ref="AH37" si="152">-$G$15*AB29</f>
        <v>-150.20370483398438</v>
      </c>
      <c r="AI37" s="21">
        <f t="shared" ref="AI37" si="153">-$G$15*AC29</f>
        <v>-157.35626220703125</v>
      </c>
      <c r="AJ37" s="21">
        <f t="shared" ref="AJ37" si="154">-$G$15*AD29</f>
        <v>-164.50881958007813</v>
      </c>
      <c r="AK37" s="21">
        <f t="shared" ref="AK37" si="155">-$G$15*AE29</f>
        <v>-171.661376953125</v>
      </c>
      <c r="AL37" s="21"/>
    </row>
    <row r="38" spans="2:38">
      <c r="B38" t="s">
        <v>66</v>
      </c>
      <c r="C38" s="2">
        <f t="shared" si="53"/>
        <v>0.14543533325195313</v>
      </c>
      <c r="D38" s="8"/>
      <c r="E38">
        <v>9</v>
      </c>
      <c r="F38" s="2">
        <f t="shared" si="31"/>
        <v>5.9604644775390625E-2</v>
      </c>
      <c r="G38" s="2">
        <f>F38*$B$5*10</f>
        <v>8.9406967163085938</v>
      </c>
      <c r="H38" s="2"/>
      <c r="I38" s="2"/>
      <c r="J38" s="2"/>
      <c r="K38" s="2"/>
      <c r="L38" s="2"/>
      <c r="M38" s="2"/>
      <c r="N38" s="2"/>
      <c r="O38" s="21">
        <f>G38</f>
        <v>8.9406967163085938</v>
      </c>
      <c r="P38" s="21">
        <f>$G$16*I29</f>
        <v>17.881393432617188</v>
      </c>
      <c r="Q38" s="21">
        <f t="shared" ref="Q38" si="156">$G$16*J29</f>
        <v>26.822090148925781</v>
      </c>
      <c r="R38" s="21">
        <f t="shared" ref="R38" si="157">$G$16*K29</f>
        <v>35.762786865234375</v>
      </c>
      <c r="S38" s="21">
        <f t="shared" ref="S38" si="158">$G$16*L29</f>
        <v>44.703483581542969</v>
      </c>
      <c r="T38" s="21">
        <f t="shared" ref="T38" si="159">$G$16*M29</f>
        <v>53.644180297851563</v>
      </c>
      <c r="U38" s="21">
        <f t="shared" ref="U38" si="160">$G$16*N29</f>
        <v>62.584877014160156</v>
      </c>
      <c r="V38" s="21">
        <f t="shared" ref="V38" si="161">$G$16*O29</f>
        <v>71.52557373046875</v>
      </c>
      <c r="W38" s="21">
        <f t="shared" ref="W38" si="162">$G$16*P29</f>
        <v>80.466270446777344</v>
      </c>
      <c r="X38" s="21">
        <f t="shared" ref="X38" si="163">$G$16*Q29</f>
        <v>89.406967163085938</v>
      </c>
      <c r="Y38" s="21">
        <f t="shared" ref="Y38" si="164">$G$16*R29</f>
        <v>98.347663879394531</v>
      </c>
      <c r="Z38" s="21">
        <f t="shared" ref="Z38" si="165">$G$16*S29</f>
        <v>107.28836059570312</v>
      </c>
      <c r="AA38" s="21">
        <f t="shared" ref="AA38" si="166">$G$16*T29</f>
        <v>116.22905731201172</v>
      </c>
      <c r="AB38" s="21">
        <f t="shared" ref="AB38" si="167">$G$16*U29</f>
        <v>125.16975402832031</v>
      </c>
      <c r="AC38" s="21">
        <f t="shared" ref="AC38" si="168">$G$16*V29</f>
        <v>134.11045074462891</v>
      </c>
      <c r="AD38" s="21">
        <f t="shared" ref="AD38" si="169">$G$16*W29</f>
        <v>143.0511474609375</v>
      </c>
      <c r="AE38" s="21">
        <f t="shared" ref="AE38" si="170">$G$16*X29</f>
        <v>151.99184417724609</v>
      </c>
      <c r="AF38" s="21">
        <f t="shared" ref="AF38" si="171">$G$16*Y29</f>
        <v>160.93254089355469</v>
      </c>
      <c r="AG38" s="21">
        <f t="shared" ref="AG38" si="172">$G$16*Z29</f>
        <v>169.87323760986328</v>
      </c>
      <c r="AH38" s="21">
        <f t="shared" ref="AH38" si="173">$G$16*AA29</f>
        <v>178.81393432617188</v>
      </c>
      <c r="AI38" s="21">
        <f t="shared" ref="AI38" si="174">$G$16*AB29</f>
        <v>187.75463104248047</v>
      </c>
      <c r="AJ38" s="21">
        <f t="shared" ref="AJ38" si="175">$G$16*AC29</f>
        <v>196.69532775878906</v>
      </c>
      <c r="AK38" s="21">
        <f t="shared" ref="AK38" si="176">$G$16*AD29</f>
        <v>205.63602447509766</v>
      </c>
      <c r="AL38" s="21"/>
    </row>
    <row r="39" spans="2:38">
      <c r="B39" t="s">
        <v>67</v>
      </c>
      <c r="C39" s="2">
        <f t="shared" si="53"/>
        <v>0.18179416656494141</v>
      </c>
      <c r="D39" s="8"/>
      <c r="E39">
        <v>10</v>
      </c>
      <c r="F39" s="2">
        <f t="shared" si="31"/>
        <v>7.4505805969238281E-2</v>
      </c>
      <c r="G39" s="2">
        <f>-F39*$B$5*10</f>
        <v>-11.175870895385742</v>
      </c>
      <c r="H39" s="2"/>
      <c r="I39" s="2"/>
      <c r="J39" s="2"/>
      <c r="K39" s="2"/>
      <c r="L39" s="2"/>
      <c r="M39" s="2"/>
      <c r="N39" s="2"/>
      <c r="O39" s="2"/>
      <c r="P39" s="21">
        <f>G39</f>
        <v>-11.175870895385742</v>
      </c>
      <c r="Q39" s="21">
        <f>-$G$17*I29</f>
        <v>-22.351741790771484</v>
      </c>
      <c r="R39" s="21">
        <f t="shared" ref="R39:T39" si="177">-$G$17*J29</f>
        <v>-33.527612686157227</v>
      </c>
      <c r="S39" s="21">
        <f t="shared" si="177"/>
        <v>-44.703483581542969</v>
      </c>
      <c r="T39" s="21">
        <f t="shared" si="177"/>
        <v>-55.879354476928711</v>
      </c>
      <c r="U39" s="21">
        <f t="shared" ref="U39" si="178">-$G$17*M29</f>
        <v>-67.055225372314453</v>
      </c>
      <c r="V39" s="21">
        <f t="shared" ref="V39" si="179">-$G$17*N29</f>
        <v>-78.231096267700195</v>
      </c>
      <c r="W39" s="21">
        <f t="shared" ref="W39" si="180">-$G$17*O29</f>
        <v>-89.406967163085938</v>
      </c>
      <c r="X39" s="21">
        <f t="shared" ref="X39" si="181">-$G$17*P29</f>
        <v>-100.58283805847168</v>
      </c>
      <c r="Y39" s="21">
        <f t="shared" ref="Y39" si="182">-$G$17*Q29</f>
        <v>-111.75870895385742</v>
      </c>
      <c r="Z39" s="21">
        <f t="shared" ref="Z39" si="183">-$G$17*R29</f>
        <v>-122.93457984924316</v>
      </c>
      <c r="AA39" s="21">
        <f t="shared" ref="AA39" si="184">-$G$17*S29</f>
        <v>-134.11045074462891</v>
      </c>
      <c r="AB39" s="21">
        <f t="shared" ref="AB39" si="185">-$G$17*T29</f>
        <v>-145.28632164001465</v>
      </c>
      <c r="AC39" s="21">
        <f t="shared" ref="AC39" si="186">-$G$17*U29</f>
        <v>-156.46219253540039</v>
      </c>
      <c r="AD39" s="21">
        <f t="shared" ref="AD39" si="187">-$G$17*V29</f>
        <v>-167.63806343078613</v>
      </c>
      <c r="AE39" s="21">
        <f t="shared" ref="AE39" si="188">-$G$17*W29</f>
        <v>-178.81393432617188</v>
      </c>
      <c r="AF39" s="21">
        <f t="shared" ref="AF39" si="189">-$G$17*X29</f>
        <v>-189.98980522155762</v>
      </c>
      <c r="AG39" s="21">
        <f t="shared" ref="AG39" si="190">-$G$17*Y29</f>
        <v>-201.16567611694336</v>
      </c>
      <c r="AH39" s="21">
        <f t="shared" ref="AH39" si="191">-$G$17*Z29</f>
        <v>-212.3415470123291</v>
      </c>
      <c r="AI39" s="21">
        <f t="shared" ref="AI39" si="192">-$G$17*AA29</f>
        <v>-223.51741790771484</v>
      </c>
      <c r="AJ39" s="21">
        <f t="shared" ref="AJ39" si="193">-$G$17*AB29</f>
        <v>-234.69328880310059</v>
      </c>
      <c r="AK39" s="21">
        <f t="shared" ref="AK39" si="194">-$G$17*AC29</f>
        <v>-245.86915969848633</v>
      </c>
      <c r="AL39" s="21"/>
    </row>
    <row r="40" spans="2:38">
      <c r="B40" t="s">
        <v>68</v>
      </c>
      <c r="C40" s="2">
        <f t="shared" si="53"/>
        <v>0.22724270820617676</v>
      </c>
      <c r="D40" s="8"/>
      <c r="E40">
        <v>11</v>
      </c>
      <c r="F40" s="2">
        <f t="shared" si="31"/>
        <v>9.3132257461547852E-2</v>
      </c>
      <c r="G40" s="2">
        <f>F40*$B$5*10</f>
        <v>13.969838619232178</v>
      </c>
      <c r="H40" s="2"/>
      <c r="I40" s="2"/>
      <c r="J40" s="2"/>
      <c r="K40" s="2"/>
      <c r="L40" s="2"/>
      <c r="M40" s="2"/>
      <c r="N40" s="2"/>
      <c r="O40" s="2"/>
      <c r="P40" s="2"/>
      <c r="Q40" s="21">
        <f>G40</f>
        <v>13.969838619232178</v>
      </c>
      <c r="R40" s="21">
        <f>$G$18*I29</f>
        <v>27.939677238464355</v>
      </c>
      <c r="S40" s="21">
        <f t="shared" ref="S40" si="195">$G$18*J29</f>
        <v>41.909515857696533</v>
      </c>
      <c r="T40" s="21">
        <f t="shared" ref="T40" si="196">$G$18*K29</f>
        <v>55.879354476928711</v>
      </c>
      <c r="U40" s="21">
        <f t="shared" ref="U40" si="197">$G$18*L29</f>
        <v>69.849193096160889</v>
      </c>
      <c r="V40" s="21">
        <f t="shared" ref="V40" si="198">$G$18*M29</f>
        <v>83.819031715393066</v>
      </c>
      <c r="W40" s="21">
        <f t="shared" ref="W40" si="199">$G$18*N29</f>
        <v>97.788870334625244</v>
      </c>
      <c r="X40" s="21">
        <f t="shared" ref="X40" si="200">$G$18*O29</f>
        <v>111.75870895385742</v>
      </c>
      <c r="Y40" s="21">
        <f t="shared" ref="Y40" si="201">$G$18*P29</f>
        <v>125.7285475730896</v>
      </c>
      <c r="Z40" s="21">
        <f t="shared" ref="Z40" si="202">$G$18*Q29</f>
        <v>139.69838619232178</v>
      </c>
      <c r="AA40" s="21">
        <f t="shared" ref="AA40" si="203">$G$18*R29</f>
        <v>153.66822481155396</v>
      </c>
      <c r="AB40" s="21">
        <f t="shared" ref="AB40" si="204">$G$18*S29</f>
        <v>167.63806343078613</v>
      </c>
      <c r="AC40" s="21">
        <f t="shared" ref="AC40" si="205">$G$18*T29</f>
        <v>181.60790205001831</v>
      </c>
      <c r="AD40" s="21">
        <f t="shared" ref="AD40" si="206">$G$18*U29</f>
        <v>195.57774066925049</v>
      </c>
      <c r="AE40" s="21">
        <f t="shared" ref="AE40" si="207">$G$18*V29</f>
        <v>209.54757928848267</v>
      </c>
      <c r="AF40" s="21">
        <f t="shared" ref="AF40" si="208">$G$18*W29</f>
        <v>223.51741790771484</v>
      </c>
      <c r="AG40" s="21">
        <f t="shared" ref="AG40" si="209">$G$18*X29</f>
        <v>237.48725652694702</v>
      </c>
      <c r="AH40" s="21">
        <f t="shared" ref="AH40" si="210">$G$18*Y29</f>
        <v>251.4570951461792</v>
      </c>
      <c r="AI40" s="21">
        <f t="shared" ref="AI40" si="211">$G$18*Z29</f>
        <v>265.42693376541138</v>
      </c>
      <c r="AJ40" s="21">
        <f t="shared" ref="AJ40" si="212">$G$18*AA29</f>
        <v>279.39677238464355</v>
      </c>
      <c r="AK40" s="21">
        <f t="shared" ref="AK40" si="213">$G$18*AB29</f>
        <v>293.36661100387573</v>
      </c>
      <c r="AL40" s="21"/>
    </row>
    <row r="41" spans="2:38">
      <c r="B41" t="s">
        <v>69</v>
      </c>
      <c r="C41" s="2">
        <f t="shared" si="53"/>
        <v>0.28405338525772095</v>
      </c>
      <c r="D41" s="8"/>
      <c r="E41">
        <v>12</v>
      </c>
      <c r="F41" s="2">
        <f t="shared" si="31"/>
        <v>0.11641532182693481</v>
      </c>
      <c r="G41" s="2">
        <f>-F41*$B$5*10</f>
        <v>-17.462298274040222</v>
      </c>
      <c r="H41" s="2"/>
      <c r="I41" s="2"/>
      <c r="J41" s="2"/>
      <c r="K41" s="2"/>
      <c r="L41" s="2"/>
      <c r="M41" s="2"/>
      <c r="N41" s="2"/>
      <c r="O41" s="2"/>
      <c r="P41" s="2"/>
      <c r="Q41" s="21"/>
      <c r="R41" s="21">
        <f>G41</f>
        <v>-17.462298274040222</v>
      </c>
      <c r="S41" s="21">
        <f>-$G$19*I29</f>
        <v>-34.924596548080444</v>
      </c>
      <c r="T41" s="21">
        <f>-$G$19*J29</f>
        <v>-52.386894822120667</v>
      </c>
      <c r="U41" s="21">
        <f t="shared" ref="U41:AA41" si="214">-$G$19*K29</f>
        <v>-69.849193096160889</v>
      </c>
      <c r="V41" s="21">
        <f t="shared" si="214"/>
        <v>-87.311491370201111</v>
      </c>
      <c r="W41" s="21">
        <f t="shared" si="214"/>
        <v>-104.77378964424133</v>
      </c>
      <c r="X41" s="21">
        <f t="shared" si="214"/>
        <v>-122.23608791828156</v>
      </c>
      <c r="Y41" s="21">
        <f t="shared" si="214"/>
        <v>-139.69838619232178</v>
      </c>
      <c r="Z41" s="21">
        <f t="shared" si="214"/>
        <v>-157.160684466362</v>
      </c>
      <c r="AA41" s="21">
        <f t="shared" si="214"/>
        <v>-174.62298274040222</v>
      </c>
      <c r="AB41" s="21">
        <f t="shared" ref="AB41" si="215">-$G$19*R29</f>
        <v>-192.08528101444244</v>
      </c>
      <c r="AC41" s="21">
        <f t="shared" ref="AC41" si="216">-$G$19*S29</f>
        <v>-209.54757928848267</v>
      </c>
      <c r="AD41" s="21">
        <f t="shared" ref="AD41" si="217">-$G$19*T29</f>
        <v>-227.00987756252289</v>
      </c>
      <c r="AE41" s="21">
        <f t="shared" ref="AE41" si="218">-$G$19*U29</f>
        <v>-244.47217583656311</v>
      </c>
      <c r="AF41" s="21">
        <f t="shared" ref="AF41" si="219">-$G$19*V29</f>
        <v>-261.93447411060333</v>
      </c>
      <c r="AG41" s="21">
        <f t="shared" ref="AG41" si="220">-$G$19*W29</f>
        <v>-279.39677238464355</v>
      </c>
      <c r="AH41" s="21">
        <f t="shared" ref="AH41" si="221">-$G$19*X29</f>
        <v>-296.85907065868378</v>
      </c>
      <c r="AI41" s="21">
        <f t="shared" ref="AI41" si="222">-$G$19*Y29</f>
        <v>-314.321368932724</v>
      </c>
      <c r="AJ41" s="21">
        <f t="shared" ref="AJ41" si="223">-$G$19*Z29</f>
        <v>-331.78366720676422</v>
      </c>
      <c r="AK41" s="21">
        <f t="shared" ref="AK41" si="224">-$G$19*AA29</f>
        <v>-349.24596548080444</v>
      </c>
      <c r="AL41" s="21"/>
    </row>
    <row r="42" spans="2:38">
      <c r="B42" t="s">
        <v>70</v>
      </c>
      <c r="C42" s="2">
        <f t="shared" si="53"/>
        <v>0.35506673157215118</v>
      </c>
      <c r="D42" s="8"/>
      <c r="E42">
        <v>13</v>
      </c>
      <c r="F42" s="2">
        <f t="shared" si="31"/>
        <v>0.14551915228366852</v>
      </c>
      <c r="G42" s="2">
        <f>F42*$B$5*10</f>
        <v>21.827872842550278</v>
      </c>
      <c r="H42" s="2"/>
      <c r="I42" s="2"/>
      <c r="J42" s="2"/>
      <c r="K42" s="2"/>
      <c r="L42" s="2"/>
      <c r="M42" s="2"/>
      <c r="N42" s="2"/>
      <c r="O42" s="2"/>
      <c r="P42" s="2"/>
      <c r="Q42" s="21"/>
      <c r="R42" s="21"/>
      <c r="S42" s="21">
        <f>G42</f>
        <v>21.827872842550278</v>
      </c>
      <c r="T42" s="21">
        <f>$G$42*I29</f>
        <v>43.655745685100555</v>
      </c>
      <c r="U42" s="21">
        <f>$G$42*J29</f>
        <v>65.483618527650833</v>
      </c>
      <c r="V42" s="21">
        <f t="shared" ref="V42:AA42" si="225">$G$42*K29</f>
        <v>87.311491370201111</v>
      </c>
      <c r="W42" s="21">
        <f t="shared" si="225"/>
        <v>109.13936421275139</v>
      </c>
      <c r="X42" s="21">
        <f t="shared" si="225"/>
        <v>130.96723705530167</v>
      </c>
      <c r="Y42" s="21">
        <f t="shared" si="225"/>
        <v>152.79510989785194</v>
      </c>
      <c r="Z42" s="21">
        <f t="shared" si="225"/>
        <v>174.62298274040222</v>
      </c>
      <c r="AA42" s="21">
        <f t="shared" si="225"/>
        <v>196.4508555829525</v>
      </c>
      <c r="AB42" s="21">
        <f t="shared" ref="AB42" si="226">$G$42*Q29</f>
        <v>218.27872842550278</v>
      </c>
      <c r="AC42" s="21">
        <f t="shared" ref="AC42" si="227">$G$42*R29</f>
        <v>240.10660126805305</v>
      </c>
      <c r="AD42" s="21">
        <f t="shared" ref="AD42" si="228">$G$42*S29</f>
        <v>261.93447411060333</v>
      </c>
      <c r="AE42" s="21">
        <f t="shared" ref="AE42" si="229">$G$42*T29</f>
        <v>283.76234695315361</v>
      </c>
      <c r="AF42" s="21">
        <f t="shared" ref="AF42" si="230">$G$42*U29</f>
        <v>305.59021979570389</v>
      </c>
      <c r="AG42" s="21">
        <f t="shared" ref="AG42" si="231">$G$42*V29</f>
        <v>327.41809263825417</v>
      </c>
      <c r="AH42" s="21">
        <f t="shared" ref="AH42" si="232">$G$42*W29</f>
        <v>349.24596548080444</v>
      </c>
      <c r="AI42" s="21">
        <f t="shared" ref="AI42" si="233">$G$42*X29</f>
        <v>371.07383832335472</v>
      </c>
      <c r="AJ42" s="21">
        <f t="shared" ref="AJ42" si="234">$G$42*Y29</f>
        <v>392.901711165905</v>
      </c>
      <c r="AK42" s="21">
        <f t="shared" ref="AK42" si="235">$G$42*Z29</f>
        <v>414.72958400845528</v>
      </c>
      <c r="AL42" s="21"/>
    </row>
    <row r="43" spans="2:38">
      <c r="B43" t="s">
        <v>71</v>
      </c>
      <c r="C43" s="2">
        <f t="shared" si="53"/>
        <v>0.44383341446518898</v>
      </c>
      <c r="D43" s="8"/>
      <c r="E43">
        <v>14</v>
      </c>
      <c r="F43" s="2">
        <f t="shared" si="31"/>
        <v>0.18189894035458565</v>
      </c>
      <c r="G43" s="2">
        <f>-F43*$B$5*10</f>
        <v>-27.284841053187847</v>
      </c>
      <c r="H43" s="2"/>
      <c r="I43" s="2"/>
      <c r="J43" s="2"/>
      <c r="K43" s="2"/>
      <c r="L43" s="2"/>
      <c r="M43" s="2"/>
      <c r="N43" s="2"/>
      <c r="O43" s="2"/>
      <c r="P43" s="2"/>
      <c r="Q43" s="21"/>
      <c r="R43" s="21"/>
      <c r="S43" s="21"/>
      <c r="T43" s="21">
        <f>G43</f>
        <v>-27.284841053187847</v>
      </c>
      <c r="U43" s="21">
        <f>$G$43*I29</f>
        <v>-54.569682106375694</v>
      </c>
      <c r="V43" s="21">
        <f t="shared" ref="V43:AA43" si="236">$G$43*J29</f>
        <v>-81.854523159563541</v>
      </c>
      <c r="W43" s="21">
        <f t="shared" si="236"/>
        <v>-109.13936421275139</v>
      </c>
      <c r="X43" s="21">
        <f t="shared" si="236"/>
        <v>-136.42420526593924</v>
      </c>
      <c r="Y43" s="21">
        <f t="shared" si="236"/>
        <v>-163.70904631912708</v>
      </c>
      <c r="Z43" s="21">
        <f t="shared" si="236"/>
        <v>-190.99388737231493</v>
      </c>
      <c r="AA43" s="21">
        <f t="shared" si="236"/>
        <v>-218.27872842550278</v>
      </c>
      <c r="AB43" s="21">
        <f t="shared" ref="AB43" si="237">$G$43*P29</f>
        <v>-245.56356947869062</v>
      </c>
      <c r="AC43" s="21">
        <f t="shared" ref="AC43" si="238">$G$43*Q29</f>
        <v>-272.84841053187847</v>
      </c>
      <c r="AD43" s="21">
        <f t="shared" ref="AD43" si="239">$G$43*R29</f>
        <v>-300.13325158506632</v>
      </c>
      <c r="AE43" s="21">
        <f t="shared" ref="AE43" si="240">$G$43*S29</f>
        <v>-327.41809263825417</v>
      </c>
      <c r="AF43" s="21">
        <f t="shared" ref="AF43" si="241">$G$43*T29</f>
        <v>-354.70293369144201</v>
      </c>
      <c r="AG43" s="21">
        <f t="shared" ref="AG43" si="242">$G$43*U29</f>
        <v>-381.98777474462986</v>
      </c>
      <c r="AH43" s="21">
        <f t="shared" ref="AH43" si="243">$G$43*V29</f>
        <v>-409.27261579781771</v>
      </c>
      <c r="AI43" s="21">
        <f t="shared" ref="AI43" si="244">$G$43*W29</f>
        <v>-436.55745685100555</v>
      </c>
      <c r="AJ43" s="21">
        <f t="shared" ref="AJ43" si="245">$G$43*X29</f>
        <v>-463.8422979041934</v>
      </c>
      <c r="AK43" s="21">
        <f t="shared" ref="AK43" si="246">$G$43*Y29</f>
        <v>-491.12713895738125</v>
      </c>
      <c r="AL43" s="21"/>
    </row>
    <row r="44" spans="2:38">
      <c r="B44" t="s">
        <v>72</v>
      </c>
      <c r="C44" s="2">
        <f t="shared" si="53"/>
        <v>0.55479176808148623</v>
      </c>
      <c r="D44" s="8"/>
      <c r="E44">
        <v>15</v>
      </c>
      <c r="F44" s="2">
        <f t="shared" si="31"/>
        <v>0.22737367544323206</v>
      </c>
      <c r="G44" s="2">
        <f t="shared" ref="G44:G60" si="247">F44*$B$5*10</f>
        <v>34.106051316484809</v>
      </c>
      <c r="H44" s="2"/>
      <c r="I44" s="2"/>
      <c r="J44" s="2"/>
      <c r="K44" s="2"/>
      <c r="L44" s="2"/>
      <c r="M44" s="2"/>
      <c r="N44" s="2"/>
      <c r="O44" s="2"/>
      <c r="P44" s="2"/>
      <c r="Q44" s="21"/>
      <c r="R44" s="21"/>
      <c r="S44" s="21"/>
      <c r="T44" s="21"/>
      <c r="U44" s="21">
        <f>G44</f>
        <v>34.106051316484809</v>
      </c>
      <c r="V44" s="21">
        <f>$G$44*I29</f>
        <v>68.212102632969618</v>
      </c>
      <c r="W44" s="21">
        <f t="shared" ref="W44:AA44" si="248">$G$44*J29</f>
        <v>102.31815394945443</v>
      </c>
      <c r="X44" s="21">
        <f t="shared" si="248"/>
        <v>136.42420526593924</v>
      </c>
      <c r="Y44" s="21">
        <f t="shared" si="248"/>
        <v>170.53025658242404</v>
      </c>
      <c r="Z44" s="21">
        <f t="shared" si="248"/>
        <v>204.63630789890885</v>
      </c>
      <c r="AA44" s="21">
        <f t="shared" si="248"/>
        <v>238.74235921539366</v>
      </c>
      <c r="AB44" s="21">
        <f t="shared" ref="AB44" si="249">$G$44*O29</f>
        <v>272.84841053187847</v>
      </c>
      <c r="AC44" s="21">
        <f t="shared" ref="AC44" si="250">$G$44*P29</f>
        <v>306.95446184836328</v>
      </c>
      <c r="AD44" s="21">
        <f t="shared" ref="AD44" si="251">$G$44*Q29</f>
        <v>341.06051316484809</v>
      </c>
      <c r="AE44" s="21">
        <f t="shared" ref="AE44" si="252">$G$44*R29</f>
        <v>375.1665644813329</v>
      </c>
      <c r="AF44" s="21">
        <f t="shared" ref="AF44" si="253">$G$44*S29</f>
        <v>409.27261579781771</v>
      </c>
      <c r="AG44" s="21">
        <f t="shared" ref="AG44" si="254">$G$44*T29</f>
        <v>443.37866711430252</v>
      </c>
      <c r="AH44" s="21">
        <f t="shared" ref="AH44" si="255">$G$44*U29</f>
        <v>477.48471843078732</v>
      </c>
      <c r="AI44" s="21">
        <f t="shared" ref="AI44" si="256">$G$44*V29</f>
        <v>511.59076974727213</v>
      </c>
      <c r="AJ44" s="21">
        <f t="shared" ref="AJ44" si="257">$G$44*W29</f>
        <v>545.69682106375694</v>
      </c>
      <c r="AK44" s="21">
        <f t="shared" ref="AK44" si="258">$G$44*X29</f>
        <v>579.80287238024175</v>
      </c>
      <c r="AL44" s="21"/>
    </row>
    <row r="45" spans="2:38">
      <c r="B45" t="s">
        <v>73</v>
      </c>
      <c r="C45" s="2">
        <f t="shared" si="53"/>
        <v>0.69348971010185778</v>
      </c>
      <c r="D45" s="8"/>
      <c r="E45">
        <v>16</v>
      </c>
      <c r="F45" s="2">
        <f t="shared" si="31"/>
        <v>0.28421709430404007</v>
      </c>
      <c r="G45" s="2">
        <f>-F45*$B$5*10</f>
        <v>-42.632564145606011</v>
      </c>
      <c r="H45" s="2"/>
      <c r="I45" s="2"/>
      <c r="J45" s="2"/>
      <c r="K45" s="2"/>
      <c r="L45" s="2"/>
      <c r="M45" s="2"/>
      <c r="N45" s="2"/>
      <c r="O45" s="2"/>
      <c r="P45" s="2"/>
      <c r="Q45" s="21"/>
      <c r="R45" s="21"/>
      <c r="S45" s="21"/>
      <c r="T45" s="21"/>
      <c r="U45" s="21"/>
      <c r="V45" s="21">
        <f>G45</f>
        <v>-42.632564145606011</v>
      </c>
      <c r="W45" s="21">
        <f>$G$45*I29</f>
        <v>-85.265128291212022</v>
      </c>
      <c r="X45" s="21">
        <f t="shared" ref="X45:AA45" si="259">$G$45*J29</f>
        <v>-127.89769243681803</v>
      </c>
      <c r="Y45" s="21">
        <f t="shared" si="259"/>
        <v>-170.53025658242404</v>
      </c>
      <c r="Z45" s="21">
        <f t="shared" si="259"/>
        <v>-213.16282072803006</v>
      </c>
      <c r="AA45" s="21">
        <f t="shared" si="259"/>
        <v>-255.79538487363607</v>
      </c>
      <c r="AB45" s="21">
        <f t="shared" ref="AB45" si="260">$G$45*N29</f>
        <v>-298.42794901924208</v>
      </c>
      <c r="AC45" s="21">
        <f t="shared" ref="AC45" si="261">$G$45*O29</f>
        <v>-341.06051316484809</v>
      </c>
      <c r="AD45" s="21">
        <f t="shared" ref="AD45" si="262">$G$45*P29</f>
        <v>-383.6930773104541</v>
      </c>
      <c r="AE45" s="21">
        <f t="shared" ref="AE45" si="263">$G$45*Q29</f>
        <v>-426.32564145606011</v>
      </c>
      <c r="AF45" s="21">
        <f t="shared" ref="AF45" si="264">$G$45*R29</f>
        <v>-468.95820560166612</v>
      </c>
      <c r="AG45" s="21">
        <f t="shared" ref="AG45" si="265">$G$45*S29</f>
        <v>-511.59076974727213</v>
      </c>
      <c r="AH45" s="21">
        <f t="shared" ref="AH45" si="266">$G$45*T29</f>
        <v>-554.22333389287814</v>
      </c>
      <c r="AI45" s="21">
        <f t="shared" ref="AI45" si="267">$G$45*U29</f>
        <v>-596.85589803848416</v>
      </c>
      <c r="AJ45" s="21">
        <f t="shared" ref="AJ45" si="268">$G$45*V29</f>
        <v>-639.48846218409017</v>
      </c>
      <c r="AK45" s="21">
        <f t="shared" ref="AK45" si="269">$G$45*W29</f>
        <v>-682.12102632969618</v>
      </c>
      <c r="AL45" s="21"/>
    </row>
    <row r="46" spans="2:38">
      <c r="B46" t="s">
        <v>74</v>
      </c>
      <c r="C46" s="2">
        <f t="shared" si="53"/>
        <v>0.86686213762732223</v>
      </c>
      <c r="D46" s="8"/>
      <c r="E46">
        <v>17</v>
      </c>
      <c r="F46" s="2">
        <f t="shared" si="31"/>
        <v>0.35527136788005009</v>
      </c>
      <c r="G46" s="2">
        <f t="shared" si="247"/>
        <v>53.290705182007514</v>
      </c>
      <c r="H46" s="2"/>
      <c r="I46" s="2"/>
      <c r="J46" s="2"/>
      <c r="K46" s="2"/>
      <c r="L46" s="2"/>
      <c r="M46" s="2"/>
      <c r="N46" s="2"/>
      <c r="O46" s="2"/>
      <c r="P46" s="2"/>
      <c r="Q46" s="21"/>
      <c r="R46" s="21"/>
      <c r="S46" s="21"/>
      <c r="T46" s="21"/>
      <c r="U46" s="21"/>
      <c r="V46" s="21"/>
      <c r="W46" s="21">
        <f>G46</f>
        <v>53.290705182007514</v>
      </c>
      <c r="X46" s="21">
        <f>$G$46*I29</f>
        <v>106.58141036401503</v>
      </c>
      <c r="Y46" s="21">
        <f t="shared" ref="Y46:AA46" si="270">$G$46*J29</f>
        <v>159.87211554602254</v>
      </c>
      <c r="Z46" s="21">
        <f t="shared" si="270"/>
        <v>213.16282072803006</v>
      </c>
      <c r="AA46" s="21">
        <f t="shared" si="270"/>
        <v>266.45352591003757</v>
      </c>
      <c r="AB46" s="21">
        <f t="shared" ref="AB46" si="271">$G$46*M29</f>
        <v>319.74423109204508</v>
      </c>
      <c r="AC46" s="21">
        <f t="shared" ref="AC46" si="272">$G$46*N29</f>
        <v>373.0349362740526</v>
      </c>
      <c r="AD46" s="21">
        <f t="shared" ref="AD46" si="273">$G$46*O29</f>
        <v>426.32564145606011</v>
      </c>
      <c r="AE46" s="21">
        <f t="shared" ref="AE46" si="274">$G$46*P29</f>
        <v>479.61634663806763</v>
      </c>
      <c r="AF46" s="21">
        <f t="shared" ref="AF46" si="275">$G$46*Q29</f>
        <v>532.90705182007514</v>
      </c>
      <c r="AG46" s="21">
        <f t="shared" ref="AG46" si="276">$G$46*R29</f>
        <v>586.19775700208265</v>
      </c>
      <c r="AH46" s="21">
        <f t="shared" ref="AH46" si="277">$G$46*S29</f>
        <v>639.48846218409017</v>
      </c>
      <c r="AI46" s="21">
        <f t="shared" ref="AI46" si="278">$G$46*T29</f>
        <v>692.77916736609768</v>
      </c>
      <c r="AJ46" s="21">
        <f t="shared" ref="AJ46" si="279">$G$46*U29</f>
        <v>746.0698725481052</v>
      </c>
      <c r="AK46" s="21">
        <f t="shared" ref="AK46" si="280">$G$46*V29</f>
        <v>799.36057773011271</v>
      </c>
      <c r="AL46" s="21"/>
    </row>
    <row r="47" spans="2:38">
      <c r="B47" t="s">
        <v>75</v>
      </c>
      <c r="C47" s="2">
        <f t="shared" si="53"/>
        <v>1.0835776720341528</v>
      </c>
      <c r="D47" s="8"/>
      <c r="E47">
        <v>18</v>
      </c>
      <c r="F47" s="2">
        <f t="shared" si="31"/>
        <v>0.44408920985006262</v>
      </c>
      <c r="G47" s="2">
        <f>-F47*$B$5*10</f>
        <v>-66.613381477509392</v>
      </c>
      <c r="H47" s="2"/>
      <c r="I47" s="2"/>
      <c r="J47" s="2"/>
      <c r="K47" s="2"/>
      <c r="L47" s="2"/>
      <c r="M47" s="2"/>
      <c r="N47" s="2"/>
      <c r="O47" s="2"/>
      <c r="P47" s="2"/>
      <c r="Q47" s="21"/>
      <c r="R47" s="21"/>
      <c r="S47" s="21"/>
      <c r="T47" s="21"/>
      <c r="U47" s="21"/>
      <c r="V47" s="21"/>
      <c r="W47" s="21"/>
      <c r="X47" s="21">
        <f>G47</f>
        <v>-66.613381477509392</v>
      </c>
      <c r="Y47" s="21">
        <f>$G$47*I29</f>
        <v>-133.22676295501878</v>
      </c>
      <c r="Z47" s="21">
        <f t="shared" ref="Z47:AA47" si="281">$G$47*J29</f>
        <v>-199.84014443252818</v>
      </c>
      <c r="AA47" s="21">
        <f t="shared" si="281"/>
        <v>-266.45352591003757</v>
      </c>
      <c r="AB47" s="21">
        <f t="shared" ref="AB47" si="282">$G$47*L29</f>
        <v>-333.06690738754696</v>
      </c>
      <c r="AC47" s="21">
        <f t="shared" ref="AC47" si="283">$G$47*M29</f>
        <v>-399.68028886505635</v>
      </c>
      <c r="AD47" s="21">
        <f t="shared" ref="AD47" si="284">$G$47*N29</f>
        <v>-466.29367034256575</v>
      </c>
      <c r="AE47" s="21">
        <f t="shared" ref="AE47" si="285">$G$47*O29</f>
        <v>-532.90705182007514</v>
      </c>
      <c r="AF47" s="21">
        <f t="shared" ref="AF47" si="286">$G$47*P29</f>
        <v>-599.52043329758453</v>
      </c>
      <c r="AG47" s="21">
        <f>$G$47*Q29</f>
        <v>-666.13381477509392</v>
      </c>
      <c r="AH47" s="21">
        <f t="shared" ref="AH47" si="287">$G$47*R29</f>
        <v>-732.74719625260332</v>
      </c>
      <c r="AI47" s="21">
        <f t="shared" ref="AI47" si="288">$G$47*S29</f>
        <v>-799.36057773011271</v>
      </c>
      <c r="AJ47" s="21">
        <f t="shared" ref="AJ47" si="289">$G$47*T29</f>
        <v>-865.9739592076221</v>
      </c>
      <c r="AK47" s="21">
        <f t="shared" ref="AK47" si="290">$G$47*U29</f>
        <v>-932.58734068513149</v>
      </c>
      <c r="AL47" s="21"/>
    </row>
    <row r="48" spans="2:38">
      <c r="B48" t="s">
        <v>76</v>
      </c>
      <c r="C48" s="2">
        <f t="shared" si="53"/>
        <v>1.354472090042691</v>
      </c>
      <c r="D48" s="8"/>
      <c r="E48">
        <v>19</v>
      </c>
      <c r="F48" s="2">
        <f t="shared" si="31"/>
        <v>0.55511151231257827</v>
      </c>
      <c r="G48" s="2">
        <f t="shared" si="247"/>
        <v>83.266726846886741</v>
      </c>
      <c r="H48" s="2"/>
      <c r="I48" s="2"/>
      <c r="J48" s="2"/>
      <c r="K48" s="2"/>
      <c r="L48" s="2"/>
      <c r="M48" s="2"/>
      <c r="N48" s="2"/>
      <c r="O48" s="2"/>
      <c r="P48" s="2"/>
      <c r="Q48" s="21"/>
      <c r="R48" s="21"/>
      <c r="S48" s="21"/>
      <c r="T48" s="21"/>
      <c r="U48" s="21"/>
      <c r="V48" s="21"/>
      <c r="W48" s="21"/>
      <c r="X48" s="21"/>
      <c r="Y48" s="21">
        <f>G48</f>
        <v>83.266726846886741</v>
      </c>
      <c r="Z48" s="21">
        <f>$G$48*I29</f>
        <v>166.53345369377348</v>
      </c>
      <c r="AA48" s="21">
        <f>$G$48*J29</f>
        <v>249.80018054066022</v>
      </c>
      <c r="AB48" s="21">
        <f t="shared" ref="AB48:AK48" si="291">$G$48*K29</f>
        <v>333.06690738754696</v>
      </c>
      <c r="AC48" s="21">
        <f t="shared" si="291"/>
        <v>416.3336342344337</v>
      </c>
      <c r="AD48" s="21">
        <f t="shared" si="291"/>
        <v>499.60036108132044</v>
      </c>
      <c r="AE48" s="21">
        <f t="shared" si="291"/>
        <v>582.86708792820718</v>
      </c>
      <c r="AF48" s="21">
        <f t="shared" si="291"/>
        <v>666.13381477509392</v>
      </c>
      <c r="AG48" s="21">
        <f t="shared" si="291"/>
        <v>749.40054162198066</v>
      </c>
      <c r="AH48" s="21">
        <f t="shared" si="291"/>
        <v>832.66726846886741</v>
      </c>
      <c r="AI48" s="21">
        <f t="shared" si="291"/>
        <v>915.93399531575415</v>
      </c>
      <c r="AJ48" s="21">
        <f t="shared" si="291"/>
        <v>999.20072216264089</v>
      </c>
      <c r="AK48" s="21">
        <f t="shared" si="291"/>
        <v>1082.4674490095276</v>
      </c>
      <c r="AL48" s="21"/>
    </row>
    <row r="49" spans="2:37">
      <c r="B49" t="s">
        <v>77</v>
      </c>
      <c r="C49" s="2">
        <f t="shared" si="53"/>
        <v>1.6930901125533637</v>
      </c>
      <c r="D49" s="8"/>
      <c r="E49">
        <v>20</v>
      </c>
      <c r="F49" s="2">
        <f t="shared" si="31"/>
        <v>0.69388939039072284</v>
      </c>
      <c r="G49" s="2">
        <f>-F49*$B$5*10</f>
        <v>-104.08340855860843</v>
      </c>
      <c r="H49" s="2"/>
      <c r="I49" s="2"/>
      <c r="J49" s="2"/>
      <c r="K49" s="2"/>
      <c r="L49" s="2"/>
      <c r="M49" s="2"/>
      <c r="N49" s="2"/>
      <c r="O49" s="2"/>
      <c r="P49" s="2"/>
      <c r="Q49" s="21"/>
      <c r="R49" s="21"/>
      <c r="S49" s="21"/>
      <c r="T49" s="21"/>
      <c r="U49" s="21"/>
      <c r="V49" s="21"/>
      <c r="W49" s="21"/>
      <c r="X49" s="21"/>
      <c r="Y49" s="21"/>
      <c r="Z49" s="21">
        <f>G49</f>
        <v>-104.08340855860843</v>
      </c>
      <c r="AA49" s="21">
        <f>$G$49*I29</f>
        <v>-208.16681711721685</v>
      </c>
      <c r="AB49" s="21">
        <f t="shared" ref="AB49:AK49" si="292">$G$49*J29</f>
        <v>-312.25022567582528</v>
      </c>
      <c r="AC49" s="21">
        <f t="shared" si="292"/>
        <v>-416.3336342344337</v>
      </c>
      <c r="AD49" s="21">
        <f t="shared" si="292"/>
        <v>-520.41704279304213</v>
      </c>
      <c r="AE49" s="21">
        <f t="shared" si="292"/>
        <v>-624.50045135165055</v>
      </c>
      <c r="AF49" s="21">
        <f t="shared" si="292"/>
        <v>-728.58385991025898</v>
      </c>
      <c r="AG49" s="21">
        <f t="shared" si="292"/>
        <v>-832.66726846886741</v>
      </c>
      <c r="AH49" s="21">
        <f t="shared" si="292"/>
        <v>-936.75067702747583</v>
      </c>
      <c r="AI49" s="21">
        <f t="shared" si="292"/>
        <v>-1040.8340855860843</v>
      </c>
      <c r="AJ49" s="21">
        <f t="shared" si="292"/>
        <v>-1144.9174941446927</v>
      </c>
      <c r="AK49" s="21">
        <f t="shared" si="292"/>
        <v>-1249.0009027033011</v>
      </c>
    </row>
    <row r="50" spans="2:37">
      <c r="B50" t="s">
        <v>78</v>
      </c>
      <c r="C50" s="2">
        <f t="shared" si="53"/>
        <v>2.1163626406917047</v>
      </c>
      <c r="D50" s="8"/>
      <c r="E50">
        <v>21</v>
      </c>
      <c r="F50" s="2">
        <f t="shared" si="31"/>
        <v>0.86736173798840355</v>
      </c>
      <c r="G50" s="2">
        <f t="shared" si="247"/>
        <v>130.10426069826053</v>
      </c>
      <c r="H50" s="2"/>
      <c r="I50" s="2"/>
      <c r="J50" s="2"/>
      <c r="K50" s="2"/>
      <c r="L50" s="2"/>
      <c r="M50" s="2"/>
      <c r="N50" s="2"/>
      <c r="O50" s="2"/>
      <c r="P50" s="2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>
        <f>G50</f>
        <v>130.10426069826053</v>
      </c>
      <c r="AB50" s="21">
        <f>$G$50*I29</f>
        <v>260.20852139652106</v>
      </c>
      <c r="AC50" s="21">
        <f t="shared" ref="AC50:AK50" si="293">$G$50*J29</f>
        <v>390.3127820947816</v>
      </c>
      <c r="AD50" s="21">
        <f t="shared" si="293"/>
        <v>520.41704279304213</v>
      </c>
      <c r="AE50" s="21">
        <f t="shared" si="293"/>
        <v>650.52130349130266</v>
      </c>
      <c r="AF50" s="21">
        <f t="shared" si="293"/>
        <v>780.62556418956319</v>
      </c>
      <c r="AG50" s="21">
        <f t="shared" si="293"/>
        <v>910.72982488782372</v>
      </c>
      <c r="AH50" s="21">
        <f t="shared" si="293"/>
        <v>1040.8340855860843</v>
      </c>
      <c r="AI50" s="21">
        <f t="shared" si="293"/>
        <v>1170.9383462843448</v>
      </c>
      <c r="AJ50" s="21">
        <f t="shared" si="293"/>
        <v>1301.0426069826053</v>
      </c>
      <c r="AK50" s="21">
        <f t="shared" si="293"/>
        <v>1431.1468676808659</v>
      </c>
    </row>
    <row r="51" spans="2:37">
      <c r="B51" t="s">
        <v>79</v>
      </c>
      <c r="C51" s="2">
        <f t="shared" si="53"/>
        <v>2.6454533008646308</v>
      </c>
      <c r="D51" s="8"/>
      <c r="E51">
        <v>22</v>
      </c>
      <c r="F51" s="2">
        <f t="shared" si="31"/>
        <v>1.0842021724855044</v>
      </c>
      <c r="G51" s="2">
        <f t="shared" ref="G51" si="294">-F51*$B$5*10</f>
        <v>-162.63032587282567</v>
      </c>
      <c r="H51" s="2"/>
      <c r="I51" s="2"/>
      <c r="J51" s="2"/>
      <c r="K51" s="2"/>
      <c r="L51" s="2"/>
      <c r="M51" s="2"/>
      <c r="N51" s="2"/>
      <c r="O51" s="2"/>
      <c r="P51" s="2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>
        <f>G51</f>
        <v>-162.63032587282567</v>
      </c>
      <c r="AC51" s="21">
        <f>$G$51*I29</f>
        <v>-325.26065174565133</v>
      </c>
      <c r="AD51" s="21">
        <f t="shared" ref="AD51:AJ51" si="295">$G$51*J29</f>
        <v>-487.890977618477</v>
      </c>
      <c r="AE51" s="21">
        <f t="shared" si="295"/>
        <v>-650.52130349130266</v>
      </c>
      <c r="AF51" s="21">
        <f t="shared" si="295"/>
        <v>-813.15162936412833</v>
      </c>
      <c r="AG51" s="21">
        <f t="shared" si="295"/>
        <v>-975.78195523695399</v>
      </c>
      <c r="AH51" s="21">
        <f t="shared" si="295"/>
        <v>-1138.4122811097795</v>
      </c>
      <c r="AI51" s="21">
        <f t="shared" si="295"/>
        <v>-1301.0426069826053</v>
      </c>
      <c r="AJ51" s="21">
        <f t="shared" si="295"/>
        <v>-1463.6729328554311</v>
      </c>
      <c r="AK51" s="21">
        <f>$G$51*Q29</f>
        <v>-1626.3032587282567</v>
      </c>
    </row>
    <row r="52" spans="2:37">
      <c r="B52" t="s">
        <v>80</v>
      </c>
      <c r="C52" s="2">
        <f t="shared" si="53"/>
        <v>3.3068166260807885</v>
      </c>
      <c r="D52" s="8"/>
      <c r="E52">
        <v>23</v>
      </c>
      <c r="F52" s="2">
        <f t="shared" si="31"/>
        <v>1.3552527156068805</v>
      </c>
      <c r="G52" s="2">
        <f t="shared" si="247"/>
        <v>203.28790734103208</v>
      </c>
      <c r="H52" s="2"/>
      <c r="I52" s="2"/>
      <c r="J52" s="2"/>
      <c r="K52" s="2"/>
      <c r="L52" s="2"/>
      <c r="M52" s="2"/>
      <c r="N52" s="2"/>
      <c r="O52" s="2"/>
      <c r="P52" s="2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>
        <f>G52</f>
        <v>203.28790734103208</v>
      </c>
      <c r="AD52" s="21">
        <f>$G$52*I29</f>
        <v>406.57581468206416</v>
      </c>
      <c r="AE52" s="21">
        <f t="shared" ref="AE52:AK52" si="296">$G$52*J29</f>
        <v>609.86372202309622</v>
      </c>
      <c r="AF52" s="21">
        <f t="shared" si="296"/>
        <v>813.15162936412833</v>
      </c>
      <c r="AG52" s="21">
        <f t="shared" si="296"/>
        <v>1016.4395367051604</v>
      </c>
      <c r="AH52" s="21">
        <f t="shared" si="296"/>
        <v>1219.7274440461924</v>
      </c>
      <c r="AI52" s="21">
        <f t="shared" si="296"/>
        <v>1423.0153513872247</v>
      </c>
      <c r="AJ52" s="21">
        <f t="shared" si="296"/>
        <v>1626.3032587282567</v>
      </c>
      <c r="AK52" s="21">
        <f t="shared" si="296"/>
        <v>1829.5911660692886</v>
      </c>
    </row>
    <row r="53" spans="2:37">
      <c r="B53" t="s">
        <v>81</v>
      </c>
      <c r="C53" s="2">
        <f t="shared" si="53"/>
        <v>4.1335207826009857</v>
      </c>
      <c r="D53" s="8"/>
      <c r="E53">
        <v>24</v>
      </c>
      <c r="F53" s="2">
        <f t="shared" si="31"/>
        <v>1.6940658945086007</v>
      </c>
      <c r="G53" s="2">
        <f t="shared" ref="G53" si="297">-F53*$B$5*10</f>
        <v>-254.10988417629011</v>
      </c>
      <c r="H53" s="2"/>
      <c r="I53" s="2"/>
      <c r="J53" s="2"/>
      <c r="K53" s="2"/>
      <c r="L53" s="2"/>
      <c r="M53" s="2"/>
      <c r="N53" s="2"/>
      <c r="O53" s="2"/>
      <c r="P53" s="2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>
        <f>G53</f>
        <v>-254.10988417629011</v>
      </c>
      <c r="AE53" s="21">
        <f>$G$53*I29</f>
        <v>-508.21976835258022</v>
      </c>
      <c r="AF53" s="21">
        <f t="shared" ref="AF53:AK53" si="298">$G$53*J29</f>
        <v>-762.32965252887038</v>
      </c>
      <c r="AG53" s="21">
        <f t="shared" si="298"/>
        <v>-1016.4395367051604</v>
      </c>
      <c r="AH53" s="21">
        <f t="shared" si="298"/>
        <v>-1270.5494208814505</v>
      </c>
      <c r="AI53" s="21">
        <f t="shared" si="298"/>
        <v>-1524.6593050577408</v>
      </c>
      <c r="AJ53" s="21">
        <f t="shared" si="298"/>
        <v>-1778.7691892340308</v>
      </c>
      <c r="AK53" s="21">
        <f t="shared" si="298"/>
        <v>-2032.8790734103209</v>
      </c>
    </row>
    <row r="54" spans="2:37">
      <c r="B54" t="s">
        <v>82</v>
      </c>
      <c r="C54" s="2">
        <f t="shared" si="53"/>
        <v>5.1669009782512321</v>
      </c>
      <c r="D54" s="8"/>
      <c r="E54">
        <v>25</v>
      </c>
      <c r="F54" s="2">
        <f t="shared" si="31"/>
        <v>2.1175823681357508</v>
      </c>
      <c r="G54" s="2">
        <f t="shared" si="247"/>
        <v>317.63735522036262</v>
      </c>
      <c r="H54" s="2"/>
      <c r="I54" s="2"/>
      <c r="J54" s="2"/>
      <c r="K54" s="2"/>
      <c r="L54" s="2"/>
      <c r="M54" s="2"/>
      <c r="N54" s="2"/>
      <c r="O54" s="2"/>
      <c r="P54" s="2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>
        <f>G54</f>
        <v>317.63735522036262</v>
      </c>
      <c r="AF54" s="21">
        <f>$G$54*I29</f>
        <v>635.27471044072524</v>
      </c>
      <c r="AG54" s="21">
        <f t="shared" ref="AG54:AK54" si="299">$G$54*J29</f>
        <v>952.91206566108781</v>
      </c>
      <c r="AH54" s="21">
        <f t="shared" si="299"/>
        <v>1270.5494208814505</v>
      </c>
      <c r="AI54" s="21">
        <f t="shared" si="299"/>
        <v>1588.1867761018132</v>
      </c>
      <c r="AJ54" s="21">
        <f t="shared" si="299"/>
        <v>1905.8241313221756</v>
      </c>
      <c r="AK54" s="21">
        <f t="shared" si="299"/>
        <v>2223.4614865425383</v>
      </c>
    </row>
    <row r="55" spans="2:37">
      <c r="B55" t="s">
        <v>83</v>
      </c>
      <c r="C55" s="2">
        <f t="shared" si="53"/>
        <v>6.4586262228140399</v>
      </c>
      <c r="D55" s="8"/>
      <c r="E55">
        <v>26</v>
      </c>
      <c r="F55" s="2">
        <f t="shared" si="31"/>
        <v>2.6469779601696883</v>
      </c>
      <c r="G55" s="2">
        <f t="shared" ref="G55" si="300">-F55*$B$5*10</f>
        <v>-397.04669402545329</v>
      </c>
      <c r="H55" s="2"/>
      <c r="I55" s="2"/>
      <c r="J55" s="2"/>
      <c r="K55" s="2"/>
      <c r="L55" s="2"/>
      <c r="M55" s="2"/>
      <c r="N55" s="2"/>
      <c r="O55" s="2"/>
      <c r="P55" s="2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>
        <f>G55</f>
        <v>-397.04669402545329</v>
      </c>
      <c r="AG55" s="21">
        <f>$G$55*I29</f>
        <v>-794.09338805090658</v>
      </c>
      <c r="AH55" s="21">
        <f t="shared" ref="AH55:AK55" si="301">$G$55*J29</f>
        <v>-1191.1400820763599</v>
      </c>
      <c r="AI55" s="21">
        <f t="shared" si="301"/>
        <v>-1588.1867761018132</v>
      </c>
      <c r="AJ55" s="21">
        <f t="shared" si="301"/>
        <v>-1985.2334701272664</v>
      </c>
      <c r="AK55" s="21">
        <f t="shared" si="301"/>
        <v>-2382.2801641527199</v>
      </c>
    </row>
    <row r="56" spans="2:37">
      <c r="B56" t="s">
        <v>84</v>
      </c>
      <c r="C56" s="2">
        <f t="shared" si="53"/>
        <v>8.0732827785175498</v>
      </c>
      <c r="D56" s="8"/>
      <c r="E56">
        <v>27</v>
      </c>
      <c r="F56" s="2">
        <f t="shared" si="31"/>
        <v>3.3087224502121106</v>
      </c>
      <c r="G56" s="2">
        <f t="shared" si="247"/>
        <v>496.3083675318166</v>
      </c>
      <c r="H56" s="2"/>
      <c r="I56" s="2"/>
      <c r="J56" s="2"/>
      <c r="K56" s="2"/>
      <c r="L56" s="2"/>
      <c r="M56" s="2"/>
      <c r="N56" s="2"/>
      <c r="O56" s="2"/>
      <c r="P56" s="2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>
        <f>G56</f>
        <v>496.3083675318166</v>
      </c>
      <c r="AH56" s="21">
        <f>$G$56*I29</f>
        <v>992.6167350636332</v>
      </c>
      <c r="AI56" s="21">
        <f t="shared" ref="AI56:AK56" si="302">$G$56*J29</f>
        <v>1488.9251025954497</v>
      </c>
      <c r="AJ56" s="21">
        <f t="shared" si="302"/>
        <v>1985.2334701272664</v>
      </c>
      <c r="AK56" s="21">
        <f t="shared" si="302"/>
        <v>2481.5418376590828</v>
      </c>
    </row>
    <row r="57" spans="2:37">
      <c r="B57" t="s">
        <v>85</v>
      </c>
      <c r="C57" s="2">
        <f t="shared" si="53"/>
        <v>10.091603473146936</v>
      </c>
      <c r="D57" s="8"/>
      <c r="E57">
        <v>28</v>
      </c>
      <c r="F57" s="2">
        <f t="shared" si="31"/>
        <v>4.1359030627651379</v>
      </c>
      <c r="G57" s="2">
        <f t="shared" ref="G57" si="303">-F57*$B$5*10</f>
        <v>-620.38545941477071</v>
      </c>
      <c r="H57" s="2"/>
      <c r="I57" s="2"/>
      <c r="J57" s="2"/>
      <c r="K57" s="2"/>
      <c r="L57" s="2"/>
      <c r="M57" s="2"/>
      <c r="N57" s="2"/>
      <c r="O57" s="2"/>
      <c r="P57" s="2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>
        <f>G57</f>
        <v>-620.38545941477071</v>
      </c>
      <c r="AI57" s="21">
        <f>$G$57*I29</f>
        <v>-1240.7709188295414</v>
      </c>
      <c r="AJ57" s="21">
        <f t="shared" ref="AJ57:AK57" si="304">$G$57*J29</f>
        <v>-1861.1563782443122</v>
      </c>
      <c r="AK57" s="21">
        <f t="shared" si="304"/>
        <v>-2481.5418376590828</v>
      </c>
    </row>
    <row r="58" spans="2:37">
      <c r="B58" t="s">
        <v>86</v>
      </c>
      <c r="C58" s="2">
        <f t="shared" si="53"/>
        <v>12.614504341433671</v>
      </c>
      <c r="D58" s="8"/>
      <c r="E58">
        <v>29</v>
      </c>
      <c r="F58" s="2">
        <f t="shared" si="31"/>
        <v>5.1698788284564223</v>
      </c>
      <c r="G58" s="2">
        <f t="shared" si="247"/>
        <v>775.48182426846336</v>
      </c>
      <c r="H58" s="2"/>
      <c r="I58" s="2"/>
      <c r="J58" s="2"/>
      <c r="K58" s="2"/>
      <c r="L58" s="2"/>
      <c r="M58" s="2"/>
      <c r="N58" s="2"/>
      <c r="O58" s="2"/>
      <c r="P58" s="2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>
        <f>G58</f>
        <v>775.48182426846336</v>
      </c>
      <c r="AJ58" s="21">
        <f>$G$58*I29</f>
        <v>1550.9636485369267</v>
      </c>
      <c r="AK58" s="21">
        <f>$G$58*J29</f>
        <v>2326.4454728053902</v>
      </c>
    </row>
    <row r="59" spans="2:37">
      <c r="B59" t="s">
        <v>87</v>
      </c>
      <c r="C59" s="2">
        <f t="shared" si="53"/>
        <v>15.768130426792087</v>
      </c>
      <c r="D59" s="8"/>
      <c r="E59">
        <v>30</v>
      </c>
      <c r="F59" s="2">
        <f t="shared" si="31"/>
        <v>6.4623485355705279</v>
      </c>
      <c r="G59" s="2">
        <f t="shared" ref="G59" si="305">-F59*$B$5*10</f>
        <v>-969.35228033557917</v>
      </c>
      <c r="H59" s="2"/>
      <c r="I59" s="2"/>
      <c r="J59" s="2"/>
      <c r="K59" s="2"/>
      <c r="L59" s="2"/>
      <c r="M59" s="2"/>
      <c r="N59" s="2"/>
      <c r="O59" s="2"/>
      <c r="P59" s="2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>
        <f>G59</f>
        <v>-969.35228033557917</v>
      </c>
      <c r="AK59" s="21">
        <f>G59*I29</f>
        <v>-1938.7045606711583</v>
      </c>
    </row>
    <row r="60" spans="2:37">
      <c r="B60" t="s">
        <v>88</v>
      </c>
      <c r="C60" s="2">
        <f t="shared" si="53"/>
        <v>19.710163033490112</v>
      </c>
      <c r="D60" s="8"/>
      <c r="E60">
        <v>31</v>
      </c>
      <c r="F60" s="2">
        <f t="shared" si="31"/>
        <v>8.0779356694631606</v>
      </c>
      <c r="G60" s="2">
        <f t="shared" si="247"/>
        <v>1211.690350419474</v>
      </c>
      <c r="H60" s="2"/>
      <c r="I60" s="2"/>
      <c r="J60" s="2"/>
      <c r="K60" s="2"/>
      <c r="L60" s="2"/>
      <c r="M60" s="2"/>
      <c r="N60" s="2"/>
      <c r="O60" s="2"/>
      <c r="P60" s="2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>
        <f>G60</f>
        <v>1211.690350419474</v>
      </c>
    </row>
    <row r="61" spans="2:37" ht="19.5">
      <c r="D61" s="8"/>
      <c r="F61" s="2"/>
      <c r="G61" s="12" t="s">
        <v>7</v>
      </c>
      <c r="H61" s="22">
        <f>ABS(SUM(H30:H42))</f>
        <v>1.125</v>
      </c>
      <c r="I61" s="22">
        <f t="shared" ref="I61:AK61" si="306">ABS(SUM(I30:I42))</f>
        <v>3.09375</v>
      </c>
      <c r="J61" s="22">
        <f t="shared" si="306"/>
        <v>2.1328125</v>
      </c>
      <c r="K61" s="22">
        <f t="shared" si="306"/>
        <v>4.833984375</v>
      </c>
      <c r="L61" s="22">
        <f t="shared" si="306"/>
        <v>2.95751953125</v>
      </c>
      <c r="M61" s="22">
        <f t="shared" si="306"/>
        <v>6.8031005859375</v>
      </c>
      <c r="N61" s="22">
        <f t="shared" si="306"/>
        <v>3.496124267578125</v>
      </c>
      <c r="O61" s="22">
        <f t="shared" si="306"/>
        <v>9.1298446655273437</v>
      </c>
      <c r="P61" s="22">
        <f t="shared" si="306"/>
        <v>3.5876941680908203</v>
      </c>
      <c r="Q61" s="22">
        <f t="shared" si="306"/>
        <v>12.015382289886475</v>
      </c>
      <c r="R61" s="22">
        <f t="shared" si="306"/>
        <v>2.9807721376419067</v>
      </c>
      <c r="S61" s="22">
        <f t="shared" si="306"/>
        <v>15.774034827947617</v>
      </c>
      <c r="T61" s="22">
        <f t="shared" si="306"/>
        <v>28.567297518253326</v>
      </c>
      <c r="U61" s="22">
        <f t="shared" si="306"/>
        <v>41.360560208559036</v>
      </c>
      <c r="V61" s="22">
        <f t="shared" si="306"/>
        <v>54.153822898864746</v>
      </c>
      <c r="W61" s="22">
        <f t="shared" si="306"/>
        <v>66.947085589170456</v>
      </c>
      <c r="X61" s="22">
        <f t="shared" si="306"/>
        <v>79.740348279476166</v>
      </c>
      <c r="Y61" s="22">
        <f t="shared" si="306"/>
        <v>92.533610969781876</v>
      </c>
      <c r="Z61" s="22">
        <f t="shared" si="306"/>
        <v>105.32687366008759</v>
      </c>
      <c r="AA61" s="22">
        <f t="shared" si="306"/>
        <v>118.1201363503933</v>
      </c>
      <c r="AB61" s="22">
        <f t="shared" si="306"/>
        <v>130.91339904069901</v>
      </c>
      <c r="AC61" s="22">
        <f t="shared" si="306"/>
        <v>143.70666173100471</v>
      </c>
      <c r="AD61" s="22">
        <f t="shared" si="306"/>
        <v>156.49992442131042</v>
      </c>
      <c r="AE61" s="22">
        <f t="shared" si="306"/>
        <v>169.29318711161613</v>
      </c>
      <c r="AF61" s="22">
        <f t="shared" si="306"/>
        <v>182.08644980192184</v>
      </c>
      <c r="AG61" s="22">
        <f t="shared" si="306"/>
        <v>194.87971249222755</v>
      </c>
      <c r="AH61" s="22">
        <f t="shared" si="306"/>
        <v>207.67297518253326</v>
      </c>
      <c r="AI61" s="22">
        <f t="shared" si="306"/>
        <v>220.46623787283897</v>
      </c>
      <c r="AJ61" s="22">
        <f t="shared" si="306"/>
        <v>233.25950056314468</v>
      </c>
      <c r="AK61" s="22">
        <f t="shared" si="306"/>
        <v>246.05276325345039</v>
      </c>
    </row>
    <row r="62" spans="2:37">
      <c r="D62" s="8"/>
      <c r="F62" s="2"/>
      <c r="G62" s="3"/>
      <c r="H62" t="s">
        <v>8</v>
      </c>
      <c r="I62" t="s">
        <v>9</v>
      </c>
      <c r="J62" t="s">
        <v>10</v>
      </c>
      <c r="K62" t="s">
        <v>11</v>
      </c>
      <c r="L62" t="s">
        <v>12</v>
      </c>
      <c r="M62" t="s">
        <v>13</v>
      </c>
      <c r="N62" t="s">
        <v>14</v>
      </c>
      <c r="O62" t="s">
        <v>15</v>
      </c>
      <c r="P62" t="s">
        <v>16</v>
      </c>
      <c r="Q62" t="s">
        <v>17</v>
      </c>
      <c r="R62" t="s">
        <v>18</v>
      </c>
      <c r="S62" t="s">
        <v>19</v>
      </c>
      <c r="T62" t="s">
        <v>20</v>
      </c>
      <c r="U62" t="s">
        <v>40</v>
      </c>
      <c r="V62" t="s">
        <v>41</v>
      </c>
      <c r="W62" t="s">
        <v>42</v>
      </c>
      <c r="X62" t="s">
        <v>43</v>
      </c>
      <c r="Y62" t="s">
        <v>44</v>
      </c>
      <c r="Z62" t="s">
        <v>45</v>
      </c>
      <c r="AA62" t="s">
        <v>46</v>
      </c>
      <c r="AB62" t="s">
        <v>47</v>
      </c>
      <c r="AC62" t="s">
        <v>48</v>
      </c>
      <c r="AD62" t="s">
        <v>49</v>
      </c>
      <c r="AE62" t="s">
        <v>50</v>
      </c>
      <c r="AF62" t="s">
        <v>51</v>
      </c>
      <c r="AG62" t="s">
        <v>52</v>
      </c>
      <c r="AH62" t="s">
        <v>53</v>
      </c>
      <c r="AI62" t="s">
        <v>54</v>
      </c>
      <c r="AJ62" t="s">
        <v>55</v>
      </c>
      <c r="AK62" t="s">
        <v>56</v>
      </c>
    </row>
    <row r="63" spans="2:37">
      <c r="D63" s="8"/>
      <c r="F63" s="2"/>
      <c r="G63" s="3"/>
      <c r="H63" s="4"/>
      <c r="I63" s="4"/>
      <c r="J63" s="4"/>
      <c r="K63" s="4"/>
      <c r="L63" s="4"/>
      <c r="M63" s="4"/>
      <c r="N63" s="4"/>
      <c r="O63" s="4"/>
      <c r="P63" s="4"/>
    </row>
  </sheetData>
  <mergeCells count="2">
    <mergeCell ref="H5:T5"/>
    <mergeCell ref="H27:T27"/>
  </mergeCells>
  <conditionalFormatting sqref="H22:T22 H61:AK61">
    <cfRule type="cellIs" dxfId="4" priority="3" operator="lessThan">
      <formula>$B$3</formula>
    </cfRule>
  </conditionalFormatting>
  <conditionalFormatting sqref="C30:C60">
    <cfRule type="cellIs" dxfId="3" priority="6" operator="lessThan">
      <formula>#REF!</formula>
    </cfRule>
    <cfRule type="cellIs" dxfId="2" priority="1" operator="lessThan">
      <formula>$B$4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O9"/>
  <sheetViews>
    <sheetView topLeftCell="B1" workbookViewId="0">
      <selection activeCell="H16" sqref="H16"/>
    </sheetView>
  </sheetViews>
  <sheetFormatPr baseColWidth="10" defaultColWidth="9.140625" defaultRowHeight="15"/>
  <cols>
    <col min="2" max="2" width="44.85546875" bestFit="1" customWidth="1"/>
    <col min="3" max="3" width="11.28515625" bestFit="1" customWidth="1"/>
    <col min="4" max="4" width="8.140625" bestFit="1" customWidth="1"/>
    <col min="5" max="5" width="8.7109375" bestFit="1" customWidth="1"/>
    <col min="6" max="8" width="10.140625" bestFit="1" customWidth="1"/>
    <col min="9" max="14" width="11.5703125" bestFit="1" customWidth="1"/>
    <col min="15" max="20" width="13.85546875" bestFit="1" customWidth="1"/>
  </cols>
  <sheetData>
    <row r="1" spans="2:15" ht="18.75">
      <c r="B1" s="13" t="s">
        <v>0</v>
      </c>
      <c r="C1" s="16">
        <v>1000</v>
      </c>
    </row>
    <row r="2" spans="2:15" ht="18.75">
      <c r="B2" s="13" t="s">
        <v>39</v>
      </c>
      <c r="C2" s="14">
        <v>4</v>
      </c>
    </row>
    <row r="3" spans="2:15" ht="18.75" hidden="1">
      <c r="B3" s="13"/>
      <c r="C3" s="16">
        <f>C1/C2</f>
        <v>250</v>
      </c>
      <c r="E3" s="14"/>
    </row>
    <row r="4" spans="2:15" ht="18.75">
      <c r="B4" s="13" t="s">
        <v>1</v>
      </c>
      <c r="C4" s="14">
        <v>20</v>
      </c>
      <c r="D4" s="14" t="s">
        <v>2</v>
      </c>
      <c r="E4" s="14"/>
    </row>
    <row r="5" spans="2:15" ht="18.75">
      <c r="B5" s="13" t="s">
        <v>3</v>
      </c>
      <c r="C5" s="14">
        <v>1.5</v>
      </c>
      <c r="D5" s="14"/>
    </row>
    <row r="7" spans="2:15" ht="19.5" customHeight="1">
      <c r="B7" s="6"/>
      <c r="C7" s="17" t="s">
        <v>24</v>
      </c>
      <c r="D7" s="17" t="s">
        <v>25</v>
      </c>
      <c r="E7" s="17" t="s">
        <v>26</v>
      </c>
      <c r="F7" s="17" t="s">
        <v>27</v>
      </c>
      <c r="G7" s="17" t="s">
        <v>28</v>
      </c>
      <c r="H7" s="17" t="s">
        <v>29</v>
      </c>
      <c r="I7" s="17" t="s">
        <v>30</v>
      </c>
      <c r="J7" s="17" t="s">
        <v>31</v>
      </c>
      <c r="K7" s="17" t="s">
        <v>32</v>
      </c>
      <c r="L7" s="17" t="s">
        <v>33</v>
      </c>
      <c r="M7" s="17" t="s">
        <v>34</v>
      </c>
      <c r="N7" s="17" t="s">
        <v>35</v>
      </c>
      <c r="O7" s="17" t="s">
        <v>36</v>
      </c>
    </row>
    <row r="8" spans="2:15" ht="15.75">
      <c r="B8" s="18" t="s">
        <v>22</v>
      </c>
      <c r="C8" s="20">
        <v>7</v>
      </c>
      <c r="D8" s="20">
        <v>16.5</v>
      </c>
      <c r="E8" s="20">
        <v>32.75</v>
      </c>
      <c r="F8" s="20">
        <v>59.125</v>
      </c>
      <c r="G8" s="20">
        <v>100.6875</v>
      </c>
      <c r="H8" s="20">
        <v>165.03125</v>
      </c>
      <c r="I8" s="19">
        <v>263.546875</v>
      </c>
      <c r="J8" s="19">
        <v>413.3203125</v>
      </c>
      <c r="K8" s="19">
        <v>639.98046875</v>
      </c>
      <c r="L8" s="19">
        <v>981.970703125</v>
      </c>
      <c r="M8" s="19">
        <v>1496.9560546875</v>
      </c>
      <c r="N8" s="19">
        <v>2271.43408203125</v>
      </c>
      <c r="O8" s="19">
        <v>3045.912109375</v>
      </c>
    </row>
    <row r="9" spans="2:15" ht="15.75">
      <c r="B9" s="18" t="s">
        <v>23</v>
      </c>
      <c r="C9" s="20">
        <v>1</v>
      </c>
      <c r="D9" s="20">
        <v>4.5</v>
      </c>
      <c r="E9" s="20">
        <v>1.25</v>
      </c>
      <c r="F9" s="20">
        <v>8.1250000000000018</v>
      </c>
      <c r="G9" s="20">
        <v>0.18749999999999645</v>
      </c>
      <c r="H9" s="20">
        <v>14.281250000000007</v>
      </c>
      <c r="I9" s="20">
        <v>5.421875</v>
      </c>
      <c r="J9" s="20">
        <v>44.132812500000007</v>
      </c>
      <c r="K9" s="20">
        <v>20.80078125</v>
      </c>
      <c r="L9" s="20">
        <v>116.79882812500003</v>
      </c>
      <c r="M9" s="20">
        <v>43.801757812499972</v>
      </c>
      <c r="N9" s="20">
        <v>234.29736328124994</v>
      </c>
      <c r="O9" s="19">
        <v>428.79296874999989</v>
      </c>
    </row>
  </sheetData>
  <conditionalFormatting sqref="C9:O9">
    <cfRule type="cellIs" dxfId="1" priority="1" operator="lessThan">
      <formula>$B$3</formula>
    </cfRule>
  </conditionalFormatting>
  <conditionalFormatting sqref="C8:O8">
    <cfRule type="cellIs" dxfId="0" priority="2" operator="lessThan">
      <formula>$B$3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CEVT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Founaud</dc:creator>
  <cp:lastModifiedBy>Pedro Founaud</cp:lastModifiedBy>
  <dcterms:created xsi:type="dcterms:W3CDTF">2016-09-14T08:03:17Z</dcterms:created>
  <dcterms:modified xsi:type="dcterms:W3CDTF">2016-09-15T19:32:32Z</dcterms:modified>
</cp:coreProperties>
</file>