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6440" yWindow="0" windowWidth="25600" windowHeight="18380" tabRatio="500"/>
  </bookViews>
  <sheets>
    <sheet name="EURUSD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Z102" i="1"/>
  <c r="Z109" i="1"/>
  <c r="Z112" i="1"/>
  <c r="Z107" i="1"/>
  <c r="Z104" i="1"/>
  <c r="Z111" i="1"/>
  <c r="V108" i="1"/>
  <c r="V111" i="1"/>
  <c r="V22" i="1"/>
  <c r="V52" i="1"/>
  <c r="V78" i="1"/>
  <c r="V105" i="1"/>
  <c r="Z106" i="1"/>
  <c r="Z103" i="1"/>
  <c r="Z110" i="1"/>
  <c r="V110" i="1"/>
  <c r="V109" i="1"/>
  <c r="Z108" i="1"/>
  <c r="V107" i="1"/>
  <c r="Z10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H104" i="1"/>
  <c r="H105" i="1"/>
  <c r="E105" i="1"/>
  <c r="AA103" i="1"/>
  <c r="AA104" i="1"/>
  <c r="V104" i="1"/>
  <c r="W102" i="1"/>
  <c r="W103" i="1"/>
  <c r="V81" i="1"/>
  <c r="V84" i="1"/>
  <c r="V83" i="1"/>
  <c r="V82" i="1"/>
  <c r="V80" i="1"/>
  <c r="V77" i="1"/>
  <c r="W75" i="1"/>
  <c r="W76" i="1"/>
  <c r="V55" i="1"/>
  <c r="V58" i="1"/>
  <c r="V57" i="1"/>
  <c r="V56" i="1"/>
  <c r="V54" i="1"/>
  <c r="V51" i="1"/>
  <c r="W49" i="1"/>
  <c r="W5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V25" i="1"/>
  <c r="V28" i="1"/>
  <c r="V27" i="1"/>
  <c r="V26" i="1"/>
  <c r="V24" i="1"/>
  <c r="V21" i="1"/>
  <c r="W19" i="1"/>
  <c r="W20" i="1"/>
</calcChain>
</file>

<file path=xl/sharedStrings.xml><?xml version="1.0" encoding="utf-8"?>
<sst xmlns="http://schemas.openxmlformats.org/spreadsheetml/2006/main" count="269" uniqueCount="29">
  <si>
    <t>EUR/USD</t>
  </si>
  <si>
    <t>Results</t>
  </si>
  <si>
    <t>Set-up Date</t>
  </si>
  <si>
    <t>Direction</t>
  </si>
  <si>
    <t>Basic Rules</t>
  </si>
  <si>
    <t>w/o BE</t>
  </si>
  <si>
    <t>Exit Date</t>
  </si>
  <si>
    <t>Exit Mode</t>
  </si>
  <si>
    <t>Cumulative</t>
  </si>
  <si>
    <t>Comment</t>
  </si>
  <si>
    <t>Sell</t>
  </si>
  <si>
    <t>TrSl</t>
  </si>
  <si>
    <t>Long</t>
  </si>
  <si>
    <t>SL</t>
  </si>
  <si>
    <t>Short</t>
  </si>
  <si>
    <t>TP</t>
  </si>
  <si>
    <t>Nb Trades</t>
  </si>
  <si>
    <t>Nb Winners</t>
  </si>
  <si>
    <t>Nb Losers</t>
  </si>
  <si>
    <t>Total profit</t>
  </si>
  <si>
    <t>Total Winners</t>
  </si>
  <si>
    <t>Total Losers</t>
  </si>
  <si>
    <t>Profit Factor</t>
  </si>
  <si>
    <t>Avg Profit/Trade</t>
  </si>
  <si>
    <t>Avg Winner</t>
  </si>
  <si>
    <t>Avg Loser</t>
  </si>
  <si>
    <t>Sharpe Ratio</t>
  </si>
  <si>
    <t>The previous BE Trade would have still been active if no BE had been set</t>
  </si>
  <si>
    <t>Results 2012 to June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</si>
</sst>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1"/>
      <name val="Calibri"/>
      <family val="2"/>
      <scheme val="minor"/>
    </font>
    <font>
      <sz val="11"/>
      <color rgb="FF800000"/>
      <name val="Calibri"/>
      <scheme val="minor"/>
    </font>
    <font>
      <sz val="11"/>
      <color rgb="FF008000"/>
      <name val="Calibri"/>
      <scheme val="minor"/>
    </font>
    <font>
      <b/>
      <sz val="12"/>
      <color rgb="FF800000"/>
      <name val="Calibri"/>
      <scheme val="minor"/>
    </font>
    <font>
      <b/>
      <sz val="12"/>
      <color rgb="FF008000"/>
      <name val="Calibri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scheme val="minor"/>
    </font>
    <font>
      <sz val="12"/>
      <color rgb="FF3F3F3F"/>
      <name val="Calibri"/>
      <scheme val="minor"/>
    </font>
    <font>
      <sz val="12"/>
      <color rgb="FF0000FF"/>
      <name val="Calibri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auto="1"/>
      </right>
      <top style="thin">
        <color rgb="FF3F3F3F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rgb="FFB2B2B2"/>
      </right>
      <top style="medium">
        <color auto="1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medium">
        <color auto="1"/>
      </top>
      <bottom style="thin">
        <color rgb="FFB2B2B2"/>
      </bottom>
      <diagonal/>
    </border>
    <border>
      <left style="thin">
        <color rgb="FFB2B2B2"/>
      </left>
      <right style="medium">
        <color auto="1"/>
      </right>
      <top style="medium">
        <color auto="1"/>
      </top>
      <bottom style="thin">
        <color rgb="FFB2B2B2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rgb="FFB2B2B2"/>
      </right>
      <top style="thin">
        <color rgb="FFB2B2B2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auto="1"/>
      </bottom>
      <diagonal/>
    </border>
    <border>
      <left style="thin">
        <color rgb="FFB2B2B2"/>
      </left>
      <right style="medium">
        <color auto="1"/>
      </right>
      <top style="thin">
        <color rgb="FFB2B2B2"/>
      </top>
      <bottom style="medium">
        <color auto="1"/>
      </bottom>
      <diagonal/>
    </border>
    <border>
      <left style="medium">
        <color auto="1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auto="1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</cellStyleXfs>
  <cellXfs count="66">
    <xf numFmtId="0" fontId="0" fillId="0" borderId="0" xfId="0"/>
    <xf numFmtId="0" fontId="4" fillId="0" borderId="0" xfId="0" applyFont="1"/>
    <xf numFmtId="14" fontId="0" fillId="0" borderId="0" xfId="0" applyNumberFormat="1"/>
    <xf numFmtId="0" fontId="4" fillId="0" borderId="3" xfId="0" applyFont="1" applyBorder="1"/>
    <xf numFmtId="14" fontId="5" fillId="0" borderId="0" xfId="0" applyNumberFormat="1" applyFont="1"/>
    <xf numFmtId="0" fontId="5" fillId="0" borderId="0" xfId="0" applyFont="1"/>
    <xf numFmtId="14" fontId="6" fillId="0" borderId="0" xfId="0" applyNumberFormat="1" applyFont="1"/>
    <xf numFmtId="0" fontId="6" fillId="0" borderId="0" xfId="0" applyFont="1"/>
    <xf numFmtId="14" fontId="7" fillId="3" borderId="1" xfId="3" applyNumberFormat="1" applyFont="1"/>
    <xf numFmtId="0" fontId="7" fillId="3" borderId="1" xfId="3" applyFont="1"/>
    <xf numFmtId="0" fontId="7" fillId="3" borderId="4" xfId="3" applyFont="1" applyBorder="1"/>
    <xf numFmtId="0" fontId="3" fillId="3" borderId="3" xfId="3" applyBorder="1"/>
    <xf numFmtId="14" fontId="8" fillId="3" borderId="1" xfId="3" applyNumberFormat="1" applyFont="1"/>
    <xf numFmtId="0" fontId="8" fillId="3" borderId="1" xfId="3" applyFont="1"/>
    <xf numFmtId="0" fontId="8" fillId="3" borderId="4" xfId="3" applyFont="1" applyBorder="1"/>
    <xf numFmtId="14" fontId="4" fillId="0" borderId="0" xfId="0" applyNumberFormat="1" applyFont="1"/>
    <xf numFmtId="14" fontId="3" fillId="3" borderId="1" xfId="3" applyNumberFormat="1"/>
    <xf numFmtId="0" fontId="3" fillId="3" borderId="1" xfId="3"/>
    <xf numFmtId="0" fontId="3" fillId="3" borderId="4" xfId="3" applyBorder="1"/>
    <xf numFmtId="0" fontId="9" fillId="0" borderId="0" xfId="0" applyFont="1"/>
    <xf numFmtId="9" fontId="9" fillId="0" borderId="0" xfId="1" applyFont="1"/>
    <xf numFmtId="9" fontId="9" fillId="0" borderId="0" xfId="0" applyNumberFormat="1" applyFont="1"/>
    <xf numFmtId="2" fontId="9" fillId="0" borderId="0" xfId="0" applyNumberFormat="1" applyFont="1"/>
    <xf numFmtId="1" fontId="9" fillId="0" borderId="0" xfId="0" applyNumberFormat="1" applyFont="1"/>
    <xf numFmtId="0" fontId="10" fillId="5" borderId="0" xfId="0" applyFont="1" applyFill="1"/>
    <xf numFmtId="0" fontId="10" fillId="5" borderId="3" xfId="0" applyFont="1" applyFill="1" applyBorder="1"/>
    <xf numFmtId="0" fontId="3" fillId="3" borderId="5" xfId="3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3" borderId="9" xfId="3" applyBorder="1"/>
    <xf numFmtId="0" fontId="11" fillId="6" borderId="0" xfId="3" applyFont="1" applyFill="1" applyBorder="1"/>
    <xf numFmtId="0" fontId="11" fillId="6" borderId="3" xfId="3" applyFont="1" applyFill="1" applyBorder="1"/>
    <xf numFmtId="0" fontId="11" fillId="6" borderId="7" xfId="3" applyFont="1" applyFill="1" applyBorder="1"/>
    <xf numFmtId="0" fontId="0" fillId="0" borderId="0" xfId="0" applyFill="1" applyBorder="1"/>
    <xf numFmtId="0" fontId="12" fillId="5" borderId="3" xfId="3" applyFont="1" applyFill="1" applyBorder="1"/>
    <xf numFmtId="0" fontId="12" fillId="5" borderId="7" xfId="3" applyFont="1" applyFill="1" applyBorder="1"/>
    <xf numFmtId="0" fontId="4" fillId="0" borderId="0" xfId="0" applyFont="1" applyFill="1" applyBorder="1"/>
    <xf numFmtId="0" fontId="6" fillId="0" borderId="0" xfId="0" applyFont="1" applyFill="1" applyBorder="1"/>
    <xf numFmtId="0" fontId="2" fillId="2" borderId="10" xfId="2" applyBorder="1" applyAlignment="1">
      <alignment horizontal="center"/>
    </xf>
    <xf numFmtId="0" fontId="2" fillId="2" borderId="11" xfId="2" applyBorder="1" applyAlignment="1">
      <alignment horizontal="center"/>
    </xf>
    <xf numFmtId="0" fontId="2" fillId="2" borderId="12" xfId="2" applyBorder="1" applyAlignment="1">
      <alignment horizontal="center"/>
    </xf>
    <xf numFmtId="0" fontId="2" fillId="2" borderId="13" xfId="2" applyBorder="1" applyAlignment="1">
      <alignment horizontal="center"/>
    </xf>
    <xf numFmtId="0" fontId="13" fillId="4" borderId="14" xfId="4" applyFont="1" applyBorder="1" applyAlignment="1">
      <alignment horizontal="center" vertical="center"/>
    </xf>
    <xf numFmtId="0" fontId="13" fillId="4" borderId="15" xfId="4" applyFont="1" applyBorder="1" applyAlignment="1">
      <alignment horizontal="center" vertical="center"/>
    </xf>
    <xf numFmtId="0" fontId="13" fillId="4" borderId="16" xfId="4" applyFont="1" applyBorder="1" applyAlignment="1">
      <alignment horizontal="center" vertical="center"/>
    </xf>
    <xf numFmtId="0" fontId="2" fillId="2" borderId="17" xfId="2" applyBorder="1" applyAlignment="1">
      <alignment horizontal="center"/>
    </xf>
    <xf numFmtId="0" fontId="13" fillId="4" borderId="18" xfId="4" applyFont="1" applyBorder="1" applyAlignment="1">
      <alignment horizontal="center" vertical="center"/>
    </xf>
    <xf numFmtId="0" fontId="13" fillId="4" borderId="19" xfId="4" applyFont="1" applyBorder="1" applyAlignment="1">
      <alignment horizontal="center" vertical="center"/>
    </xf>
    <xf numFmtId="0" fontId="13" fillId="4" borderId="20" xfId="4" applyFont="1" applyBorder="1" applyAlignment="1">
      <alignment horizontal="center" vertical="center"/>
    </xf>
    <xf numFmtId="0" fontId="9" fillId="4" borderId="14" xfId="4" applyFont="1" applyBorder="1"/>
    <xf numFmtId="0" fontId="9" fillId="4" borderId="15" xfId="4" applyFont="1" applyBorder="1"/>
    <xf numFmtId="0" fontId="0" fillId="4" borderId="16" xfId="4" applyFont="1" applyBorder="1"/>
    <xf numFmtId="0" fontId="9" fillId="4" borderId="21" xfId="4" applyFont="1" applyBorder="1"/>
    <xf numFmtId="0" fontId="9" fillId="4" borderId="2" xfId="4" applyFont="1" applyBorder="1"/>
    <xf numFmtId="9" fontId="9" fillId="4" borderId="22" xfId="4" applyNumberFormat="1" applyFont="1" applyBorder="1"/>
    <xf numFmtId="0" fontId="9" fillId="4" borderId="22" xfId="4" applyFont="1" applyBorder="1"/>
    <xf numFmtId="2" fontId="9" fillId="4" borderId="2" xfId="4" applyNumberFormat="1" applyFont="1" applyBorder="1"/>
    <xf numFmtId="1" fontId="9" fillId="4" borderId="2" xfId="4" applyNumberFormat="1" applyFont="1" applyBorder="1"/>
    <xf numFmtId="0" fontId="9" fillId="4" borderId="18" xfId="4" applyFont="1" applyBorder="1"/>
    <xf numFmtId="2" fontId="9" fillId="4" borderId="19" xfId="4" applyNumberFormat="1" applyFont="1" applyBorder="1"/>
    <xf numFmtId="0" fontId="9" fillId="4" borderId="20" xfId="4" applyFont="1" applyBorder="1"/>
    <xf numFmtId="0" fontId="2" fillId="2" borderId="23" xfId="2" applyBorder="1" applyAlignment="1">
      <alignment horizontal="center"/>
    </xf>
    <xf numFmtId="0" fontId="2" fillId="2" borderId="24" xfId="2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</cellXfs>
  <cellStyles count="5">
    <cellStyle name="Good" xfId="2" builtinId="26"/>
    <cellStyle name="Normal" xfId="0" builtinId="0"/>
    <cellStyle name="Note" xfId="4" builtinId="10"/>
    <cellStyle name="Output" xfId="3" builtinId="21"/>
    <cellStyle name="Percent" xfId="1" builtinId="5"/>
  </cellStyles>
  <dxfs count="8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2012 EUR/USD Fractal Candles</c:v>
          </c:tx>
          <c:dLbls>
            <c:dLbl>
              <c:idx val="32"/>
              <c:layout>
                <c:manualLayout>
                  <c:x val="-0.0236794171220401"/>
                  <c:y val="-0.140786749482402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'[1]EURUSD 2'!$H$3:$H$35</c:f>
              <c:numCache>
                <c:formatCode>General</c:formatCode>
                <c:ptCount val="33"/>
                <c:pt idx="0">
                  <c:v>5.0</c:v>
                </c:pt>
                <c:pt idx="1">
                  <c:v>-152.0</c:v>
                </c:pt>
                <c:pt idx="2">
                  <c:v>-335.0</c:v>
                </c:pt>
                <c:pt idx="3">
                  <c:v>-107.0</c:v>
                </c:pt>
                <c:pt idx="4">
                  <c:v>-314.0</c:v>
                </c:pt>
                <c:pt idx="5">
                  <c:v>-183.0</c:v>
                </c:pt>
                <c:pt idx="6">
                  <c:v>-74.0</c:v>
                </c:pt>
                <c:pt idx="7">
                  <c:v>-69.0</c:v>
                </c:pt>
                <c:pt idx="8">
                  <c:v>-195.0</c:v>
                </c:pt>
                <c:pt idx="9">
                  <c:v>-190.0</c:v>
                </c:pt>
                <c:pt idx="10">
                  <c:v>-62.0</c:v>
                </c:pt>
                <c:pt idx="11">
                  <c:v>-230.0</c:v>
                </c:pt>
                <c:pt idx="12">
                  <c:v>-225.0</c:v>
                </c:pt>
                <c:pt idx="13">
                  <c:v>-97.0</c:v>
                </c:pt>
                <c:pt idx="14">
                  <c:v>-2.0</c:v>
                </c:pt>
                <c:pt idx="15">
                  <c:v>177.0</c:v>
                </c:pt>
                <c:pt idx="16">
                  <c:v>182.0</c:v>
                </c:pt>
                <c:pt idx="17">
                  <c:v>34.0</c:v>
                </c:pt>
                <c:pt idx="18">
                  <c:v>234.0</c:v>
                </c:pt>
                <c:pt idx="19">
                  <c:v>104.0</c:v>
                </c:pt>
                <c:pt idx="20">
                  <c:v>109.0</c:v>
                </c:pt>
                <c:pt idx="21">
                  <c:v>379.0</c:v>
                </c:pt>
                <c:pt idx="22">
                  <c:v>518.0</c:v>
                </c:pt>
                <c:pt idx="23">
                  <c:v>523.0</c:v>
                </c:pt>
                <c:pt idx="24">
                  <c:v>528.0</c:v>
                </c:pt>
                <c:pt idx="25">
                  <c:v>533.0</c:v>
                </c:pt>
                <c:pt idx="26">
                  <c:v>639.0</c:v>
                </c:pt>
                <c:pt idx="27">
                  <c:v>710.0</c:v>
                </c:pt>
                <c:pt idx="28">
                  <c:v>813.0</c:v>
                </c:pt>
                <c:pt idx="29">
                  <c:v>711.0</c:v>
                </c:pt>
                <c:pt idx="30">
                  <c:v>826.0</c:v>
                </c:pt>
                <c:pt idx="31">
                  <c:v>950.0</c:v>
                </c:pt>
                <c:pt idx="32">
                  <c:v>1080.0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-2077056824"/>
        <c:axId val="-2102681640"/>
      </c:lineChart>
      <c:catAx>
        <c:axId val="-2077056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-2102681640"/>
        <c:crosses val="autoZero"/>
        <c:auto val="1"/>
        <c:lblAlgn val="ctr"/>
        <c:lblOffset val="100"/>
        <c:noMultiLvlLbl val="0"/>
      </c:catAx>
      <c:valAx>
        <c:axId val="-2102681640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-2077056824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>
        <c:manualLayout>
          <c:xMode val="edge"/>
          <c:yMode val="edge"/>
          <c:x val="0.283610153826313"/>
          <c:y val="0.0580357142857143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 EUR/USD Fractal Candles</c:v>
          </c:tx>
          <c:invertIfNegative val="0"/>
          <c:val>
            <c:numRef>
              <c:f>'[1]EURUSD 2'!$D$3:$D$35</c:f>
              <c:numCache>
                <c:formatCode>General</c:formatCode>
                <c:ptCount val="33"/>
                <c:pt idx="0">
                  <c:v>5.0</c:v>
                </c:pt>
                <c:pt idx="1">
                  <c:v>-157.0</c:v>
                </c:pt>
                <c:pt idx="2">
                  <c:v>-183.0</c:v>
                </c:pt>
                <c:pt idx="3">
                  <c:v>228.0</c:v>
                </c:pt>
                <c:pt idx="4">
                  <c:v>-207.0</c:v>
                </c:pt>
                <c:pt idx="5">
                  <c:v>131.0</c:v>
                </c:pt>
                <c:pt idx="6">
                  <c:v>109.0</c:v>
                </c:pt>
                <c:pt idx="7">
                  <c:v>5.0</c:v>
                </c:pt>
                <c:pt idx="8">
                  <c:v>-126.0</c:v>
                </c:pt>
                <c:pt idx="9">
                  <c:v>5.0</c:v>
                </c:pt>
                <c:pt idx="10">
                  <c:v>128.0</c:v>
                </c:pt>
                <c:pt idx="11">
                  <c:v>-168.0</c:v>
                </c:pt>
                <c:pt idx="12">
                  <c:v>5.0</c:v>
                </c:pt>
                <c:pt idx="13">
                  <c:v>128.0</c:v>
                </c:pt>
                <c:pt idx="14">
                  <c:v>95.0</c:v>
                </c:pt>
                <c:pt idx="15">
                  <c:v>179.0</c:v>
                </c:pt>
                <c:pt idx="16">
                  <c:v>5.0</c:v>
                </c:pt>
                <c:pt idx="17">
                  <c:v>-148.0</c:v>
                </c:pt>
                <c:pt idx="18">
                  <c:v>200.0</c:v>
                </c:pt>
                <c:pt idx="19">
                  <c:v>-130.0</c:v>
                </c:pt>
                <c:pt idx="20">
                  <c:v>5.0</c:v>
                </c:pt>
                <c:pt idx="21">
                  <c:v>270.0</c:v>
                </c:pt>
                <c:pt idx="22">
                  <c:v>139.0</c:v>
                </c:pt>
                <c:pt idx="23">
                  <c:v>5.0</c:v>
                </c:pt>
                <c:pt idx="24">
                  <c:v>5.0</c:v>
                </c:pt>
                <c:pt idx="25">
                  <c:v>5.0</c:v>
                </c:pt>
                <c:pt idx="26">
                  <c:v>106.0</c:v>
                </c:pt>
                <c:pt idx="27">
                  <c:v>71.0</c:v>
                </c:pt>
                <c:pt idx="28">
                  <c:v>103.0</c:v>
                </c:pt>
                <c:pt idx="29">
                  <c:v>-102.0</c:v>
                </c:pt>
                <c:pt idx="30">
                  <c:v>115.0</c:v>
                </c:pt>
                <c:pt idx="31">
                  <c:v>124.0</c:v>
                </c:pt>
                <c:pt idx="32">
                  <c:v>130.0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-2043716664"/>
        <c:axId val="-1985553912"/>
      </c:barChart>
      <c:catAx>
        <c:axId val="-2043716664"/>
        <c:scaling>
          <c:orientation val="minMax"/>
        </c:scaling>
        <c:delete val="0"/>
        <c:axPos val="b"/>
        <c:title>
          <c:layout/>
          <c:overlay val="0"/>
        </c:title>
        <c:majorTickMark val="none"/>
        <c:minorTickMark val="none"/>
        <c:tickLblPos val="nextTo"/>
        <c:crossAx val="-1985553912"/>
        <c:crosses val="autoZero"/>
        <c:auto val="1"/>
        <c:lblAlgn val="ctr"/>
        <c:lblOffset val="100"/>
        <c:noMultiLvlLbl val="0"/>
      </c:catAx>
      <c:valAx>
        <c:axId val="-1985553912"/>
        <c:scaling>
          <c:orientation val="minMax"/>
        </c:scaling>
        <c:delete val="0"/>
        <c:axPos val="l"/>
        <c:title>
          <c:layout/>
          <c:overlay val="0"/>
        </c:title>
        <c:numFmt formatCode="General" sourceLinked="1"/>
        <c:majorTickMark val="out"/>
        <c:minorTickMark val="none"/>
        <c:tickLblPos val="nextTo"/>
        <c:crossAx val="-2043716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2013 EUR/USD Fractal Candles</c:v>
          </c:tx>
          <c:invertIfNegative val="0"/>
          <c:val>
            <c:numRef>
              <c:f>'[1]EURUSD 2'!$D$36:$D$69</c:f>
              <c:numCache>
                <c:formatCode>General</c:formatCode>
                <c:ptCount val="34"/>
                <c:pt idx="0">
                  <c:v>-115.0</c:v>
                </c:pt>
                <c:pt idx="1">
                  <c:v>104.0</c:v>
                </c:pt>
                <c:pt idx="2">
                  <c:v>111.0</c:v>
                </c:pt>
                <c:pt idx="3">
                  <c:v>5.0</c:v>
                </c:pt>
                <c:pt idx="4">
                  <c:v>103.0</c:v>
                </c:pt>
                <c:pt idx="5">
                  <c:v>5.0</c:v>
                </c:pt>
                <c:pt idx="6">
                  <c:v>5.0</c:v>
                </c:pt>
                <c:pt idx="7">
                  <c:v>5.0</c:v>
                </c:pt>
                <c:pt idx="8">
                  <c:v>-128.0</c:v>
                </c:pt>
                <c:pt idx="9">
                  <c:v>127.0</c:v>
                </c:pt>
                <c:pt idx="10">
                  <c:v>72.0</c:v>
                </c:pt>
                <c:pt idx="11">
                  <c:v>5.0</c:v>
                </c:pt>
                <c:pt idx="12">
                  <c:v>-128.0</c:v>
                </c:pt>
                <c:pt idx="13">
                  <c:v>104.0</c:v>
                </c:pt>
                <c:pt idx="14">
                  <c:v>5.0</c:v>
                </c:pt>
                <c:pt idx="15">
                  <c:v>-100.0</c:v>
                </c:pt>
                <c:pt idx="16">
                  <c:v>160.0</c:v>
                </c:pt>
                <c:pt idx="17">
                  <c:v>5.0</c:v>
                </c:pt>
                <c:pt idx="18">
                  <c:v>-72.0</c:v>
                </c:pt>
                <c:pt idx="19">
                  <c:v>5.0</c:v>
                </c:pt>
                <c:pt idx="20">
                  <c:v>5.0</c:v>
                </c:pt>
                <c:pt idx="21">
                  <c:v>5.0</c:v>
                </c:pt>
                <c:pt idx="22">
                  <c:v>5.0</c:v>
                </c:pt>
                <c:pt idx="23">
                  <c:v>5.0</c:v>
                </c:pt>
                <c:pt idx="24">
                  <c:v>5.0</c:v>
                </c:pt>
                <c:pt idx="25">
                  <c:v>112.0</c:v>
                </c:pt>
                <c:pt idx="26">
                  <c:v>5.0</c:v>
                </c:pt>
                <c:pt idx="27">
                  <c:v>116.0</c:v>
                </c:pt>
                <c:pt idx="28">
                  <c:v>5.0</c:v>
                </c:pt>
                <c:pt idx="29">
                  <c:v>125.0</c:v>
                </c:pt>
                <c:pt idx="30">
                  <c:v>106.0</c:v>
                </c:pt>
                <c:pt idx="31">
                  <c:v>114.0</c:v>
                </c:pt>
                <c:pt idx="32">
                  <c:v>5.0</c:v>
                </c:pt>
                <c:pt idx="33">
                  <c:v>91.0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-1985477112"/>
        <c:axId val="-1990435416"/>
      </c:barChart>
      <c:catAx>
        <c:axId val="-1985477112"/>
        <c:scaling>
          <c:orientation val="minMax"/>
        </c:scaling>
        <c:delete val="0"/>
        <c:axPos val="b"/>
        <c:title>
          <c:overlay val="0"/>
        </c:title>
        <c:majorTickMark val="none"/>
        <c:minorTickMark val="none"/>
        <c:tickLblPos val="nextTo"/>
        <c:crossAx val="-1990435416"/>
        <c:crosses val="autoZero"/>
        <c:auto val="1"/>
        <c:lblAlgn val="ctr"/>
        <c:lblOffset val="100"/>
        <c:noMultiLvlLbl val="0"/>
      </c:catAx>
      <c:valAx>
        <c:axId val="-1990435416"/>
        <c:scaling>
          <c:orientation val="minMax"/>
        </c:scaling>
        <c:delete val="0"/>
        <c:axPos val="l"/>
        <c:title>
          <c:overlay val="0"/>
        </c:title>
        <c:numFmt formatCode="General" sourceLinked="1"/>
        <c:majorTickMark val="out"/>
        <c:minorTickMark val="none"/>
        <c:tickLblPos val="nextTo"/>
        <c:crossAx val="-19854771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2013 EUR/USD Fractal Candles</c:v>
          </c:tx>
          <c:dLbls>
            <c:dLbl>
              <c:idx val="33"/>
              <c:layout/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</c:dLbl>
            <c:dLblPos val="ctr"/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'[1]EURUSD 2'!$H$36:$H$69</c:f>
              <c:numCache>
                <c:formatCode>General</c:formatCode>
                <c:ptCount val="34"/>
                <c:pt idx="0">
                  <c:v>-115.0</c:v>
                </c:pt>
                <c:pt idx="1">
                  <c:v>-11.0</c:v>
                </c:pt>
                <c:pt idx="2">
                  <c:v>100.0</c:v>
                </c:pt>
                <c:pt idx="3">
                  <c:v>105.0</c:v>
                </c:pt>
                <c:pt idx="4">
                  <c:v>208.0</c:v>
                </c:pt>
                <c:pt idx="5">
                  <c:v>213.0</c:v>
                </c:pt>
                <c:pt idx="6">
                  <c:v>218.0</c:v>
                </c:pt>
                <c:pt idx="7">
                  <c:v>223.0</c:v>
                </c:pt>
                <c:pt idx="8">
                  <c:v>95.0</c:v>
                </c:pt>
                <c:pt idx="9">
                  <c:v>222.0</c:v>
                </c:pt>
                <c:pt idx="10">
                  <c:v>294.0</c:v>
                </c:pt>
                <c:pt idx="11">
                  <c:v>299.0</c:v>
                </c:pt>
                <c:pt idx="12">
                  <c:v>171.0</c:v>
                </c:pt>
                <c:pt idx="13">
                  <c:v>275.0</c:v>
                </c:pt>
                <c:pt idx="14">
                  <c:v>280.0</c:v>
                </c:pt>
                <c:pt idx="15">
                  <c:v>180.0</c:v>
                </c:pt>
                <c:pt idx="16">
                  <c:v>340.0</c:v>
                </c:pt>
                <c:pt idx="17">
                  <c:v>345.0</c:v>
                </c:pt>
                <c:pt idx="18">
                  <c:v>273.0</c:v>
                </c:pt>
                <c:pt idx="19">
                  <c:v>278.0</c:v>
                </c:pt>
                <c:pt idx="20">
                  <c:v>283.0</c:v>
                </c:pt>
                <c:pt idx="21">
                  <c:v>288.0</c:v>
                </c:pt>
                <c:pt idx="22">
                  <c:v>293.0</c:v>
                </c:pt>
                <c:pt idx="23">
                  <c:v>298.0</c:v>
                </c:pt>
                <c:pt idx="24">
                  <c:v>303.0</c:v>
                </c:pt>
                <c:pt idx="25">
                  <c:v>415.0</c:v>
                </c:pt>
                <c:pt idx="26">
                  <c:v>420.0</c:v>
                </c:pt>
                <c:pt idx="27">
                  <c:v>536.0</c:v>
                </c:pt>
                <c:pt idx="28">
                  <c:v>541.0</c:v>
                </c:pt>
                <c:pt idx="29">
                  <c:v>666.0</c:v>
                </c:pt>
                <c:pt idx="30">
                  <c:v>772.0</c:v>
                </c:pt>
                <c:pt idx="31">
                  <c:v>886.0</c:v>
                </c:pt>
                <c:pt idx="32">
                  <c:v>891.0</c:v>
                </c:pt>
                <c:pt idx="33">
                  <c:v>982.0</c:v>
                </c:pt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-1982139864"/>
        <c:axId val="-2014168120"/>
      </c:lineChart>
      <c:catAx>
        <c:axId val="-1982139864"/>
        <c:scaling>
          <c:orientation val="minMax"/>
        </c:scaling>
        <c:delete val="0"/>
        <c:axPos val="b"/>
        <c:majorTickMark val="none"/>
        <c:minorTickMark val="none"/>
        <c:tickLblPos val="nextTo"/>
        <c:crossAx val="-2014168120"/>
        <c:crosses val="autoZero"/>
        <c:auto val="1"/>
        <c:lblAlgn val="ctr"/>
        <c:lblOffset val="100"/>
        <c:noMultiLvlLbl val="0"/>
      </c:catAx>
      <c:valAx>
        <c:axId val="-2014168120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-19821398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2014 EUR/USD Fractal Candles</c:v>
          </c:tx>
          <c:dLbls>
            <c:dLbl>
              <c:idx val="23"/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'[1]EURUSD 2'!$H$70:$H$93</c:f>
              <c:numCache>
                <c:formatCode>General</c:formatCode>
                <c:ptCount val="24"/>
                <c:pt idx="0">
                  <c:v>5.0</c:v>
                </c:pt>
                <c:pt idx="1">
                  <c:v>-96.0</c:v>
                </c:pt>
                <c:pt idx="2">
                  <c:v>-91.0</c:v>
                </c:pt>
                <c:pt idx="3">
                  <c:v>34.0</c:v>
                </c:pt>
                <c:pt idx="4">
                  <c:v>39.0</c:v>
                </c:pt>
                <c:pt idx="5">
                  <c:v>44.0</c:v>
                </c:pt>
                <c:pt idx="6">
                  <c:v>49.0</c:v>
                </c:pt>
                <c:pt idx="7">
                  <c:v>132.0</c:v>
                </c:pt>
                <c:pt idx="8">
                  <c:v>232.0</c:v>
                </c:pt>
                <c:pt idx="9">
                  <c:v>237.0</c:v>
                </c:pt>
                <c:pt idx="10">
                  <c:v>337.0</c:v>
                </c:pt>
                <c:pt idx="11">
                  <c:v>342.0</c:v>
                </c:pt>
                <c:pt idx="12">
                  <c:v>442.0</c:v>
                </c:pt>
                <c:pt idx="13">
                  <c:v>447.0</c:v>
                </c:pt>
                <c:pt idx="14">
                  <c:v>547.0</c:v>
                </c:pt>
                <c:pt idx="15">
                  <c:v>647.0</c:v>
                </c:pt>
                <c:pt idx="16">
                  <c:v>785.0</c:v>
                </c:pt>
                <c:pt idx="17">
                  <c:v>790.0</c:v>
                </c:pt>
                <c:pt idx="18">
                  <c:v>795.0</c:v>
                </c:pt>
                <c:pt idx="19">
                  <c:v>952.0</c:v>
                </c:pt>
                <c:pt idx="20">
                  <c:v>957.0</c:v>
                </c:pt>
                <c:pt idx="21">
                  <c:v>962.0</c:v>
                </c:pt>
                <c:pt idx="22">
                  <c:v>967.0</c:v>
                </c:pt>
                <c:pt idx="23">
                  <c:v>1075.0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0995064"/>
        <c:axId val="-1981297848"/>
      </c:lineChart>
      <c:catAx>
        <c:axId val="-2110995064"/>
        <c:scaling>
          <c:orientation val="minMax"/>
        </c:scaling>
        <c:delete val="0"/>
        <c:axPos val="b"/>
        <c:majorTickMark val="none"/>
        <c:minorTickMark val="none"/>
        <c:tickLblPos val="nextTo"/>
        <c:crossAx val="-1981297848"/>
        <c:crosses val="autoZero"/>
        <c:auto val="1"/>
        <c:lblAlgn val="ctr"/>
        <c:lblOffset val="100"/>
        <c:noMultiLvlLbl val="0"/>
      </c:catAx>
      <c:valAx>
        <c:axId val="-1981297848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-21109950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2014 EUR/USD  Fractal Candles</c:v>
          </c:tx>
          <c:invertIfNegative val="0"/>
          <c:val>
            <c:numRef>
              <c:f>'[1]EURUSD 2'!$D$70:$D$93</c:f>
              <c:numCache>
                <c:formatCode>General</c:formatCode>
                <c:ptCount val="24"/>
                <c:pt idx="0">
                  <c:v>5.0</c:v>
                </c:pt>
                <c:pt idx="1">
                  <c:v>-101.0</c:v>
                </c:pt>
                <c:pt idx="2">
                  <c:v>5.0</c:v>
                </c:pt>
                <c:pt idx="3">
                  <c:v>125.0</c:v>
                </c:pt>
                <c:pt idx="4">
                  <c:v>5.0</c:v>
                </c:pt>
                <c:pt idx="5">
                  <c:v>5.0</c:v>
                </c:pt>
                <c:pt idx="6">
                  <c:v>5.0</c:v>
                </c:pt>
                <c:pt idx="7">
                  <c:v>83.0</c:v>
                </c:pt>
                <c:pt idx="8">
                  <c:v>100.0</c:v>
                </c:pt>
                <c:pt idx="9">
                  <c:v>5.0</c:v>
                </c:pt>
                <c:pt idx="10">
                  <c:v>100.0</c:v>
                </c:pt>
                <c:pt idx="11">
                  <c:v>5.0</c:v>
                </c:pt>
                <c:pt idx="12">
                  <c:v>100.0</c:v>
                </c:pt>
                <c:pt idx="13">
                  <c:v>5.0</c:v>
                </c:pt>
                <c:pt idx="14">
                  <c:v>100.0</c:v>
                </c:pt>
                <c:pt idx="15">
                  <c:v>100.0</c:v>
                </c:pt>
                <c:pt idx="16">
                  <c:v>138.0</c:v>
                </c:pt>
                <c:pt idx="17">
                  <c:v>5.0</c:v>
                </c:pt>
                <c:pt idx="18">
                  <c:v>5.0</c:v>
                </c:pt>
                <c:pt idx="19">
                  <c:v>157.0</c:v>
                </c:pt>
                <c:pt idx="20">
                  <c:v>5.0</c:v>
                </c:pt>
                <c:pt idx="21">
                  <c:v>5.0</c:v>
                </c:pt>
                <c:pt idx="22">
                  <c:v>5.0</c:v>
                </c:pt>
                <c:pt idx="23">
                  <c:v>108.0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-1988584120"/>
        <c:axId val="-2103227544"/>
      </c:barChart>
      <c:catAx>
        <c:axId val="-1988584120"/>
        <c:scaling>
          <c:orientation val="minMax"/>
        </c:scaling>
        <c:delete val="0"/>
        <c:axPos val="b"/>
        <c:title>
          <c:overlay val="0"/>
        </c:title>
        <c:majorTickMark val="none"/>
        <c:minorTickMark val="none"/>
        <c:tickLblPos val="nextTo"/>
        <c:crossAx val="-2103227544"/>
        <c:crosses val="autoZero"/>
        <c:auto val="1"/>
        <c:lblAlgn val="ctr"/>
        <c:lblOffset val="100"/>
        <c:noMultiLvlLbl val="0"/>
      </c:catAx>
      <c:valAx>
        <c:axId val="-2103227544"/>
        <c:scaling>
          <c:orientation val="minMax"/>
        </c:scaling>
        <c:delete val="0"/>
        <c:axPos val="l"/>
        <c:title>
          <c:overlay val="0"/>
        </c:title>
        <c:numFmt formatCode="General" sourceLinked="1"/>
        <c:majorTickMark val="out"/>
        <c:minorTickMark val="none"/>
        <c:tickLblPos val="nextTo"/>
        <c:crossAx val="-19885841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2015 EUR/USD Fractal Candles</c:v>
          </c:tx>
          <c:dLbls>
            <c:dLbl>
              <c:idx val="9"/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'[1]EURUSD 2'!$H$94:$H$103</c:f>
              <c:numCache>
                <c:formatCode>General</c:formatCode>
                <c:ptCount val="10"/>
                <c:pt idx="0">
                  <c:v>5.0</c:v>
                </c:pt>
                <c:pt idx="1">
                  <c:v>120.0</c:v>
                </c:pt>
                <c:pt idx="2">
                  <c:v>125.0</c:v>
                </c:pt>
                <c:pt idx="3">
                  <c:v>297.0</c:v>
                </c:pt>
                <c:pt idx="4">
                  <c:v>302.0</c:v>
                </c:pt>
                <c:pt idx="5">
                  <c:v>477.0</c:v>
                </c:pt>
                <c:pt idx="6">
                  <c:v>667.0</c:v>
                </c:pt>
                <c:pt idx="7">
                  <c:v>480.0</c:v>
                </c:pt>
                <c:pt idx="8">
                  <c:v>600.0</c:v>
                </c:pt>
                <c:pt idx="9">
                  <c:v>720.0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2334520"/>
        <c:axId val="-2076599240"/>
      </c:lineChart>
      <c:catAx>
        <c:axId val="-2112334520"/>
        <c:scaling>
          <c:orientation val="minMax"/>
        </c:scaling>
        <c:delete val="0"/>
        <c:axPos val="b"/>
        <c:majorTickMark val="none"/>
        <c:minorTickMark val="none"/>
        <c:tickLblPos val="nextTo"/>
        <c:crossAx val="-2076599240"/>
        <c:crosses val="autoZero"/>
        <c:auto val="1"/>
        <c:lblAlgn val="ctr"/>
        <c:lblOffset val="100"/>
        <c:noMultiLvlLbl val="0"/>
      </c:catAx>
      <c:valAx>
        <c:axId val="-2076599240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-21123345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>
        <c:manualLayout>
          <c:xMode val="edge"/>
          <c:yMode val="edge"/>
          <c:x val="0.408403303852421"/>
          <c:y val="0.0555555555555555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2015 EUR/USD Fractal Candles</c:v>
          </c:tx>
          <c:invertIfNegative val="0"/>
          <c:val>
            <c:numRef>
              <c:f>'[1]EURUSD 2'!$D$94:$D$103</c:f>
              <c:numCache>
                <c:formatCode>General</c:formatCode>
                <c:ptCount val="10"/>
                <c:pt idx="0">
                  <c:v>5.0</c:v>
                </c:pt>
                <c:pt idx="1">
                  <c:v>115.0</c:v>
                </c:pt>
                <c:pt idx="2">
                  <c:v>5.0</c:v>
                </c:pt>
                <c:pt idx="3">
                  <c:v>172.0</c:v>
                </c:pt>
                <c:pt idx="4">
                  <c:v>5.0</c:v>
                </c:pt>
                <c:pt idx="5">
                  <c:v>175.0</c:v>
                </c:pt>
                <c:pt idx="6">
                  <c:v>190.0</c:v>
                </c:pt>
                <c:pt idx="7">
                  <c:v>-187.0</c:v>
                </c:pt>
                <c:pt idx="8">
                  <c:v>120.0</c:v>
                </c:pt>
                <c:pt idx="9">
                  <c:v>120.0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-1989148664"/>
        <c:axId val="-2076826584"/>
      </c:barChart>
      <c:catAx>
        <c:axId val="-1989148664"/>
        <c:scaling>
          <c:orientation val="minMax"/>
        </c:scaling>
        <c:delete val="0"/>
        <c:axPos val="b"/>
        <c:title>
          <c:overlay val="0"/>
        </c:title>
        <c:majorTickMark val="none"/>
        <c:minorTickMark val="none"/>
        <c:tickLblPos val="nextTo"/>
        <c:crossAx val="-2076826584"/>
        <c:crosses val="autoZero"/>
        <c:auto val="1"/>
        <c:lblAlgn val="ctr"/>
        <c:lblOffset val="100"/>
        <c:noMultiLvlLbl val="0"/>
      </c:catAx>
      <c:valAx>
        <c:axId val="-2076826584"/>
        <c:scaling>
          <c:orientation val="minMax"/>
        </c:scaling>
        <c:delete val="0"/>
        <c:axPos val="l"/>
        <c:title>
          <c:overlay val="0"/>
        </c:title>
        <c:numFmt formatCode="General" sourceLinked="1"/>
        <c:majorTickMark val="out"/>
        <c:minorTickMark val="none"/>
        <c:tickLblPos val="nextTo"/>
        <c:crossAx val="-1989148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2012 to June 2015 EUR/USD Fractal Candle</c:v>
          </c:tx>
          <c:val>
            <c:numRef>
              <c:f>'[1]EURUSD 2'!$I$3:$I$103</c:f>
              <c:numCache>
                <c:formatCode>General</c:formatCode>
                <c:ptCount val="101"/>
                <c:pt idx="0">
                  <c:v>5.0</c:v>
                </c:pt>
                <c:pt idx="1">
                  <c:v>-152.0</c:v>
                </c:pt>
                <c:pt idx="2">
                  <c:v>-335.0</c:v>
                </c:pt>
                <c:pt idx="3">
                  <c:v>-107.0</c:v>
                </c:pt>
                <c:pt idx="4">
                  <c:v>-314.0</c:v>
                </c:pt>
                <c:pt idx="5">
                  <c:v>-183.0</c:v>
                </c:pt>
                <c:pt idx="6">
                  <c:v>-74.0</c:v>
                </c:pt>
                <c:pt idx="7">
                  <c:v>-69.0</c:v>
                </c:pt>
                <c:pt idx="8">
                  <c:v>-195.0</c:v>
                </c:pt>
                <c:pt idx="9">
                  <c:v>-190.0</c:v>
                </c:pt>
                <c:pt idx="10">
                  <c:v>-62.0</c:v>
                </c:pt>
                <c:pt idx="11">
                  <c:v>-230.0</c:v>
                </c:pt>
                <c:pt idx="12">
                  <c:v>-225.0</c:v>
                </c:pt>
                <c:pt idx="13">
                  <c:v>-97.0</c:v>
                </c:pt>
                <c:pt idx="14">
                  <c:v>-2.0</c:v>
                </c:pt>
                <c:pt idx="15">
                  <c:v>177.0</c:v>
                </c:pt>
                <c:pt idx="16">
                  <c:v>182.0</c:v>
                </c:pt>
                <c:pt idx="17">
                  <c:v>34.0</c:v>
                </c:pt>
                <c:pt idx="18">
                  <c:v>234.0</c:v>
                </c:pt>
                <c:pt idx="19">
                  <c:v>104.0</c:v>
                </c:pt>
                <c:pt idx="20">
                  <c:v>109.0</c:v>
                </c:pt>
                <c:pt idx="21">
                  <c:v>379.0</c:v>
                </c:pt>
                <c:pt idx="22">
                  <c:v>518.0</c:v>
                </c:pt>
                <c:pt idx="23">
                  <c:v>523.0</c:v>
                </c:pt>
                <c:pt idx="24">
                  <c:v>528.0</c:v>
                </c:pt>
                <c:pt idx="25">
                  <c:v>533.0</c:v>
                </c:pt>
                <c:pt idx="26">
                  <c:v>639.0</c:v>
                </c:pt>
                <c:pt idx="27">
                  <c:v>710.0</c:v>
                </c:pt>
                <c:pt idx="28">
                  <c:v>813.0</c:v>
                </c:pt>
                <c:pt idx="29">
                  <c:v>711.0</c:v>
                </c:pt>
                <c:pt idx="30">
                  <c:v>826.0</c:v>
                </c:pt>
                <c:pt idx="31">
                  <c:v>950.0</c:v>
                </c:pt>
                <c:pt idx="32">
                  <c:v>950.0</c:v>
                </c:pt>
                <c:pt idx="33">
                  <c:v>965.0</c:v>
                </c:pt>
                <c:pt idx="34">
                  <c:v>1069.0</c:v>
                </c:pt>
                <c:pt idx="35">
                  <c:v>1180.0</c:v>
                </c:pt>
                <c:pt idx="36">
                  <c:v>1185.0</c:v>
                </c:pt>
                <c:pt idx="37">
                  <c:v>1288.0</c:v>
                </c:pt>
                <c:pt idx="38">
                  <c:v>1293.0</c:v>
                </c:pt>
                <c:pt idx="39">
                  <c:v>1298.0</c:v>
                </c:pt>
                <c:pt idx="40">
                  <c:v>1303.0</c:v>
                </c:pt>
                <c:pt idx="41">
                  <c:v>1175.0</c:v>
                </c:pt>
                <c:pt idx="42">
                  <c:v>1302.0</c:v>
                </c:pt>
                <c:pt idx="43">
                  <c:v>1374.0</c:v>
                </c:pt>
                <c:pt idx="44">
                  <c:v>1379.0</c:v>
                </c:pt>
                <c:pt idx="45">
                  <c:v>1251.0</c:v>
                </c:pt>
                <c:pt idx="46">
                  <c:v>1355.0</c:v>
                </c:pt>
                <c:pt idx="47">
                  <c:v>1360.0</c:v>
                </c:pt>
                <c:pt idx="48">
                  <c:v>1260.0</c:v>
                </c:pt>
                <c:pt idx="49">
                  <c:v>1420.0</c:v>
                </c:pt>
                <c:pt idx="50">
                  <c:v>1425.0</c:v>
                </c:pt>
                <c:pt idx="51">
                  <c:v>1353.0</c:v>
                </c:pt>
                <c:pt idx="52">
                  <c:v>1358.0</c:v>
                </c:pt>
                <c:pt idx="53">
                  <c:v>1363.0</c:v>
                </c:pt>
                <c:pt idx="54">
                  <c:v>1368.0</c:v>
                </c:pt>
                <c:pt idx="55">
                  <c:v>1373.0</c:v>
                </c:pt>
                <c:pt idx="56">
                  <c:v>1378.0</c:v>
                </c:pt>
                <c:pt idx="57">
                  <c:v>1383.0</c:v>
                </c:pt>
                <c:pt idx="58">
                  <c:v>1495.0</c:v>
                </c:pt>
                <c:pt idx="59">
                  <c:v>1500.0</c:v>
                </c:pt>
                <c:pt idx="60">
                  <c:v>1616.0</c:v>
                </c:pt>
                <c:pt idx="61">
                  <c:v>1621.0</c:v>
                </c:pt>
                <c:pt idx="62">
                  <c:v>1746.0</c:v>
                </c:pt>
                <c:pt idx="63">
                  <c:v>1852.0</c:v>
                </c:pt>
                <c:pt idx="64">
                  <c:v>1966.0</c:v>
                </c:pt>
                <c:pt idx="65">
                  <c:v>1971.0</c:v>
                </c:pt>
                <c:pt idx="66">
                  <c:v>2062.0</c:v>
                </c:pt>
                <c:pt idx="67">
                  <c:v>2067.0</c:v>
                </c:pt>
                <c:pt idx="68">
                  <c:v>1966.0</c:v>
                </c:pt>
                <c:pt idx="69">
                  <c:v>1971.0</c:v>
                </c:pt>
                <c:pt idx="70">
                  <c:v>2096.0</c:v>
                </c:pt>
                <c:pt idx="71">
                  <c:v>2101.0</c:v>
                </c:pt>
                <c:pt idx="72">
                  <c:v>2106.0</c:v>
                </c:pt>
                <c:pt idx="73">
                  <c:v>2111.0</c:v>
                </c:pt>
                <c:pt idx="74">
                  <c:v>2194.0</c:v>
                </c:pt>
                <c:pt idx="75">
                  <c:v>2294.0</c:v>
                </c:pt>
                <c:pt idx="76">
                  <c:v>2299.0</c:v>
                </c:pt>
                <c:pt idx="77">
                  <c:v>2399.0</c:v>
                </c:pt>
                <c:pt idx="78">
                  <c:v>2404.0</c:v>
                </c:pt>
                <c:pt idx="79">
                  <c:v>2504.0</c:v>
                </c:pt>
                <c:pt idx="80">
                  <c:v>2509.0</c:v>
                </c:pt>
                <c:pt idx="81">
                  <c:v>2609.0</c:v>
                </c:pt>
                <c:pt idx="82">
                  <c:v>2709.0</c:v>
                </c:pt>
                <c:pt idx="83">
                  <c:v>2847.0</c:v>
                </c:pt>
                <c:pt idx="84">
                  <c:v>2852.0</c:v>
                </c:pt>
                <c:pt idx="85">
                  <c:v>2857.0</c:v>
                </c:pt>
                <c:pt idx="86">
                  <c:v>3014.0</c:v>
                </c:pt>
                <c:pt idx="87">
                  <c:v>3019.0</c:v>
                </c:pt>
                <c:pt idx="88">
                  <c:v>3024.0</c:v>
                </c:pt>
                <c:pt idx="89">
                  <c:v>3029.0</c:v>
                </c:pt>
                <c:pt idx="90">
                  <c:v>3137.0</c:v>
                </c:pt>
                <c:pt idx="91">
                  <c:v>3142.0</c:v>
                </c:pt>
                <c:pt idx="92">
                  <c:v>3257.0</c:v>
                </c:pt>
                <c:pt idx="93">
                  <c:v>3262.0</c:v>
                </c:pt>
                <c:pt idx="94">
                  <c:v>3434.0</c:v>
                </c:pt>
                <c:pt idx="95">
                  <c:v>3439.0</c:v>
                </c:pt>
                <c:pt idx="96">
                  <c:v>3614.0</c:v>
                </c:pt>
                <c:pt idx="97">
                  <c:v>3804.0</c:v>
                </c:pt>
                <c:pt idx="98">
                  <c:v>3617.0</c:v>
                </c:pt>
                <c:pt idx="99">
                  <c:v>3737.0</c:v>
                </c:pt>
                <c:pt idx="100">
                  <c:v>3857.0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-2076950456"/>
        <c:axId val="-1995587400"/>
      </c:lineChart>
      <c:catAx>
        <c:axId val="-20769504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Trades</a:t>
                </a:r>
              </a:p>
            </c:rich>
          </c:tx>
          <c:overlay val="0"/>
        </c:title>
        <c:majorTickMark val="none"/>
        <c:minorTickMark val="none"/>
        <c:tickLblPos val="nextTo"/>
        <c:crossAx val="-1995587400"/>
        <c:crosses val="autoZero"/>
        <c:auto val="1"/>
        <c:lblAlgn val="ctr"/>
        <c:lblOffset val="100"/>
        <c:noMultiLvlLbl val="0"/>
      </c:catAx>
      <c:valAx>
        <c:axId val="-19955874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Cumlative</a:t>
                </a:r>
                <a:r>
                  <a:rPr lang="en-US" baseline="0"/>
                  <a:t> Pip Total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-2076950456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25400</xdr:colOff>
      <xdr:row>2</xdr:row>
      <xdr:rowOff>38100</xdr:rowOff>
    </xdr:from>
    <xdr:to>
      <xdr:col>18</xdr:col>
      <xdr:colOff>812800</xdr:colOff>
      <xdr:row>19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57150</xdr:colOff>
      <xdr:row>19</xdr:row>
      <xdr:rowOff>158750</xdr:rowOff>
    </xdr:from>
    <xdr:to>
      <xdr:col>18</xdr:col>
      <xdr:colOff>812800</xdr:colOff>
      <xdr:row>35</xdr:row>
      <xdr:rowOff>69850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107950</xdr:colOff>
      <xdr:row>53</xdr:row>
      <xdr:rowOff>127000</xdr:rowOff>
    </xdr:from>
    <xdr:to>
      <xdr:col>19</xdr:col>
      <xdr:colOff>25400</xdr:colOff>
      <xdr:row>68</xdr:row>
      <xdr:rowOff>146050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107950</xdr:colOff>
      <xdr:row>36</xdr:row>
      <xdr:rowOff>6350</xdr:rowOff>
    </xdr:from>
    <xdr:to>
      <xdr:col>18</xdr:col>
      <xdr:colOff>800100</xdr:colOff>
      <xdr:row>50</xdr:row>
      <xdr:rowOff>184150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152400</xdr:colOff>
      <xdr:row>69</xdr:row>
      <xdr:rowOff>114300</xdr:rowOff>
    </xdr:from>
    <xdr:to>
      <xdr:col>19</xdr:col>
      <xdr:colOff>0</xdr:colOff>
      <xdr:row>79</xdr:row>
      <xdr:rowOff>63500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165100</xdr:colOff>
      <xdr:row>80</xdr:row>
      <xdr:rowOff>25400</xdr:rowOff>
    </xdr:from>
    <xdr:to>
      <xdr:col>18</xdr:col>
      <xdr:colOff>812800</xdr:colOff>
      <xdr:row>92</xdr:row>
      <xdr:rowOff>127000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215900</xdr:colOff>
      <xdr:row>93</xdr:row>
      <xdr:rowOff>165100</xdr:rowOff>
    </xdr:from>
    <xdr:to>
      <xdr:col>18</xdr:col>
      <xdr:colOff>812800</xdr:colOff>
      <xdr:row>108</xdr:row>
      <xdr:rowOff>88900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203200</xdr:colOff>
      <xdr:row>109</xdr:row>
      <xdr:rowOff>38100</xdr:rowOff>
    </xdr:from>
    <xdr:to>
      <xdr:col>18</xdr:col>
      <xdr:colOff>812800</xdr:colOff>
      <xdr:row>124</xdr:row>
      <xdr:rowOff>114300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24</xdr:col>
      <xdr:colOff>25400</xdr:colOff>
      <xdr:row>2</xdr:row>
      <xdr:rowOff>152400</xdr:rowOff>
    </xdr:from>
    <xdr:to>
      <xdr:col>40</xdr:col>
      <xdr:colOff>762000</xdr:colOff>
      <xdr:row>21</xdr:row>
      <xdr:rowOff>76200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ve2/Downloads/Daily%20GreenRed%20Backtest%20Results%20V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URUSD"/>
      <sheetName val="GBPUSD"/>
      <sheetName val="USDCAD"/>
      <sheetName val="EURUSD 2"/>
      <sheetName val="USDJPY"/>
    </sheetNames>
    <sheetDataSet>
      <sheetData sheetId="0"/>
      <sheetData sheetId="1"/>
      <sheetData sheetId="2"/>
      <sheetData sheetId="3">
        <row r="3">
          <cell r="D3">
            <v>5</v>
          </cell>
          <cell r="H3">
            <v>5</v>
          </cell>
          <cell r="I3">
            <v>5</v>
          </cell>
        </row>
        <row r="4">
          <cell r="D4">
            <v>-157</v>
          </cell>
          <cell r="H4">
            <v>-152</v>
          </cell>
          <cell r="I4">
            <v>-152</v>
          </cell>
        </row>
        <row r="5">
          <cell r="D5">
            <v>-183</v>
          </cell>
          <cell r="H5">
            <v>-335</v>
          </cell>
          <cell r="I5">
            <v>-335</v>
          </cell>
        </row>
        <row r="6">
          <cell r="D6">
            <v>228</v>
          </cell>
          <cell r="H6">
            <v>-107</v>
          </cell>
          <cell r="I6">
            <v>-107</v>
          </cell>
        </row>
        <row r="7">
          <cell r="D7">
            <v>-207</v>
          </cell>
          <cell r="H7">
            <v>-314</v>
          </cell>
          <cell r="I7">
            <v>-314</v>
          </cell>
        </row>
        <row r="8">
          <cell r="D8">
            <v>131</v>
          </cell>
          <cell r="H8">
            <v>-183</v>
          </cell>
          <cell r="I8">
            <v>-183</v>
          </cell>
        </row>
        <row r="9">
          <cell r="D9">
            <v>109</v>
          </cell>
          <cell r="H9">
            <v>-74</v>
          </cell>
          <cell r="I9">
            <v>-74</v>
          </cell>
        </row>
        <row r="10">
          <cell r="D10">
            <v>5</v>
          </cell>
          <cell r="H10">
            <v>-69</v>
          </cell>
          <cell r="I10">
            <v>-69</v>
          </cell>
        </row>
        <row r="11">
          <cell r="D11">
            <v>-126</v>
          </cell>
          <cell r="H11">
            <v>-195</v>
          </cell>
          <cell r="I11">
            <v>-195</v>
          </cell>
        </row>
        <row r="12">
          <cell r="D12">
            <v>5</v>
          </cell>
          <cell r="H12">
            <v>-190</v>
          </cell>
          <cell r="I12">
            <v>-190</v>
          </cell>
        </row>
        <row r="13">
          <cell r="D13">
            <v>128</v>
          </cell>
          <cell r="H13">
            <v>-62</v>
          </cell>
          <cell r="I13">
            <v>-62</v>
          </cell>
        </row>
        <row r="14">
          <cell r="D14">
            <v>-168</v>
          </cell>
          <cell r="H14">
            <v>-230</v>
          </cell>
          <cell r="I14">
            <v>-230</v>
          </cell>
        </row>
        <row r="15">
          <cell r="D15">
            <v>5</v>
          </cell>
          <cell r="H15">
            <v>-225</v>
          </cell>
          <cell r="I15">
            <v>-225</v>
          </cell>
        </row>
        <row r="16">
          <cell r="D16">
            <v>128</v>
          </cell>
          <cell r="H16">
            <v>-97</v>
          </cell>
          <cell r="I16">
            <v>-97</v>
          </cell>
        </row>
        <row r="17">
          <cell r="D17">
            <v>95</v>
          </cell>
          <cell r="H17">
            <v>-2</v>
          </cell>
          <cell r="I17">
            <v>-2</v>
          </cell>
        </row>
        <row r="18">
          <cell r="D18">
            <v>179</v>
          </cell>
          <cell r="H18">
            <v>177</v>
          </cell>
          <cell r="I18">
            <v>177</v>
          </cell>
        </row>
        <row r="19">
          <cell r="D19">
            <v>5</v>
          </cell>
          <cell r="H19">
            <v>182</v>
          </cell>
          <cell r="I19">
            <v>182</v>
          </cell>
        </row>
        <row r="20">
          <cell r="D20">
            <v>-148</v>
          </cell>
          <cell r="H20">
            <v>34</v>
          </cell>
          <cell r="I20">
            <v>34</v>
          </cell>
        </row>
        <row r="21">
          <cell r="D21">
            <v>200</v>
          </cell>
          <cell r="H21">
            <v>234</v>
          </cell>
          <cell r="I21">
            <v>234</v>
          </cell>
        </row>
        <row r="22">
          <cell r="D22">
            <v>-130</v>
          </cell>
          <cell r="H22">
            <v>104</v>
          </cell>
          <cell r="I22">
            <v>104</v>
          </cell>
        </row>
        <row r="23">
          <cell r="D23">
            <v>5</v>
          </cell>
          <cell r="H23">
            <v>109</v>
          </cell>
          <cell r="I23">
            <v>109</v>
          </cell>
        </row>
        <row r="24">
          <cell r="D24">
            <v>270</v>
          </cell>
          <cell r="H24">
            <v>379</v>
          </cell>
          <cell r="I24">
            <v>379</v>
          </cell>
        </row>
        <row r="25">
          <cell r="D25">
            <v>139</v>
          </cell>
          <cell r="H25">
            <v>518</v>
          </cell>
          <cell r="I25">
            <v>518</v>
          </cell>
        </row>
        <row r="26">
          <cell r="D26">
            <v>5</v>
          </cell>
          <cell r="H26">
            <v>523</v>
          </cell>
          <cell r="I26">
            <v>523</v>
          </cell>
        </row>
        <row r="27">
          <cell r="D27">
            <v>5</v>
          </cell>
          <cell r="H27">
            <v>528</v>
          </cell>
          <cell r="I27">
            <v>528</v>
          </cell>
        </row>
        <row r="28">
          <cell r="D28">
            <v>5</v>
          </cell>
          <cell r="H28">
            <v>533</v>
          </cell>
          <cell r="I28">
            <v>533</v>
          </cell>
        </row>
        <row r="29">
          <cell r="D29">
            <v>106</v>
          </cell>
          <cell r="H29">
            <v>639</v>
          </cell>
          <cell r="I29">
            <v>639</v>
          </cell>
        </row>
        <row r="30">
          <cell r="D30">
            <v>71</v>
          </cell>
          <cell r="H30">
            <v>710</v>
          </cell>
          <cell r="I30">
            <v>710</v>
          </cell>
        </row>
        <row r="31">
          <cell r="D31">
            <v>103</v>
          </cell>
          <cell r="H31">
            <v>813</v>
          </cell>
          <cell r="I31">
            <v>813</v>
          </cell>
        </row>
        <row r="32">
          <cell r="D32">
            <v>-102</v>
          </cell>
          <cell r="H32">
            <v>711</v>
          </cell>
          <cell r="I32">
            <v>711</v>
          </cell>
        </row>
        <row r="33">
          <cell r="D33">
            <v>115</v>
          </cell>
          <cell r="H33">
            <v>826</v>
          </cell>
          <cell r="I33">
            <v>826</v>
          </cell>
        </row>
        <row r="34">
          <cell r="D34">
            <v>124</v>
          </cell>
          <cell r="H34">
            <v>950</v>
          </cell>
          <cell r="I34">
            <v>950</v>
          </cell>
        </row>
        <row r="35">
          <cell r="D35">
            <v>130</v>
          </cell>
          <cell r="H35">
            <v>1080</v>
          </cell>
          <cell r="I35">
            <v>950</v>
          </cell>
        </row>
        <row r="36">
          <cell r="D36">
            <v>-115</v>
          </cell>
          <cell r="H36">
            <v>-115</v>
          </cell>
          <cell r="I36">
            <v>965</v>
          </cell>
        </row>
        <row r="37">
          <cell r="D37">
            <v>104</v>
          </cell>
          <cell r="H37">
            <v>-11</v>
          </cell>
          <cell r="I37">
            <v>1069</v>
          </cell>
        </row>
        <row r="38">
          <cell r="D38">
            <v>111</v>
          </cell>
          <cell r="H38">
            <v>100</v>
          </cell>
          <cell r="I38">
            <v>1180</v>
          </cell>
        </row>
        <row r="39">
          <cell r="D39">
            <v>5</v>
          </cell>
          <cell r="H39">
            <v>105</v>
          </cell>
          <cell r="I39">
            <v>1185</v>
          </cell>
        </row>
        <row r="40">
          <cell r="D40">
            <v>103</v>
          </cell>
          <cell r="H40">
            <v>208</v>
          </cell>
          <cell r="I40">
            <v>1288</v>
          </cell>
        </row>
        <row r="41">
          <cell r="D41">
            <v>5</v>
          </cell>
          <cell r="H41">
            <v>213</v>
          </cell>
          <cell r="I41">
            <v>1293</v>
          </cell>
        </row>
        <row r="42">
          <cell r="D42">
            <v>5</v>
          </cell>
          <cell r="H42">
            <v>218</v>
          </cell>
          <cell r="I42">
            <v>1298</v>
          </cell>
        </row>
        <row r="43">
          <cell r="D43">
            <v>5</v>
          </cell>
          <cell r="H43">
            <v>223</v>
          </cell>
          <cell r="I43">
            <v>1303</v>
          </cell>
        </row>
        <row r="44">
          <cell r="D44">
            <v>-128</v>
          </cell>
          <cell r="H44">
            <v>95</v>
          </cell>
          <cell r="I44">
            <v>1175</v>
          </cell>
        </row>
        <row r="45">
          <cell r="D45">
            <v>127</v>
          </cell>
          <cell r="H45">
            <v>222</v>
          </cell>
          <cell r="I45">
            <v>1302</v>
          </cell>
        </row>
        <row r="46">
          <cell r="D46">
            <v>72</v>
          </cell>
          <cell r="H46">
            <v>294</v>
          </cell>
          <cell r="I46">
            <v>1374</v>
          </cell>
        </row>
        <row r="47">
          <cell r="D47">
            <v>5</v>
          </cell>
          <cell r="H47">
            <v>299</v>
          </cell>
          <cell r="I47">
            <v>1379</v>
          </cell>
        </row>
        <row r="48">
          <cell r="D48">
            <v>-128</v>
          </cell>
          <cell r="H48">
            <v>171</v>
          </cell>
          <cell r="I48">
            <v>1251</v>
          </cell>
        </row>
        <row r="49">
          <cell r="D49">
            <v>104</v>
          </cell>
          <cell r="H49">
            <v>275</v>
          </cell>
          <cell r="I49">
            <v>1355</v>
          </cell>
        </row>
        <row r="50">
          <cell r="D50">
            <v>5</v>
          </cell>
          <cell r="H50">
            <v>280</v>
          </cell>
          <cell r="I50">
            <v>1360</v>
          </cell>
        </row>
        <row r="51">
          <cell r="D51">
            <v>-100</v>
          </cell>
          <cell r="H51">
            <v>180</v>
          </cell>
          <cell r="I51">
            <v>1260</v>
          </cell>
        </row>
        <row r="52">
          <cell r="D52">
            <v>160</v>
          </cell>
          <cell r="H52">
            <v>340</v>
          </cell>
          <cell r="I52">
            <v>1420</v>
          </cell>
        </row>
        <row r="53">
          <cell r="D53">
            <v>5</v>
          </cell>
          <cell r="H53">
            <v>345</v>
          </cell>
          <cell r="I53">
            <v>1425</v>
          </cell>
        </row>
        <row r="54">
          <cell r="D54">
            <v>-72</v>
          </cell>
          <cell r="H54">
            <v>273</v>
          </cell>
          <cell r="I54">
            <v>1353</v>
          </cell>
        </row>
        <row r="55">
          <cell r="D55">
            <v>5</v>
          </cell>
          <cell r="H55">
            <v>278</v>
          </cell>
          <cell r="I55">
            <v>1358</v>
          </cell>
        </row>
        <row r="56">
          <cell r="D56">
            <v>5</v>
          </cell>
          <cell r="H56">
            <v>283</v>
          </cell>
          <cell r="I56">
            <v>1363</v>
          </cell>
        </row>
        <row r="57">
          <cell r="D57">
            <v>5</v>
          </cell>
          <cell r="H57">
            <v>288</v>
          </cell>
          <cell r="I57">
            <v>1368</v>
          </cell>
        </row>
        <row r="58">
          <cell r="D58">
            <v>5</v>
          </cell>
          <cell r="H58">
            <v>293</v>
          </cell>
          <cell r="I58">
            <v>1373</v>
          </cell>
        </row>
        <row r="59">
          <cell r="D59">
            <v>5</v>
          </cell>
          <cell r="H59">
            <v>298</v>
          </cell>
          <cell r="I59">
            <v>1378</v>
          </cell>
        </row>
        <row r="60">
          <cell r="D60">
            <v>5</v>
          </cell>
          <cell r="H60">
            <v>303</v>
          </cell>
          <cell r="I60">
            <v>1383</v>
          </cell>
        </row>
        <row r="61">
          <cell r="D61">
            <v>112</v>
          </cell>
          <cell r="H61">
            <v>415</v>
          </cell>
          <cell r="I61">
            <v>1495</v>
          </cell>
        </row>
        <row r="62">
          <cell r="D62">
            <v>5</v>
          </cell>
          <cell r="H62">
            <v>420</v>
          </cell>
          <cell r="I62">
            <v>1500</v>
          </cell>
        </row>
        <row r="63">
          <cell r="D63">
            <v>116</v>
          </cell>
          <cell r="H63">
            <v>536</v>
          </cell>
          <cell r="I63">
            <v>1616</v>
          </cell>
        </row>
        <row r="64">
          <cell r="D64">
            <v>5</v>
          </cell>
          <cell r="H64">
            <v>541</v>
          </cell>
          <cell r="I64">
            <v>1621</v>
          </cell>
        </row>
        <row r="65">
          <cell r="D65">
            <v>125</v>
          </cell>
          <cell r="H65">
            <v>666</v>
          </cell>
          <cell r="I65">
            <v>1746</v>
          </cell>
        </row>
        <row r="66">
          <cell r="D66">
            <v>106</v>
          </cell>
          <cell r="H66">
            <v>772</v>
          </cell>
          <cell r="I66">
            <v>1852</v>
          </cell>
        </row>
        <row r="67">
          <cell r="D67">
            <v>114</v>
          </cell>
          <cell r="H67">
            <v>886</v>
          </cell>
          <cell r="I67">
            <v>1966</v>
          </cell>
        </row>
        <row r="68">
          <cell r="D68">
            <v>5</v>
          </cell>
          <cell r="H68">
            <v>891</v>
          </cell>
          <cell r="I68">
            <v>1971</v>
          </cell>
        </row>
        <row r="69">
          <cell r="D69">
            <v>91</v>
          </cell>
          <cell r="H69">
            <v>982</v>
          </cell>
          <cell r="I69">
            <v>2062</v>
          </cell>
        </row>
        <row r="70">
          <cell r="D70">
            <v>5</v>
          </cell>
          <cell r="H70">
            <v>5</v>
          </cell>
          <cell r="I70">
            <v>2067</v>
          </cell>
        </row>
        <row r="71">
          <cell r="D71">
            <v>-101</v>
          </cell>
          <cell r="H71">
            <v>-96</v>
          </cell>
          <cell r="I71">
            <v>1966</v>
          </cell>
        </row>
        <row r="72">
          <cell r="D72">
            <v>5</v>
          </cell>
          <cell r="H72">
            <v>-91</v>
          </cell>
          <cell r="I72">
            <v>1971</v>
          </cell>
        </row>
        <row r="73">
          <cell r="D73">
            <v>125</v>
          </cell>
          <cell r="H73">
            <v>34</v>
          </cell>
          <cell r="I73">
            <v>2096</v>
          </cell>
        </row>
        <row r="74">
          <cell r="D74">
            <v>5</v>
          </cell>
          <cell r="H74">
            <v>39</v>
          </cell>
          <cell r="I74">
            <v>2101</v>
          </cell>
        </row>
        <row r="75">
          <cell r="D75">
            <v>5</v>
          </cell>
          <cell r="H75">
            <v>44</v>
          </cell>
          <cell r="I75">
            <v>2106</v>
          </cell>
        </row>
        <row r="76">
          <cell r="D76">
            <v>5</v>
          </cell>
          <cell r="H76">
            <v>49</v>
          </cell>
          <cell r="I76">
            <v>2111</v>
          </cell>
        </row>
        <row r="77">
          <cell r="D77">
            <v>83</v>
          </cell>
          <cell r="H77">
            <v>132</v>
          </cell>
          <cell r="I77">
            <v>2194</v>
          </cell>
        </row>
        <row r="78">
          <cell r="D78">
            <v>100</v>
          </cell>
          <cell r="H78">
            <v>232</v>
          </cell>
          <cell r="I78">
            <v>2294</v>
          </cell>
        </row>
        <row r="79">
          <cell r="D79">
            <v>5</v>
          </cell>
          <cell r="H79">
            <v>237</v>
          </cell>
          <cell r="I79">
            <v>2299</v>
          </cell>
        </row>
        <row r="80">
          <cell r="D80">
            <v>100</v>
          </cell>
          <cell r="H80">
            <v>337</v>
          </cell>
          <cell r="I80">
            <v>2399</v>
          </cell>
        </row>
        <row r="81">
          <cell r="D81">
            <v>5</v>
          </cell>
          <cell r="H81">
            <v>342</v>
          </cell>
          <cell r="I81">
            <v>2404</v>
          </cell>
        </row>
        <row r="82">
          <cell r="D82">
            <v>100</v>
          </cell>
          <cell r="H82">
            <v>442</v>
          </cell>
          <cell r="I82">
            <v>2504</v>
          </cell>
        </row>
        <row r="83">
          <cell r="D83">
            <v>5</v>
          </cell>
          <cell r="H83">
            <v>447</v>
          </cell>
          <cell r="I83">
            <v>2509</v>
          </cell>
        </row>
        <row r="84">
          <cell r="D84">
            <v>100</v>
          </cell>
          <cell r="H84">
            <v>547</v>
          </cell>
          <cell r="I84">
            <v>2609</v>
          </cell>
        </row>
        <row r="85">
          <cell r="D85">
            <v>100</v>
          </cell>
          <cell r="H85">
            <v>647</v>
          </cell>
          <cell r="I85">
            <v>2709</v>
          </cell>
        </row>
        <row r="86">
          <cell r="D86">
            <v>138</v>
          </cell>
          <cell r="H86">
            <v>785</v>
          </cell>
          <cell r="I86">
            <v>2847</v>
          </cell>
        </row>
        <row r="87">
          <cell r="D87">
            <v>5</v>
          </cell>
          <cell r="H87">
            <v>790</v>
          </cell>
          <cell r="I87">
            <v>2852</v>
          </cell>
        </row>
        <row r="88">
          <cell r="D88">
            <v>5</v>
          </cell>
          <cell r="H88">
            <v>795</v>
          </cell>
          <cell r="I88">
            <v>2857</v>
          </cell>
        </row>
        <row r="89">
          <cell r="D89">
            <v>157</v>
          </cell>
          <cell r="H89">
            <v>952</v>
          </cell>
          <cell r="I89">
            <v>3014</v>
          </cell>
        </row>
        <row r="90">
          <cell r="D90">
            <v>5</v>
          </cell>
          <cell r="H90">
            <v>957</v>
          </cell>
          <cell r="I90">
            <v>3019</v>
          </cell>
        </row>
        <row r="91">
          <cell r="D91">
            <v>5</v>
          </cell>
          <cell r="H91">
            <v>962</v>
          </cell>
          <cell r="I91">
            <v>3024</v>
          </cell>
        </row>
        <row r="92">
          <cell r="D92">
            <v>5</v>
          </cell>
          <cell r="H92">
            <v>967</v>
          </cell>
          <cell r="I92">
            <v>3029</v>
          </cell>
        </row>
        <row r="93">
          <cell r="D93">
            <v>108</v>
          </cell>
          <cell r="H93">
            <v>1075</v>
          </cell>
          <cell r="I93">
            <v>3137</v>
          </cell>
        </row>
        <row r="94">
          <cell r="D94">
            <v>5</v>
          </cell>
          <cell r="H94">
            <v>5</v>
          </cell>
          <cell r="I94">
            <v>3142</v>
          </cell>
        </row>
        <row r="95">
          <cell r="D95">
            <v>115</v>
          </cell>
          <cell r="H95">
            <v>120</v>
          </cell>
          <cell r="I95">
            <v>3257</v>
          </cell>
        </row>
        <row r="96">
          <cell r="D96">
            <v>5</v>
          </cell>
          <cell r="H96">
            <v>125</v>
          </cell>
          <cell r="I96">
            <v>3262</v>
          </cell>
        </row>
        <row r="97">
          <cell r="D97">
            <v>172</v>
          </cell>
          <cell r="H97">
            <v>297</v>
          </cell>
          <cell r="I97">
            <v>3434</v>
          </cell>
        </row>
        <row r="98">
          <cell r="D98">
            <v>5</v>
          </cell>
          <cell r="H98">
            <v>302</v>
          </cell>
          <cell r="I98">
            <v>3439</v>
          </cell>
        </row>
        <row r="99">
          <cell r="D99">
            <v>175</v>
          </cell>
          <cell r="H99">
            <v>477</v>
          </cell>
          <cell r="I99">
            <v>3614</v>
          </cell>
        </row>
        <row r="100">
          <cell r="D100">
            <v>190</v>
          </cell>
          <cell r="H100">
            <v>667</v>
          </cell>
          <cell r="I100">
            <v>3804</v>
          </cell>
        </row>
        <row r="101">
          <cell r="D101">
            <v>-187</v>
          </cell>
          <cell r="H101">
            <v>480</v>
          </cell>
          <cell r="I101">
            <v>3617</v>
          </cell>
        </row>
        <row r="102">
          <cell r="D102">
            <v>120</v>
          </cell>
          <cell r="H102">
            <v>600</v>
          </cell>
          <cell r="I102">
            <v>3737</v>
          </cell>
        </row>
        <row r="103">
          <cell r="D103">
            <v>120</v>
          </cell>
          <cell r="H103">
            <v>720</v>
          </cell>
          <cell r="I103">
            <v>3857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62"/>
  <sheetViews>
    <sheetView tabSelected="1" workbookViewId="0">
      <selection activeCell="B1" sqref="B1"/>
    </sheetView>
  </sheetViews>
  <sheetFormatPr baseColWidth="10" defaultRowHeight="15" x14ac:dyDescent="0"/>
  <sheetData>
    <row r="1" spans="2:9" ht="18">
      <c r="B1" s="64" t="s">
        <v>0</v>
      </c>
      <c r="C1" s="64"/>
      <c r="D1" s="65" t="s">
        <v>1</v>
      </c>
      <c r="E1" s="65"/>
      <c r="H1" s="1"/>
    </row>
    <row r="2" spans="2:9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s="1" t="s">
        <v>8</v>
      </c>
      <c r="I2" t="s">
        <v>9</v>
      </c>
    </row>
    <row r="3" spans="2:9">
      <c r="B3" s="2">
        <v>40913</v>
      </c>
      <c r="C3" t="s">
        <v>10</v>
      </c>
      <c r="D3">
        <v>5</v>
      </c>
      <c r="E3">
        <v>220</v>
      </c>
      <c r="F3" s="2">
        <v>40920</v>
      </c>
      <c r="G3" t="s">
        <v>11</v>
      </c>
      <c r="H3" s="3">
        <f>SUM(D3)</f>
        <v>5</v>
      </c>
      <c r="I3" s="3">
        <f>SUM(D3)</f>
        <v>5</v>
      </c>
    </row>
    <row r="4" spans="2:9">
      <c r="B4" s="4">
        <v>40920</v>
      </c>
      <c r="C4" s="5" t="s">
        <v>12</v>
      </c>
      <c r="D4" s="5">
        <v>-157</v>
      </c>
      <c r="E4" s="5"/>
      <c r="F4" s="4">
        <v>40921</v>
      </c>
      <c r="G4" s="5" t="s">
        <v>13</v>
      </c>
      <c r="H4" s="3">
        <f>SUM(H3,D4)</f>
        <v>-152</v>
      </c>
      <c r="I4" s="3">
        <f>SUM(I3,D4)</f>
        <v>-152</v>
      </c>
    </row>
    <row r="5" spans="2:9">
      <c r="B5" s="4">
        <v>40921</v>
      </c>
      <c r="C5" s="5" t="s">
        <v>14</v>
      </c>
      <c r="D5" s="5">
        <v>-183</v>
      </c>
      <c r="E5" s="5"/>
      <c r="F5" s="4">
        <v>40926</v>
      </c>
      <c r="G5" s="5" t="s">
        <v>13</v>
      </c>
      <c r="H5" s="3">
        <f t="shared" ref="H5:I39" si="0">SUM(H4,D5)</f>
        <v>-335</v>
      </c>
      <c r="I5" s="3">
        <f t="shared" ref="I5:I34" si="1">SUM(I4,D5)</f>
        <v>-335</v>
      </c>
    </row>
    <row r="6" spans="2:9">
      <c r="B6" s="6">
        <v>40927</v>
      </c>
      <c r="C6" s="7" t="s">
        <v>12</v>
      </c>
      <c r="D6" s="7">
        <v>228</v>
      </c>
      <c r="E6" s="7"/>
      <c r="F6" s="6">
        <v>40933</v>
      </c>
      <c r="G6" s="7" t="s">
        <v>15</v>
      </c>
      <c r="H6" s="3">
        <f t="shared" si="0"/>
        <v>-107</v>
      </c>
      <c r="I6" s="3">
        <f t="shared" si="1"/>
        <v>-107</v>
      </c>
    </row>
    <row r="7" spans="2:9">
      <c r="B7" s="8">
        <v>40946</v>
      </c>
      <c r="C7" s="9" t="s">
        <v>12</v>
      </c>
      <c r="D7" s="9">
        <v>-207</v>
      </c>
      <c r="E7" s="9"/>
      <c r="F7" s="8">
        <v>40955</v>
      </c>
      <c r="G7" s="10" t="s">
        <v>13</v>
      </c>
      <c r="H7" s="11">
        <f t="shared" si="0"/>
        <v>-314</v>
      </c>
      <c r="I7" s="3">
        <f t="shared" si="1"/>
        <v>-314</v>
      </c>
    </row>
    <row r="8" spans="2:9">
      <c r="B8" s="12">
        <v>40953</v>
      </c>
      <c r="C8" s="13" t="s">
        <v>14</v>
      </c>
      <c r="D8" s="13">
        <v>131</v>
      </c>
      <c r="E8" s="13"/>
      <c r="F8" s="12">
        <v>40955</v>
      </c>
      <c r="G8" s="14" t="s">
        <v>15</v>
      </c>
      <c r="H8" s="11">
        <f t="shared" si="0"/>
        <v>-183</v>
      </c>
      <c r="I8" s="3">
        <f t="shared" si="1"/>
        <v>-183</v>
      </c>
    </row>
    <row r="9" spans="2:9">
      <c r="B9" s="12">
        <v>40962</v>
      </c>
      <c r="C9" s="13" t="s">
        <v>12</v>
      </c>
      <c r="D9" s="13">
        <v>109</v>
      </c>
      <c r="E9" s="13"/>
      <c r="F9" s="12">
        <v>40963</v>
      </c>
      <c r="G9" s="14" t="s">
        <v>15</v>
      </c>
      <c r="H9" s="11">
        <f t="shared" si="0"/>
        <v>-74</v>
      </c>
      <c r="I9" s="3">
        <f t="shared" si="1"/>
        <v>-74</v>
      </c>
    </row>
    <row r="10" spans="2:9">
      <c r="B10" s="15">
        <v>40980</v>
      </c>
      <c r="C10" s="1" t="s">
        <v>14</v>
      </c>
      <c r="D10" s="1">
        <v>5</v>
      </c>
      <c r="E10" s="1">
        <v>-183</v>
      </c>
      <c r="F10" s="15">
        <v>40983</v>
      </c>
      <c r="G10" s="1" t="s">
        <v>11</v>
      </c>
      <c r="H10" s="3">
        <f t="shared" si="0"/>
        <v>-69</v>
      </c>
      <c r="I10" s="3">
        <f t="shared" si="1"/>
        <v>-69</v>
      </c>
    </row>
    <row r="11" spans="2:9">
      <c r="B11" s="4">
        <v>40989</v>
      </c>
      <c r="C11" s="5" t="s">
        <v>12</v>
      </c>
      <c r="D11" s="5">
        <v>-126</v>
      </c>
      <c r="E11" s="5"/>
      <c r="F11" s="4">
        <v>40990</v>
      </c>
      <c r="G11" s="5" t="s">
        <v>13</v>
      </c>
      <c r="H11" s="3">
        <f t="shared" si="0"/>
        <v>-195</v>
      </c>
      <c r="I11" s="3">
        <f t="shared" si="1"/>
        <v>-195</v>
      </c>
    </row>
    <row r="12" spans="2:9">
      <c r="B12" s="2">
        <v>40991</v>
      </c>
      <c r="C12" t="s">
        <v>12</v>
      </c>
      <c r="D12">
        <v>5</v>
      </c>
      <c r="E12">
        <v>-151</v>
      </c>
      <c r="F12" s="2">
        <v>40996</v>
      </c>
      <c r="G12" t="s">
        <v>11</v>
      </c>
      <c r="H12" s="3">
        <f t="shared" si="0"/>
        <v>-190</v>
      </c>
      <c r="I12" s="3">
        <f t="shared" si="1"/>
        <v>-190</v>
      </c>
    </row>
    <row r="13" spans="2:9">
      <c r="B13" s="12">
        <v>41002</v>
      </c>
      <c r="C13" s="13" t="s">
        <v>14</v>
      </c>
      <c r="D13" s="13">
        <v>128</v>
      </c>
      <c r="E13" s="13"/>
      <c r="F13" s="12">
        <v>41003</v>
      </c>
      <c r="G13" s="14" t="s">
        <v>15</v>
      </c>
      <c r="H13" s="11">
        <f t="shared" si="0"/>
        <v>-62</v>
      </c>
      <c r="I13" s="3">
        <f t="shared" si="1"/>
        <v>-62</v>
      </c>
    </row>
    <row r="14" spans="2:9">
      <c r="B14" s="8">
        <v>41015</v>
      </c>
      <c r="C14" s="9" t="s">
        <v>14</v>
      </c>
      <c r="D14" s="9">
        <v>-168</v>
      </c>
      <c r="E14" s="9"/>
      <c r="F14" s="8">
        <v>41019</v>
      </c>
      <c r="G14" s="10" t="s">
        <v>13</v>
      </c>
      <c r="H14" s="11">
        <f t="shared" si="0"/>
        <v>-230</v>
      </c>
      <c r="I14" s="3">
        <f t="shared" si="1"/>
        <v>-230</v>
      </c>
    </row>
    <row r="15" spans="2:9">
      <c r="B15" s="16">
        <v>41019</v>
      </c>
      <c r="C15" s="17" t="s">
        <v>12</v>
      </c>
      <c r="D15" s="17">
        <v>5</v>
      </c>
      <c r="E15" s="17">
        <v>-143</v>
      </c>
      <c r="F15" s="16">
        <v>41031</v>
      </c>
      <c r="G15" s="18" t="s">
        <v>11</v>
      </c>
      <c r="H15" s="11">
        <f t="shared" si="0"/>
        <v>-225</v>
      </c>
      <c r="I15" s="3">
        <f t="shared" si="1"/>
        <v>-225</v>
      </c>
    </row>
    <row r="16" spans="2:9">
      <c r="B16" s="6">
        <v>41031</v>
      </c>
      <c r="C16" s="7" t="s">
        <v>14</v>
      </c>
      <c r="D16" s="7">
        <v>128</v>
      </c>
      <c r="E16" s="7"/>
      <c r="F16" s="6">
        <v>41036</v>
      </c>
      <c r="G16" s="7" t="s">
        <v>15</v>
      </c>
      <c r="H16" s="3">
        <f t="shared" si="0"/>
        <v>-97</v>
      </c>
      <c r="I16" s="3">
        <f t="shared" si="1"/>
        <v>-97</v>
      </c>
    </row>
    <row r="17" spans="2:23">
      <c r="B17" s="6">
        <v>41040</v>
      </c>
      <c r="C17" s="7" t="s">
        <v>14</v>
      </c>
      <c r="D17" s="7">
        <v>95</v>
      </c>
      <c r="E17" s="7"/>
      <c r="F17" s="6">
        <v>41044</v>
      </c>
      <c r="G17" s="7" t="s">
        <v>15</v>
      </c>
      <c r="H17" s="3">
        <f t="shared" si="0"/>
        <v>-2</v>
      </c>
      <c r="I17" s="3">
        <f t="shared" si="1"/>
        <v>-2</v>
      </c>
    </row>
    <row r="18" spans="2:23">
      <c r="B18" s="6">
        <v>41052</v>
      </c>
      <c r="C18" s="7" t="s">
        <v>14</v>
      </c>
      <c r="D18" s="7">
        <v>179</v>
      </c>
      <c r="E18" s="7"/>
      <c r="F18" s="6">
        <v>41059</v>
      </c>
      <c r="G18" s="7" t="s">
        <v>15</v>
      </c>
      <c r="H18" s="3">
        <f t="shared" si="0"/>
        <v>177</v>
      </c>
      <c r="I18" s="3">
        <f t="shared" si="1"/>
        <v>177</v>
      </c>
      <c r="U18" s="19" t="s">
        <v>16</v>
      </c>
      <c r="V18" s="19">
        <v>33</v>
      </c>
    </row>
    <row r="19" spans="2:23">
      <c r="B19" s="16">
        <v>41067</v>
      </c>
      <c r="C19" s="17" t="s">
        <v>12</v>
      </c>
      <c r="D19" s="17">
        <v>5</v>
      </c>
      <c r="E19" s="17">
        <v>-213</v>
      </c>
      <c r="F19" s="16">
        <v>41079</v>
      </c>
      <c r="G19" s="18" t="s">
        <v>11</v>
      </c>
      <c r="H19" s="11">
        <f t="shared" si="0"/>
        <v>182</v>
      </c>
      <c r="I19" s="3">
        <f t="shared" si="1"/>
        <v>182</v>
      </c>
      <c r="U19" s="19" t="s">
        <v>17</v>
      </c>
      <c r="V19" s="19">
        <v>25</v>
      </c>
      <c r="W19" s="20">
        <f>V19/V18</f>
        <v>0.75757575757575757</v>
      </c>
    </row>
    <row r="20" spans="2:23">
      <c r="B20" s="8">
        <v>41088</v>
      </c>
      <c r="C20" s="9" t="s">
        <v>14</v>
      </c>
      <c r="D20" s="9">
        <v>-148</v>
      </c>
      <c r="E20" s="9"/>
      <c r="F20" s="8">
        <v>41089</v>
      </c>
      <c r="G20" s="10" t="s">
        <v>13</v>
      </c>
      <c r="H20" s="11">
        <f t="shared" si="0"/>
        <v>34</v>
      </c>
      <c r="I20" s="3">
        <f t="shared" si="1"/>
        <v>34</v>
      </c>
      <c r="U20" s="19" t="s">
        <v>18</v>
      </c>
      <c r="V20" s="19">
        <v>8</v>
      </c>
      <c r="W20" s="21">
        <f>1-W19</f>
        <v>0.24242424242424243</v>
      </c>
    </row>
    <row r="21" spans="2:23">
      <c r="B21" s="6">
        <v>41095</v>
      </c>
      <c r="C21" s="7" t="s">
        <v>14</v>
      </c>
      <c r="D21" s="7">
        <v>200</v>
      </c>
      <c r="E21" s="7"/>
      <c r="F21" s="6">
        <v>41102</v>
      </c>
      <c r="G21" s="7" t="s">
        <v>15</v>
      </c>
      <c r="H21" s="3">
        <f t="shared" si="0"/>
        <v>234</v>
      </c>
      <c r="I21" s="3">
        <f t="shared" si="1"/>
        <v>234</v>
      </c>
      <c r="U21" s="19" t="s">
        <v>19</v>
      </c>
      <c r="V21" s="19">
        <f>SUM(V22-V23)</f>
        <v>1080</v>
      </c>
      <c r="W21" s="19"/>
    </row>
    <row r="22" spans="2:23">
      <c r="B22" s="4">
        <v>41109</v>
      </c>
      <c r="C22" s="5" t="s">
        <v>12</v>
      </c>
      <c r="D22" s="5">
        <v>-130</v>
      </c>
      <c r="E22" s="5"/>
      <c r="F22" s="4">
        <v>41110</v>
      </c>
      <c r="G22" s="5" t="s">
        <v>13</v>
      </c>
      <c r="H22" s="3">
        <f t="shared" si="0"/>
        <v>104</v>
      </c>
      <c r="I22" s="3">
        <f t="shared" si="1"/>
        <v>104</v>
      </c>
      <c r="U22" s="19" t="s">
        <v>20</v>
      </c>
      <c r="V22" s="19">
        <f>SUBTOTAL(9,D3,D6,D8,D9,D10,D12,D13,D15,D16,D17,D18,D19,D21,D24,D23,D25,D26,D27,D28,D29,D30,D31,D33,D34,D35)</f>
        <v>2301</v>
      </c>
      <c r="W22" s="19"/>
    </row>
    <row r="23" spans="2:23">
      <c r="B23" s="2">
        <v>41110</v>
      </c>
      <c r="C23" t="s">
        <v>14</v>
      </c>
      <c r="D23">
        <v>5</v>
      </c>
      <c r="E23" s="1">
        <v>-160</v>
      </c>
      <c r="F23" s="2">
        <v>41115</v>
      </c>
      <c r="G23" t="s">
        <v>11</v>
      </c>
      <c r="H23" s="3">
        <f t="shared" si="0"/>
        <v>109</v>
      </c>
      <c r="I23" s="3">
        <f t="shared" si="1"/>
        <v>109</v>
      </c>
      <c r="U23" s="19" t="s">
        <v>21</v>
      </c>
      <c r="V23" s="19">
        <v>1221</v>
      </c>
      <c r="W23" s="19"/>
    </row>
    <row r="24" spans="2:23">
      <c r="B24" s="6">
        <v>41116</v>
      </c>
      <c r="C24" s="7" t="s">
        <v>12</v>
      </c>
      <c r="D24" s="7">
        <v>270</v>
      </c>
      <c r="E24" s="7"/>
      <c r="F24" s="6">
        <v>41152</v>
      </c>
      <c r="G24" s="7" t="s">
        <v>15</v>
      </c>
      <c r="H24" s="3">
        <f t="shared" si="0"/>
        <v>379</v>
      </c>
      <c r="I24" s="3">
        <f t="shared" si="1"/>
        <v>379</v>
      </c>
      <c r="U24" s="19" t="s">
        <v>22</v>
      </c>
      <c r="V24" s="22">
        <f>V22/V23</f>
        <v>1.8845208845208845</v>
      </c>
      <c r="W24" s="19"/>
    </row>
    <row r="25" spans="2:23">
      <c r="B25" s="12">
        <v>41158</v>
      </c>
      <c r="C25" s="13" t="s">
        <v>12</v>
      </c>
      <c r="D25" s="13">
        <v>139</v>
      </c>
      <c r="E25" s="13"/>
      <c r="F25" s="12">
        <v>41159</v>
      </c>
      <c r="G25" s="14" t="s">
        <v>15</v>
      </c>
      <c r="H25" s="11">
        <f t="shared" si="0"/>
        <v>518</v>
      </c>
      <c r="I25" s="3">
        <f t="shared" si="1"/>
        <v>518</v>
      </c>
      <c r="U25" s="19" t="s">
        <v>23</v>
      </c>
      <c r="V25" s="23">
        <f>H35/V18</f>
        <v>32.727272727272727</v>
      </c>
      <c r="W25" s="19"/>
    </row>
    <row r="26" spans="2:23">
      <c r="B26" s="16">
        <v>41163</v>
      </c>
      <c r="C26" s="17" t="s">
        <v>12</v>
      </c>
      <c r="D26" s="17">
        <v>5</v>
      </c>
      <c r="E26" s="17">
        <v>100</v>
      </c>
      <c r="F26" s="16">
        <v>41164</v>
      </c>
      <c r="G26" s="18" t="s">
        <v>11</v>
      </c>
      <c r="H26" s="11">
        <f t="shared" si="0"/>
        <v>523</v>
      </c>
      <c r="I26" s="3">
        <f t="shared" si="1"/>
        <v>523</v>
      </c>
      <c r="U26" s="19" t="s">
        <v>24</v>
      </c>
      <c r="V26" s="23">
        <f>V22/V19</f>
        <v>92.04</v>
      </c>
      <c r="W26" s="19"/>
    </row>
    <row r="27" spans="2:23">
      <c r="B27" s="16">
        <v>41176</v>
      </c>
      <c r="C27" s="17" t="s">
        <v>14</v>
      </c>
      <c r="D27" s="17">
        <v>5</v>
      </c>
      <c r="E27" s="17">
        <v>-130</v>
      </c>
      <c r="F27" s="16">
        <v>41179</v>
      </c>
      <c r="G27" s="18" t="s">
        <v>11</v>
      </c>
      <c r="H27" s="11">
        <f t="shared" si="0"/>
        <v>528</v>
      </c>
      <c r="I27" s="3">
        <f t="shared" si="1"/>
        <v>528</v>
      </c>
      <c r="U27" s="19" t="s">
        <v>25</v>
      </c>
      <c r="V27" s="23">
        <f>V23/V20</f>
        <v>152.625</v>
      </c>
      <c r="W27" s="19"/>
    </row>
    <row r="28" spans="2:23">
      <c r="B28" s="2">
        <v>41184</v>
      </c>
      <c r="C28" t="s">
        <v>12</v>
      </c>
      <c r="D28">
        <v>5</v>
      </c>
      <c r="E28">
        <v>156</v>
      </c>
      <c r="F28" s="2">
        <v>41190</v>
      </c>
      <c r="G28" t="s">
        <v>11</v>
      </c>
      <c r="H28" s="3">
        <f t="shared" si="0"/>
        <v>533</v>
      </c>
      <c r="I28" s="3">
        <f t="shared" si="1"/>
        <v>533</v>
      </c>
      <c r="U28" s="19" t="s">
        <v>26</v>
      </c>
      <c r="V28" s="22">
        <f>V25/(STDEVA(D3:D35)/SQRT(V18))</f>
        <v>1.4767524657178588</v>
      </c>
      <c r="W28" s="19"/>
    </row>
    <row r="29" spans="2:23">
      <c r="B29" s="6">
        <v>41198</v>
      </c>
      <c r="C29" s="7" t="s">
        <v>12</v>
      </c>
      <c r="D29" s="7">
        <v>106</v>
      </c>
      <c r="E29" s="7"/>
      <c r="F29" s="6">
        <v>41199</v>
      </c>
      <c r="G29" s="7" t="s">
        <v>15</v>
      </c>
      <c r="H29" s="3">
        <f t="shared" si="0"/>
        <v>639</v>
      </c>
      <c r="I29" s="3">
        <f t="shared" si="1"/>
        <v>639</v>
      </c>
    </row>
    <row r="30" spans="2:23">
      <c r="B30" s="6">
        <v>41205</v>
      </c>
      <c r="C30" s="7" t="s">
        <v>14</v>
      </c>
      <c r="D30" s="7">
        <v>71</v>
      </c>
      <c r="E30" s="7"/>
      <c r="F30" s="6">
        <v>41206</v>
      </c>
      <c r="G30" s="7" t="s">
        <v>15</v>
      </c>
      <c r="H30" s="3">
        <f t="shared" si="0"/>
        <v>710</v>
      </c>
      <c r="I30" s="3">
        <f t="shared" si="1"/>
        <v>710</v>
      </c>
    </row>
    <row r="31" spans="2:23">
      <c r="B31" s="6">
        <v>41208</v>
      </c>
      <c r="C31" s="7" t="s">
        <v>14</v>
      </c>
      <c r="D31" s="7">
        <v>103</v>
      </c>
      <c r="E31" s="7"/>
      <c r="F31" s="6">
        <v>41218</v>
      </c>
      <c r="G31" s="7" t="s">
        <v>15</v>
      </c>
      <c r="H31" s="3">
        <f t="shared" si="0"/>
        <v>813</v>
      </c>
      <c r="I31" s="3">
        <f t="shared" si="1"/>
        <v>813</v>
      </c>
    </row>
    <row r="32" spans="2:23">
      <c r="B32" s="8">
        <v>41226</v>
      </c>
      <c r="C32" s="9" t="s">
        <v>14</v>
      </c>
      <c r="D32" s="9">
        <v>-102</v>
      </c>
      <c r="E32" s="9"/>
      <c r="F32" s="8">
        <v>41228</v>
      </c>
      <c r="G32" s="10" t="s">
        <v>13</v>
      </c>
      <c r="H32" s="11">
        <f t="shared" si="0"/>
        <v>711</v>
      </c>
      <c r="I32" s="3">
        <f t="shared" si="1"/>
        <v>711</v>
      </c>
    </row>
    <row r="33" spans="2:22">
      <c r="B33" s="12">
        <v>41232</v>
      </c>
      <c r="C33" s="13" t="s">
        <v>12</v>
      </c>
      <c r="D33" s="13">
        <v>115</v>
      </c>
      <c r="E33" s="13"/>
      <c r="F33" s="12">
        <v>41236</v>
      </c>
      <c r="G33" s="14" t="s">
        <v>15</v>
      </c>
      <c r="H33" s="11">
        <f t="shared" si="0"/>
        <v>826</v>
      </c>
      <c r="I33" s="3">
        <f t="shared" si="1"/>
        <v>826</v>
      </c>
    </row>
    <row r="34" spans="2:22">
      <c r="B34" s="12">
        <v>41240</v>
      </c>
      <c r="C34" s="13" t="s">
        <v>12</v>
      </c>
      <c r="D34" s="13">
        <v>124</v>
      </c>
      <c r="E34" s="13"/>
      <c r="F34" s="12">
        <v>41248</v>
      </c>
      <c r="G34" s="14" t="s">
        <v>15</v>
      </c>
      <c r="H34" s="11">
        <f t="shared" si="0"/>
        <v>950</v>
      </c>
      <c r="I34" s="3">
        <f t="shared" si="1"/>
        <v>950</v>
      </c>
    </row>
    <row r="35" spans="2:22">
      <c r="B35" s="6">
        <v>41257</v>
      </c>
      <c r="C35" s="7" t="s">
        <v>12</v>
      </c>
      <c r="D35" s="24">
        <v>130</v>
      </c>
      <c r="E35" s="7"/>
      <c r="F35" s="6">
        <v>41262</v>
      </c>
      <c r="G35" s="7" t="s">
        <v>15</v>
      </c>
      <c r="H35" s="25">
        <f t="shared" si="0"/>
        <v>1080</v>
      </c>
      <c r="I35" s="25">
        <f t="shared" si="0"/>
        <v>950</v>
      </c>
    </row>
    <row r="36" spans="2:22">
      <c r="B36" s="8">
        <v>41276</v>
      </c>
      <c r="C36" s="9" t="s">
        <v>14</v>
      </c>
      <c r="D36" s="9">
        <v>-115</v>
      </c>
      <c r="E36" s="9"/>
      <c r="F36" s="8">
        <v>41276</v>
      </c>
      <c r="G36" s="10" t="s">
        <v>13</v>
      </c>
      <c r="H36" s="11">
        <f>SUM(D36)</f>
        <v>-115</v>
      </c>
      <c r="I36" s="26">
        <f>SUM(H35,D36)</f>
        <v>965</v>
      </c>
    </row>
    <row r="37" spans="2:22">
      <c r="B37" s="12">
        <v>41284</v>
      </c>
      <c r="C37" s="13" t="s">
        <v>12</v>
      </c>
      <c r="D37" s="13">
        <v>104</v>
      </c>
      <c r="E37" s="13"/>
      <c r="F37" s="12">
        <v>41284</v>
      </c>
      <c r="G37" s="14" t="s">
        <v>15</v>
      </c>
      <c r="H37" s="11">
        <f>SUM(H36,D37)</f>
        <v>-11</v>
      </c>
      <c r="I37" s="26">
        <f>SUM(I36,D37)</f>
        <v>1069</v>
      </c>
    </row>
    <row r="38" spans="2:22">
      <c r="B38" s="12">
        <v>41299</v>
      </c>
      <c r="C38" s="13" t="s">
        <v>12</v>
      </c>
      <c r="D38" s="13">
        <v>111</v>
      </c>
      <c r="E38" s="13"/>
      <c r="F38" s="12">
        <v>41304</v>
      </c>
      <c r="G38" s="14" t="s">
        <v>15</v>
      </c>
      <c r="H38" s="11">
        <f t="shared" si="0"/>
        <v>100</v>
      </c>
      <c r="I38" s="26">
        <f>SUM(I37,D38)</f>
        <v>1180</v>
      </c>
    </row>
    <row r="39" spans="2:22">
      <c r="B39" s="2">
        <v>41312</v>
      </c>
      <c r="C39" s="1" t="s">
        <v>14</v>
      </c>
      <c r="D39" s="1">
        <v>5</v>
      </c>
      <c r="E39">
        <v>138</v>
      </c>
      <c r="F39" s="2">
        <v>41317</v>
      </c>
      <c r="G39" t="s">
        <v>11</v>
      </c>
      <c r="H39" s="3">
        <f t="shared" si="0"/>
        <v>105</v>
      </c>
      <c r="I39">
        <f>SUM(I38,D39)</f>
        <v>1185</v>
      </c>
    </row>
    <row r="40" spans="2:22">
      <c r="B40" s="6">
        <v>41319</v>
      </c>
      <c r="C40" s="7" t="s">
        <v>14</v>
      </c>
      <c r="D40" s="7">
        <v>103</v>
      </c>
      <c r="E40" s="7"/>
      <c r="F40" s="6">
        <v>41326</v>
      </c>
      <c r="G40" s="7" t="s">
        <v>15</v>
      </c>
      <c r="H40" s="3">
        <f t="shared" ref="H40:H69" si="2">SUM(H39,D40)</f>
        <v>208</v>
      </c>
      <c r="I40">
        <f>SUM(I39,D40)</f>
        <v>1288</v>
      </c>
    </row>
    <row r="41" spans="2:22">
      <c r="B41" s="16">
        <v>41334</v>
      </c>
      <c r="C41" s="17" t="s">
        <v>14</v>
      </c>
      <c r="D41" s="17">
        <v>5</v>
      </c>
      <c r="E41" s="17">
        <v>144</v>
      </c>
      <c r="F41" s="16">
        <v>41347</v>
      </c>
      <c r="G41" s="18" t="s">
        <v>11</v>
      </c>
      <c r="H41" s="11">
        <f t="shared" si="2"/>
        <v>213</v>
      </c>
      <c r="I41" s="26">
        <f>SUM(I40,D41)</f>
        <v>1293</v>
      </c>
    </row>
    <row r="42" spans="2:22">
      <c r="B42" s="16">
        <v>41351</v>
      </c>
      <c r="C42" s="17" t="s">
        <v>14</v>
      </c>
      <c r="D42" s="17">
        <v>5</v>
      </c>
      <c r="E42" s="17">
        <v>119</v>
      </c>
      <c r="F42" s="16">
        <v>41353</v>
      </c>
      <c r="G42" s="18" t="s">
        <v>11</v>
      </c>
      <c r="H42" s="11">
        <f t="shared" si="2"/>
        <v>218</v>
      </c>
      <c r="I42" s="26">
        <f>SUM(I41,D42)</f>
        <v>1298</v>
      </c>
    </row>
    <row r="43" spans="2:22">
      <c r="B43" s="16">
        <v>41358</v>
      </c>
      <c r="C43" s="17" t="s">
        <v>14</v>
      </c>
      <c r="D43" s="17">
        <v>5</v>
      </c>
      <c r="E43" s="17">
        <v>165</v>
      </c>
      <c r="F43" s="16">
        <v>41361</v>
      </c>
      <c r="G43" s="18" t="s">
        <v>11</v>
      </c>
      <c r="H43" s="11">
        <f t="shared" si="2"/>
        <v>223</v>
      </c>
      <c r="I43" s="26">
        <f>SUM(I42,D43)</f>
        <v>1303</v>
      </c>
    </row>
    <row r="44" spans="2:22">
      <c r="B44" s="4">
        <v>41368</v>
      </c>
      <c r="C44" s="5" t="s">
        <v>14</v>
      </c>
      <c r="D44" s="5">
        <v>-128</v>
      </c>
      <c r="E44" s="5"/>
      <c r="F44" s="4">
        <v>41368</v>
      </c>
      <c r="G44" s="5" t="s">
        <v>13</v>
      </c>
      <c r="H44" s="3">
        <f t="shared" si="2"/>
        <v>95</v>
      </c>
      <c r="I44" s="27">
        <f>SUM(I43,D44)</f>
        <v>1175</v>
      </c>
    </row>
    <row r="45" spans="2:22">
      <c r="B45" s="6">
        <v>41368</v>
      </c>
      <c r="C45" s="7" t="s">
        <v>12</v>
      </c>
      <c r="D45" s="7">
        <v>127</v>
      </c>
      <c r="E45" s="7"/>
      <c r="F45" s="6">
        <v>41369</v>
      </c>
      <c r="G45" s="7" t="s">
        <v>15</v>
      </c>
      <c r="H45" s="3">
        <f t="shared" si="2"/>
        <v>222</v>
      </c>
      <c r="I45" s="28">
        <f>SUM(I44,D45)</f>
        <v>1302</v>
      </c>
    </row>
    <row r="46" spans="2:22">
      <c r="B46" s="6">
        <v>41373</v>
      </c>
      <c r="C46" s="7" t="s">
        <v>12</v>
      </c>
      <c r="D46" s="7">
        <v>72</v>
      </c>
      <c r="E46" s="7"/>
      <c r="F46" s="6">
        <v>41374</v>
      </c>
      <c r="G46" s="7" t="s">
        <v>15</v>
      </c>
      <c r="H46" s="3">
        <f t="shared" si="2"/>
        <v>294</v>
      </c>
      <c r="I46" s="28">
        <f>SUM(I45,D46)</f>
        <v>1374</v>
      </c>
    </row>
    <row r="47" spans="2:22">
      <c r="B47" s="2">
        <v>41380</v>
      </c>
      <c r="C47" t="s">
        <v>12</v>
      </c>
      <c r="D47">
        <v>5</v>
      </c>
      <c r="E47">
        <v>-124</v>
      </c>
      <c r="F47" s="2">
        <v>41381</v>
      </c>
      <c r="G47" t="s">
        <v>11</v>
      </c>
      <c r="H47" s="3">
        <f t="shared" si="2"/>
        <v>299</v>
      </c>
      <c r="I47" s="28">
        <f>SUM(I46,D47)</f>
        <v>1379</v>
      </c>
    </row>
    <row r="48" spans="2:22">
      <c r="B48" s="4">
        <v>41387</v>
      </c>
      <c r="C48" s="5" t="s">
        <v>14</v>
      </c>
      <c r="D48" s="5">
        <v>-128</v>
      </c>
      <c r="E48" s="5"/>
      <c r="F48" s="4">
        <v>41394</v>
      </c>
      <c r="G48" s="5" t="s">
        <v>13</v>
      </c>
      <c r="H48" s="3">
        <f t="shared" si="2"/>
        <v>171</v>
      </c>
      <c r="I48" s="28">
        <f>SUM(I47,D48)</f>
        <v>1251</v>
      </c>
      <c r="U48" s="19" t="s">
        <v>16</v>
      </c>
      <c r="V48" s="19">
        <v>34</v>
      </c>
    </row>
    <row r="49" spans="2:23">
      <c r="B49" s="6">
        <v>41393</v>
      </c>
      <c r="C49" s="7" t="s">
        <v>12</v>
      </c>
      <c r="D49" s="7">
        <v>104</v>
      </c>
      <c r="E49" s="7"/>
      <c r="F49" s="6">
        <v>41394</v>
      </c>
      <c r="G49" s="7" t="s">
        <v>15</v>
      </c>
      <c r="H49" s="3">
        <f t="shared" si="2"/>
        <v>275</v>
      </c>
      <c r="I49" s="29">
        <f>SUM(I48,D49)</f>
        <v>1355</v>
      </c>
      <c r="U49" s="19" t="s">
        <v>17</v>
      </c>
      <c r="V49" s="19">
        <v>29</v>
      </c>
      <c r="W49" s="20">
        <f>V49/V48</f>
        <v>0.8529411764705882</v>
      </c>
    </row>
    <row r="50" spans="2:23">
      <c r="B50" s="16">
        <v>41403</v>
      </c>
      <c r="C50" s="17" t="s">
        <v>14</v>
      </c>
      <c r="D50" s="17">
        <v>5</v>
      </c>
      <c r="E50" s="17">
        <v>159</v>
      </c>
      <c r="F50" s="16">
        <v>41408</v>
      </c>
      <c r="G50" s="18" t="s">
        <v>11</v>
      </c>
      <c r="H50" s="11">
        <f t="shared" si="2"/>
        <v>280</v>
      </c>
      <c r="I50" s="26">
        <f>SUM(I49,D50)</f>
        <v>1360</v>
      </c>
      <c r="U50" s="19" t="s">
        <v>18</v>
      </c>
      <c r="V50" s="19">
        <v>5</v>
      </c>
      <c r="W50" s="21">
        <f>1-W49</f>
        <v>0.1470588235294118</v>
      </c>
    </row>
    <row r="51" spans="2:23">
      <c r="B51" s="8">
        <v>41411</v>
      </c>
      <c r="C51" s="9" t="s">
        <v>14</v>
      </c>
      <c r="D51" s="9">
        <v>-100</v>
      </c>
      <c r="E51" s="9"/>
      <c r="F51" s="8">
        <v>41416</v>
      </c>
      <c r="G51" s="10" t="s">
        <v>13</v>
      </c>
      <c r="H51" s="11">
        <f t="shared" si="2"/>
        <v>180</v>
      </c>
      <c r="I51" s="26">
        <f>SUM(I50,D51)</f>
        <v>1260</v>
      </c>
      <c r="U51" s="19" t="s">
        <v>19</v>
      </c>
      <c r="V51" s="19">
        <f>SUM(V52-V53)</f>
        <v>982</v>
      </c>
      <c r="W51" s="19"/>
    </row>
    <row r="52" spans="2:23">
      <c r="B52" s="12">
        <v>41424</v>
      </c>
      <c r="C52" s="13" t="s">
        <v>12</v>
      </c>
      <c r="D52" s="13">
        <v>160</v>
      </c>
      <c r="E52" s="13"/>
      <c r="F52" s="12">
        <v>41431</v>
      </c>
      <c r="G52" s="14" t="s">
        <v>15</v>
      </c>
      <c r="H52" s="11">
        <f t="shared" si="2"/>
        <v>340</v>
      </c>
      <c r="I52" s="30">
        <f>SUM(I51,D52)</f>
        <v>1420</v>
      </c>
      <c r="U52" s="19" t="s">
        <v>20</v>
      </c>
      <c r="V52" s="19">
        <f>SUM(D37,D38,D39,D40,D41,D42,D43,D45,D46,D47,D49,D50,D52,D53,D55,D56,D57,D58,D59,D60,D61,D62,D63,D64,D65,D66,D67,D68,D69)</f>
        <v>1525</v>
      </c>
      <c r="W52" s="19"/>
    </row>
    <row r="53" spans="2:23">
      <c r="B53" s="2">
        <v>41436</v>
      </c>
      <c r="C53" s="31" t="s">
        <v>12</v>
      </c>
      <c r="D53" s="31">
        <v>5</v>
      </c>
      <c r="E53">
        <v>-128</v>
      </c>
      <c r="F53" s="2">
        <v>41439</v>
      </c>
      <c r="G53" s="31" t="s">
        <v>11</v>
      </c>
      <c r="H53" s="32">
        <f t="shared" si="2"/>
        <v>345</v>
      </c>
      <c r="I53" s="33">
        <f>SUM(I52,D53)</f>
        <v>1425</v>
      </c>
      <c r="U53" s="19" t="s">
        <v>21</v>
      </c>
      <c r="V53" s="19">
        <v>543</v>
      </c>
      <c r="W53" s="19"/>
    </row>
    <row r="54" spans="2:23">
      <c r="B54" s="4">
        <v>41443</v>
      </c>
      <c r="C54" s="5" t="s">
        <v>12</v>
      </c>
      <c r="D54" s="5">
        <v>-72</v>
      </c>
      <c r="E54" s="5"/>
      <c r="F54" s="4">
        <v>41444</v>
      </c>
      <c r="G54" s="5" t="s">
        <v>13</v>
      </c>
      <c r="H54" s="32">
        <f t="shared" si="2"/>
        <v>273</v>
      </c>
      <c r="I54" s="33">
        <f t="shared" ref="I54:I93" si="3">SUM(I53,D54)</f>
        <v>1353</v>
      </c>
      <c r="J54" t="s">
        <v>27</v>
      </c>
      <c r="U54" s="19" t="s">
        <v>22</v>
      </c>
      <c r="V54" s="22">
        <f>V52/V53</f>
        <v>2.8084714548802947</v>
      </c>
      <c r="W54" s="19"/>
    </row>
    <row r="55" spans="2:23">
      <c r="B55" s="2">
        <v>41451</v>
      </c>
      <c r="C55" t="s">
        <v>14</v>
      </c>
      <c r="D55">
        <v>5</v>
      </c>
      <c r="E55">
        <v>92</v>
      </c>
      <c r="F55" s="2">
        <v>41452</v>
      </c>
      <c r="G55" t="s">
        <v>11</v>
      </c>
      <c r="H55" s="32">
        <f t="shared" si="2"/>
        <v>278</v>
      </c>
      <c r="I55" s="33">
        <f t="shared" si="3"/>
        <v>1358</v>
      </c>
      <c r="U55" s="19" t="s">
        <v>23</v>
      </c>
      <c r="V55" s="23">
        <f>H69/V48</f>
        <v>28.882352941176471</v>
      </c>
      <c r="W55" s="19"/>
    </row>
    <row r="56" spans="2:23">
      <c r="B56" s="16">
        <v>41457</v>
      </c>
      <c r="C56" s="17" t="s">
        <v>14</v>
      </c>
      <c r="D56" s="17">
        <v>5</v>
      </c>
      <c r="E56" s="17">
        <v>120</v>
      </c>
      <c r="F56" s="16">
        <v>41458</v>
      </c>
      <c r="G56" s="18" t="s">
        <v>11</v>
      </c>
      <c r="H56" s="11">
        <f t="shared" si="2"/>
        <v>283</v>
      </c>
      <c r="I56" s="26">
        <f t="shared" si="3"/>
        <v>1363</v>
      </c>
      <c r="U56" s="19" t="s">
        <v>24</v>
      </c>
      <c r="V56" s="23">
        <f>V52/V49</f>
        <v>52.586206896551722</v>
      </c>
      <c r="W56" s="19"/>
    </row>
    <row r="57" spans="2:23">
      <c r="B57" s="16">
        <v>41464</v>
      </c>
      <c r="C57" s="17" t="s">
        <v>14</v>
      </c>
      <c r="D57" s="17">
        <v>5</v>
      </c>
      <c r="E57" s="17">
        <v>-93</v>
      </c>
      <c r="F57" s="16">
        <v>41465</v>
      </c>
      <c r="G57" s="18" t="s">
        <v>11</v>
      </c>
      <c r="H57" s="11">
        <f t="shared" si="2"/>
        <v>288</v>
      </c>
      <c r="I57" s="26">
        <f t="shared" si="3"/>
        <v>1368</v>
      </c>
      <c r="U57" s="19" t="s">
        <v>25</v>
      </c>
      <c r="V57" s="23">
        <f>V53/V50</f>
        <v>108.6</v>
      </c>
      <c r="W57" s="19"/>
    </row>
    <row r="58" spans="2:23">
      <c r="B58" s="16">
        <v>41477</v>
      </c>
      <c r="C58" s="17" t="s">
        <v>12</v>
      </c>
      <c r="D58" s="17">
        <v>5</v>
      </c>
      <c r="E58" s="17">
        <v>124</v>
      </c>
      <c r="F58" s="16">
        <v>41479</v>
      </c>
      <c r="G58" s="18" t="s">
        <v>11</v>
      </c>
      <c r="H58" s="11">
        <f t="shared" si="2"/>
        <v>293</v>
      </c>
      <c r="I58" s="26">
        <f t="shared" si="3"/>
        <v>1373</v>
      </c>
      <c r="U58" s="19" t="s">
        <v>26</v>
      </c>
      <c r="V58" s="22">
        <f>V55/(STDEVA(D36:D69)/SQRT(V48))</f>
        <v>2.1696552978287995</v>
      </c>
      <c r="W58" s="19"/>
    </row>
    <row r="59" spans="2:23">
      <c r="B59" s="16">
        <v>41486</v>
      </c>
      <c r="C59" s="17" t="s">
        <v>12</v>
      </c>
      <c r="D59" s="17">
        <v>5</v>
      </c>
      <c r="E59" s="17">
        <v>134</v>
      </c>
      <c r="F59" s="16">
        <v>41498</v>
      </c>
      <c r="G59" s="18" t="s">
        <v>11</v>
      </c>
      <c r="H59" s="11">
        <f t="shared" si="2"/>
        <v>298</v>
      </c>
      <c r="I59" s="26">
        <f t="shared" si="3"/>
        <v>1378</v>
      </c>
    </row>
    <row r="60" spans="2:23">
      <c r="B60" s="2">
        <v>41506</v>
      </c>
      <c r="C60" t="s">
        <v>12</v>
      </c>
      <c r="D60">
        <v>5</v>
      </c>
      <c r="E60" s="34">
        <v>-90</v>
      </c>
      <c r="F60" s="2">
        <v>41507</v>
      </c>
      <c r="G60" t="s">
        <v>11</v>
      </c>
      <c r="H60" s="32">
        <f t="shared" si="2"/>
        <v>303</v>
      </c>
      <c r="I60" s="33">
        <f t="shared" si="3"/>
        <v>1383</v>
      </c>
    </row>
    <row r="61" spans="2:23">
      <c r="B61" s="6">
        <v>41515</v>
      </c>
      <c r="C61" s="7" t="s">
        <v>14</v>
      </c>
      <c r="D61" s="7">
        <v>112</v>
      </c>
      <c r="E61" s="7"/>
      <c r="F61" s="6">
        <v>41516</v>
      </c>
      <c r="G61" s="7" t="s">
        <v>15</v>
      </c>
      <c r="H61" s="32">
        <f t="shared" si="2"/>
        <v>415</v>
      </c>
      <c r="I61" s="33">
        <f t="shared" si="3"/>
        <v>1495</v>
      </c>
    </row>
    <row r="62" spans="2:23">
      <c r="B62" s="16">
        <v>41520</v>
      </c>
      <c r="C62" s="17" t="s">
        <v>14</v>
      </c>
      <c r="D62" s="17">
        <v>5</v>
      </c>
      <c r="E62" s="17">
        <v>-82</v>
      </c>
      <c r="F62" s="16">
        <v>41523</v>
      </c>
      <c r="G62" s="18" t="s">
        <v>11</v>
      </c>
      <c r="H62" s="11">
        <f t="shared" si="2"/>
        <v>420</v>
      </c>
      <c r="I62" s="26">
        <f t="shared" si="3"/>
        <v>1500</v>
      </c>
    </row>
    <row r="63" spans="2:23">
      <c r="B63" s="12">
        <v>41528</v>
      </c>
      <c r="C63" s="13" t="s">
        <v>12</v>
      </c>
      <c r="D63" s="13">
        <v>116</v>
      </c>
      <c r="E63" s="13"/>
      <c r="F63" s="12">
        <v>41535</v>
      </c>
      <c r="G63" s="14" t="s">
        <v>15</v>
      </c>
      <c r="H63" s="11">
        <f t="shared" si="2"/>
        <v>536</v>
      </c>
      <c r="I63" s="26">
        <f t="shared" si="3"/>
        <v>1616</v>
      </c>
    </row>
    <row r="64" spans="2:23">
      <c r="B64" s="2">
        <v>41548</v>
      </c>
      <c r="C64" t="s">
        <v>12</v>
      </c>
      <c r="D64">
        <v>5</v>
      </c>
      <c r="E64" s="34">
        <v>108</v>
      </c>
      <c r="F64" s="2">
        <v>41551</v>
      </c>
      <c r="G64" t="s">
        <v>11</v>
      </c>
      <c r="H64" s="32">
        <f t="shared" si="2"/>
        <v>541</v>
      </c>
      <c r="I64" s="33">
        <f t="shared" si="3"/>
        <v>1621</v>
      </c>
    </row>
    <row r="65" spans="2:23">
      <c r="B65" s="6">
        <v>41564</v>
      </c>
      <c r="C65" s="7" t="s">
        <v>12</v>
      </c>
      <c r="D65" s="7">
        <v>125</v>
      </c>
      <c r="E65" s="7"/>
      <c r="F65" s="6">
        <v>41569</v>
      </c>
      <c r="G65" s="7" t="s">
        <v>15</v>
      </c>
      <c r="H65" s="32">
        <f t="shared" si="2"/>
        <v>666</v>
      </c>
      <c r="I65" s="33">
        <f t="shared" si="3"/>
        <v>1746</v>
      </c>
    </row>
    <row r="66" spans="2:23">
      <c r="B66" s="12">
        <v>41585</v>
      </c>
      <c r="C66" s="13" t="s">
        <v>14</v>
      </c>
      <c r="D66" s="13">
        <v>106</v>
      </c>
      <c r="E66" s="13"/>
      <c r="F66" s="12">
        <v>41585</v>
      </c>
      <c r="G66" s="14" t="s">
        <v>15</v>
      </c>
      <c r="H66" s="11">
        <f t="shared" si="2"/>
        <v>772</v>
      </c>
      <c r="I66" s="26">
        <f t="shared" si="3"/>
        <v>1852</v>
      </c>
    </row>
    <row r="67" spans="2:23">
      <c r="B67" s="12">
        <v>41605</v>
      </c>
      <c r="C67" s="13" t="s">
        <v>12</v>
      </c>
      <c r="D67" s="13">
        <v>114</v>
      </c>
      <c r="E67" s="13"/>
      <c r="F67" s="12">
        <v>41614</v>
      </c>
      <c r="G67" s="14" t="s">
        <v>15</v>
      </c>
      <c r="H67" s="11">
        <f t="shared" si="2"/>
        <v>886</v>
      </c>
      <c r="I67" s="26">
        <f t="shared" si="3"/>
        <v>1966</v>
      </c>
    </row>
    <row r="68" spans="2:23">
      <c r="B68" s="15">
        <v>41626</v>
      </c>
      <c r="C68" s="1" t="s">
        <v>14</v>
      </c>
      <c r="D68" s="1">
        <v>5</v>
      </c>
      <c r="E68">
        <v>-103</v>
      </c>
      <c r="F68" s="15">
        <v>41628</v>
      </c>
      <c r="G68" s="1" t="s">
        <v>11</v>
      </c>
      <c r="H68" s="32">
        <f t="shared" si="2"/>
        <v>891</v>
      </c>
      <c r="I68" s="33">
        <f t="shared" si="3"/>
        <v>1971</v>
      </c>
    </row>
    <row r="69" spans="2:23">
      <c r="B69" s="6">
        <v>41635</v>
      </c>
      <c r="C69" s="7" t="s">
        <v>12</v>
      </c>
      <c r="D69" s="24">
        <v>91</v>
      </c>
      <c r="E69" s="7"/>
      <c r="F69" s="6">
        <v>41635</v>
      </c>
      <c r="G69" s="7" t="s">
        <v>15</v>
      </c>
      <c r="H69" s="35">
        <f t="shared" si="2"/>
        <v>982</v>
      </c>
      <c r="I69" s="36">
        <f t="shared" si="3"/>
        <v>2062</v>
      </c>
    </row>
    <row r="70" spans="2:23">
      <c r="B70" s="16">
        <v>41642</v>
      </c>
      <c r="C70" s="17" t="s">
        <v>14</v>
      </c>
      <c r="D70" s="17">
        <v>5</v>
      </c>
      <c r="E70" s="17">
        <v>127</v>
      </c>
      <c r="F70" s="16">
        <v>41648</v>
      </c>
      <c r="G70" s="18" t="s">
        <v>11</v>
      </c>
      <c r="H70" s="11">
        <f>SUM(D70)</f>
        <v>5</v>
      </c>
      <c r="I70" s="26">
        <f t="shared" si="3"/>
        <v>2067</v>
      </c>
    </row>
    <row r="71" spans="2:23">
      <c r="B71" s="8">
        <v>41656</v>
      </c>
      <c r="C71" s="9" t="s">
        <v>14</v>
      </c>
      <c r="D71" s="9">
        <v>-101</v>
      </c>
      <c r="E71" s="9"/>
      <c r="F71" s="8">
        <v>41662</v>
      </c>
      <c r="G71" s="10" t="s">
        <v>13</v>
      </c>
      <c r="H71" s="11">
        <f>SUM(D71,H70)</f>
        <v>-96</v>
      </c>
      <c r="I71" s="26">
        <f t="shared" si="3"/>
        <v>1966</v>
      </c>
    </row>
    <row r="72" spans="2:23">
      <c r="B72" s="15">
        <v>41683</v>
      </c>
      <c r="C72" s="1" t="s">
        <v>12</v>
      </c>
      <c r="D72" s="1">
        <v>5</v>
      </c>
      <c r="E72" s="1">
        <v>120</v>
      </c>
      <c r="F72" s="15">
        <v>41690</v>
      </c>
      <c r="G72" s="1" t="s">
        <v>11</v>
      </c>
      <c r="H72" s="32">
        <f>SUM(D72,H71)</f>
        <v>-91</v>
      </c>
      <c r="I72" s="33">
        <f t="shared" si="3"/>
        <v>1971</v>
      </c>
    </row>
    <row r="73" spans="2:23">
      <c r="B73" s="6">
        <v>41698</v>
      </c>
      <c r="C73" s="7" t="s">
        <v>12</v>
      </c>
      <c r="D73" s="7">
        <v>125</v>
      </c>
      <c r="E73" s="7"/>
      <c r="F73" s="6">
        <v>41705</v>
      </c>
      <c r="G73" s="7" t="s">
        <v>15</v>
      </c>
      <c r="H73" s="32">
        <f t="shared" ref="H73:H93" si="4">SUM(D73,H72)</f>
        <v>34</v>
      </c>
      <c r="I73" s="33">
        <f t="shared" si="3"/>
        <v>2096</v>
      </c>
    </row>
    <row r="74" spans="2:23">
      <c r="B74" s="16">
        <v>41711</v>
      </c>
      <c r="C74" s="17" t="s">
        <v>12</v>
      </c>
      <c r="D74" s="17">
        <v>5</v>
      </c>
      <c r="E74" s="17">
        <v>-82</v>
      </c>
      <c r="F74" s="16">
        <v>41711</v>
      </c>
      <c r="G74" s="18" t="s">
        <v>11</v>
      </c>
      <c r="H74" s="11">
        <f t="shared" si="4"/>
        <v>39</v>
      </c>
      <c r="I74" s="26">
        <f t="shared" si="3"/>
        <v>2101</v>
      </c>
      <c r="U74" s="19" t="s">
        <v>16</v>
      </c>
      <c r="V74" s="19">
        <v>24</v>
      </c>
    </row>
    <row r="75" spans="2:23">
      <c r="B75" s="16">
        <v>41717</v>
      </c>
      <c r="C75" s="17" t="s">
        <v>14</v>
      </c>
      <c r="D75" s="17">
        <v>5</v>
      </c>
      <c r="E75" s="17">
        <v>114</v>
      </c>
      <c r="F75" s="16">
        <v>41722</v>
      </c>
      <c r="G75" s="18" t="s">
        <v>11</v>
      </c>
      <c r="H75" s="11">
        <f t="shared" si="4"/>
        <v>44</v>
      </c>
      <c r="I75" s="26">
        <f t="shared" si="3"/>
        <v>2106</v>
      </c>
      <c r="U75" s="19" t="s">
        <v>17</v>
      </c>
      <c r="V75" s="19">
        <v>23</v>
      </c>
      <c r="W75" s="20">
        <f>V75/V74</f>
        <v>0.95833333333333337</v>
      </c>
    </row>
    <row r="76" spans="2:23">
      <c r="B76" s="16">
        <v>41725</v>
      </c>
      <c r="C76" s="17" t="s">
        <v>14</v>
      </c>
      <c r="D76" s="17">
        <v>5</v>
      </c>
      <c r="E76" s="17">
        <v>-98</v>
      </c>
      <c r="F76" s="16">
        <v>41736</v>
      </c>
      <c r="G76" s="18" t="s">
        <v>11</v>
      </c>
      <c r="H76" s="11">
        <f t="shared" si="4"/>
        <v>49</v>
      </c>
      <c r="I76" s="26">
        <f t="shared" si="3"/>
        <v>2111</v>
      </c>
      <c r="U76" s="19" t="s">
        <v>18</v>
      </c>
      <c r="V76" s="19">
        <v>1</v>
      </c>
      <c r="W76" s="21">
        <f>1-W75</f>
        <v>4.166666666666663E-2</v>
      </c>
    </row>
    <row r="77" spans="2:23">
      <c r="B77" s="6">
        <v>41738</v>
      </c>
      <c r="C77" s="7" t="s">
        <v>12</v>
      </c>
      <c r="D77" s="7">
        <v>83</v>
      </c>
      <c r="E77" s="7"/>
      <c r="F77" s="6">
        <v>41740</v>
      </c>
      <c r="G77" s="7" t="s">
        <v>15</v>
      </c>
      <c r="H77" s="32">
        <f t="shared" si="4"/>
        <v>132</v>
      </c>
      <c r="I77" s="33">
        <f t="shared" si="3"/>
        <v>2194</v>
      </c>
      <c r="U77" s="19" t="s">
        <v>19</v>
      </c>
      <c r="V77" s="19">
        <f>SUM(V78-V79)</f>
        <v>1075</v>
      </c>
      <c r="W77" s="19"/>
    </row>
    <row r="78" spans="2:23">
      <c r="B78" s="6">
        <v>41751</v>
      </c>
      <c r="C78" s="7" t="s">
        <v>14</v>
      </c>
      <c r="D78" s="7">
        <v>100</v>
      </c>
      <c r="E78" s="7"/>
      <c r="F78" s="6">
        <v>41767</v>
      </c>
      <c r="G78" s="7" t="s">
        <v>15</v>
      </c>
      <c r="H78" s="32">
        <f t="shared" si="4"/>
        <v>232</v>
      </c>
      <c r="I78" s="33">
        <f t="shared" si="3"/>
        <v>2294</v>
      </c>
      <c r="U78" s="19" t="s">
        <v>20</v>
      </c>
      <c r="V78" s="19">
        <f>SUM(D70,D72,D73,D74,D75,D76,D77,D78,D79,D80,D81,D82,D83,D84,D85,D86,D87,D88,D89,D90,D91,D92,D93)</f>
        <v>1176</v>
      </c>
      <c r="W78" s="19"/>
    </row>
    <row r="79" spans="2:23">
      <c r="B79" s="16">
        <v>41774</v>
      </c>
      <c r="C79" s="17" t="s">
        <v>14</v>
      </c>
      <c r="D79" s="17">
        <v>5</v>
      </c>
      <c r="E79" s="17">
        <v>100</v>
      </c>
      <c r="F79" s="16">
        <v>41780</v>
      </c>
      <c r="G79" s="18" t="s">
        <v>11</v>
      </c>
      <c r="H79" s="11">
        <f t="shared" si="4"/>
        <v>237</v>
      </c>
      <c r="I79" s="26">
        <f t="shared" si="3"/>
        <v>2299</v>
      </c>
      <c r="U79" s="19" t="s">
        <v>21</v>
      </c>
      <c r="V79" s="19">
        <v>101</v>
      </c>
      <c r="W79" s="19"/>
    </row>
    <row r="80" spans="2:23">
      <c r="B80" s="12">
        <v>41782</v>
      </c>
      <c r="C80" s="13" t="s">
        <v>14</v>
      </c>
      <c r="D80" s="13">
        <v>100</v>
      </c>
      <c r="E80" s="13"/>
      <c r="F80" s="12">
        <v>41795</v>
      </c>
      <c r="G80" s="14" t="s">
        <v>15</v>
      </c>
      <c r="H80" s="11">
        <f t="shared" si="4"/>
        <v>337</v>
      </c>
      <c r="I80" s="26">
        <f t="shared" si="3"/>
        <v>2399</v>
      </c>
      <c r="U80" s="19" t="s">
        <v>22</v>
      </c>
      <c r="V80" s="22">
        <f>V78/V79</f>
        <v>11.643564356435643</v>
      </c>
      <c r="W80" s="19"/>
    </row>
    <row r="81" spans="2:23">
      <c r="B81" s="15">
        <v>41815</v>
      </c>
      <c r="C81" s="1" t="s">
        <v>12</v>
      </c>
      <c r="D81" s="1">
        <v>5</v>
      </c>
      <c r="E81" s="1">
        <v>-100</v>
      </c>
      <c r="F81" s="15">
        <v>41822</v>
      </c>
      <c r="G81" s="1" t="s">
        <v>11</v>
      </c>
      <c r="H81" s="32">
        <f t="shared" si="4"/>
        <v>342</v>
      </c>
      <c r="I81" s="33">
        <f t="shared" si="3"/>
        <v>2404</v>
      </c>
      <c r="U81" s="19" t="s">
        <v>23</v>
      </c>
      <c r="V81" s="23">
        <f>H93/V74</f>
        <v>44.791666666666664</v>
      </c>
      <c r="W81" s="19"/>
    </row>
    <row r="82" spans="2:23">
      <c r="B82" s="12">
        <v>41835</v>
      </c>
      <c r="C82" s="13" t="s">
        <v>14</v>
      </c>
      <c r="D82" s="13">
        <v>100</v>
      </c>
      <c r="E82" s="13"/>
      <c r="F82" s="12">
        <v>41842</v>
      </c>
      <c r="G82" s="14" t="s">
        <v>15</v>
      </c>
      <c r="H82" s="11">
        <f t="shared" si="4"/>
        <v>442</v>
      </c>
      <c r="I82" s="26">
        <f t="shared" si="3"/>
        <v>2504</v>
      </c>
      <c r="U82" s="19" t="s">
        <v>24</v>
      </c>
      <c r="V82" s="23">
        <f>V78/V75</f>
        <v>51.130434782608695</v>
      </c>
      <c r="W82" s="19"/>
    </row>
    <row r="83" spans="2:23">
      <c r="B83" s="16">
        <v>41849</v>
      </c>
      <c r="C83" s="17" t="s">
        <v>14</v>
      </c>
      <c r="D83" s="17">
        <v>5</v>
      </c>
      <c r="E83" s="17">
        <v>100</v>
      </c>
      <c r="F83" s="16">
        <v>41852</v>
      </c>
      <c r="G83" s="18" t="s">
        <v>11</v>
      </c>
      <c r="H83" s="11">
        <f t="shared" si="4"/>
        <v>447</v>
      </c>
      <c r="I83" s="26">
        <f t="shared" si="3"/>
        <v>2509</v>
      </c>
      <c r="U83" s="19" t="s">
        <v>25</v>
      </c>
      <c r="V83" s="23">
        <f>V79/V76</f>
        <v>101</v>
      </c>
      <c r="W83" s="19"/>
    </row>
    <row r="84" spans="2:23">
      <c r="B84" s="6">
        <v>41856</v>
      </c>
      <c r="C84" s="7" t="s">
        <v>14</v>
      </c>
      <c r="D84" s="7">
        <v>100</v>
      </c>
      <c r="E84" s="7"/>
      <c r="F84" s="6">
        <v>41871</v>
      </c>
      <c r="G84" s="7" t="s">
        <v>15</v>
      </c>
      <c r="H84" s="32">
        <f t="shared" si="4"/>
        <v>547</v>
      </c>
      <c r="I84" s="33">
        <f t="shared" si="3"/>
        <v>2609</v>
      </c>
      <c r="U84" s="19" t="s">
        <v>26</v>
      </c>
      <c r="V84" s="22">
        <f>V81/(STDEVA(D62:D95)/SQRT(V74))</f>
        <v>3.6088984612969099</v>
      </c>
      <c r="W84" s="19"/>
    </row>
    <row r="85" spans="2:23">
      <c r="B85" s="12">
        <v>41886</v>
      </c>
      <c r="C85" s="13" t="s">
        <v>14</v>
      </c>
      <c r="D85" s="13">
        <v>100</v>
      </c>
      <c r="E85" s="13"/>
      <c r="F85" s="12">
        <v>41886</v>
      </c>
      <c r="G85" s="14" t="s">
        <v>15</v>
      </c>
      <c r="H85" s="11">
        <f t="shared" si="4"/>
        <v>647</v>
      </c>
      <c r="I85" s="26">
        <f t="shared" si="3"/>
        <v>2709</v>
      </c>
    </row>
    <row r="86" spans="2:23">
      <c r="B86" s="12">
        <v>41900</v>
      </c>
      <c r="C86" s="13" t="s">
        <v>14</v>
      </c>
      <c r="D86" s="13">
        <v>138</v>
      </c>
      <c r="E86" s="13"/>
      <c r="F86" s="12">
        <v>41907</v>
      </c>
      <c r="G86" s="14" t="s">
        <v>15</v>
      </c>
      <c r="H86" s="11">
        <f t="shared" si="4"/>
        <v>785</v>
      </c>
      <c r="I86" s="26">
        <f t="shared" si="3"/>
        <v>2847</v>
      </c>
    </row>
    <row r="87" spans="2:23">
      <c r="B87" s="15">
        <v>41915</v>
      </c>
      <c r="C87" s="1" t="s">
        <v>14</v>
      </c>
      <c r="D87" s="1">
        <v>5</v>
      </c>
      <c r="E87" s="1">
        <v>-129</v>
      </c>
      <c r="F87" s="15">
        <v>41915</v>
      </c>
      <c r="G87" s="1" t="s">
        <v>11</v>
      </c>
      <c r="H87" s="32">
        <f t="shared" si="4"/>
        <v>790</v>
      </c>
      <c r="I87" s="33">
        <f t="shared" si="3"/>
        <v>2852</v>
      </c>
    </row>
    <row r="88" spans="2:23">
      <c r="B88" s="15">
        <v>41927</v>
      </c>
      <c r="C88" s="1" t="s">
        <v>12</v>
      </c>
      <c r="D88" s="1">
        <v>5</v>
      </c>
      <c r="E88" s="1">
        <v>-150</v>
      </c>
      <c r="F88" s="15">
        <v>41927</v>
      </c>
      <c r="G88" s="1" t="s">
        <v>11</v>
      </c>
      <c r="H88" s="32">
        <f t="shared" si="4"/>
        <v>795</v>
      </c>
      <c r="I88" s="33">
        <f t="shared" si="3"/>
        <v>2857</v>
      </c>
    </row>
    <row r="89" spans="2:23">
      <c r="B89" s="6">
        <v>41942</v>
      </c>
      <c r="C89" s="7" t="s">
        <v>14</v>
      </c>
      <c r="D89" s="7">
        <v>157</v>
      </c>
      <c r="E89" s="7"/>
      <c r="F89" s="6">
        <v>41946</v>
      </c>
      <c r="G89" s="7" t="s">
        <v>15</v>
      </c>
      <c r="H89" s="32">
        <f t="shared" si="4"/>
        <v>952</v>
      </c>
      <c r="I89" s="33">
        <f t="shared" si="3"/>
        <v>3014</v>
      </c>
    </row>
    <row r="90" spans="2:23">
      <c r="B90" s="16">
        <v>41949</v>
      </c>
      <c r="C90" s="17" t="s">
        <v>14</v>
      </c>
      <c r="D90" s="17">
        <v>5</v>
      </c>
      <c r="E90" s="17">
        <v>-127</v>
      </c>
      <c r="F90" s="16">
        <v>41950</v>
      </c>
      <c r="G90" s="18" t="s">
        <v>11</v>
      </c>
      <c r="H90" s="11">
        <f t="shared" si="4"/>
        <v>957</v>
      </c>
      <c r="I90" s="26">
        <f t="shared" si="3"/>
        <v>3019</v>
      </c>
    </row>
    <row r="91" spans="2:23">
      <c r="B91" s="16">
        <v>41964</v>
      </c>
      <c r="C91" s="17" t="s">
        <v>14</v>
      </c>
      <c r="D91" s="17">
        <v>5</v>
      </c>
      <c r="E91" s="17">
        <v>-182</v>
      </c>
      <c r="F91" s="16">
        <v>41977</v>
      </c>
      <c r="G91" s="18" t="s">
        <v>11</v>
      </c>
      <c r="H91" s="11">
        <f t="shared" si="4"/>
        <v>962</v>
      </c>
      <c r="I91" s="26">
        <f t="shared" si="3"/>
        <v>3024</v>
      </c>
    </row>
    <row r="92" spans="2:23">
      <c r="B92" s="2">
        <v>41989</v>
      </c>
      <c r="C92" s="1" t="s">
        <v>12</v>
      </c>
      <c r="D92" s="1">
        <v>5</v>
      </c>
      <c r="E92" s="1">
        <v>-135</v>
      </c>
      <c r="F92" s="2">
        <v>41989</v>
      </c>
      <c r="G92" s="1" t="s">
        <v>11</v>
      </c>
      <c r="H92" s="32">
        <f t="shared" si="4"/>
        <v>967</v>
      </c>
      <c r="I92" s="33">
        <f t="shared" si="3"/>
        <v>3029</v>
      </c>
    </row>
    <row r="93" spans="2:23">
      <c r="B93" s="6">
        <v>42002</v>
      </c>
      <c r="C93" s="7" t="s">
        <v>14</v>
      </c>
      <c r="D93" s="24">
        <v>108</v>
      </c>
      <c r="E93" s="7"/>
      <c r="F93" s="6">
        <v>41641</v>
      </c>
      <c r="G93" s="7" t="s">
        <v>15</v>
      </c>
      <c r="H93" s="35">
        <f t="shared" si="4"/>
        <v>1075</v>
      </c>
      <c r="I93" s="36">
        <f t="shared" si="3"/>
        <v>3137</v>
      </c>
    </row>
    <row r="94" spans="2:23">
      <c r="B94" s="16">
        <v>42011</v>
      </c>
      <c r="C94" s="17" t="s">
        <v>14</v>
      </c>
      <c r="D94" s="17">
        <v>5</v>
      </c>
      <c r="E94" s="17">
        <v>122</v>
      </c>
      <c r="F94" s="16">
        <v>42013</v>
      </c>
      <c r="G94" s="18" t="s">
        <v>11</v>
      </c>
      <c r="H94" s="11">
        <f>SUBTOTAL(9,D94)</f>
        <v>5</v>
      </c>
      <c r="I94" s="26">
        <f>SUM(I93,D94)</f>
        <v>3142</v>
      </c>
    </row>
    <row r="95" spans="2:23">
      <c r="B95" s="12">
        <v>42018</v>
      </c>
      <c r="C95" s="13" t="s">
        <v>14</v>
      </c>
      <c r="D95" s="13">
        <v>115</v>
      </c>
      <c r="E95" s="13"/>
      <c r="F95" s="12">
        <v>41654</v>
      </c>
      <c r="G95" s="14" t="s">
        <v>15</v>
      </c>
      <c r="H95" s="11">
        <f>SUM(D95,H94)</f>
        <v>120</v>
      </c>
      <c r="I95" s="26">
        <f>SUM(I94,D95)</f>
        <v>3257</v>
      </c>
    </row>
    <row r="96" spans="2:23">
      <c r="B96" s="2">
        <v>42038</v>
      </c>
      <c r="C96" s="1" t="s">
        <v>12</v>
      </c>
      <c r="D96" s="1">
        <v>5</v>
      </c>
      <c r="E96" s="1">
        <v>-155</v>
      </c>
      <c r="F96" s="2">
        <v>42039</v>
      </c>
      <c r="G96" s="37" t="s">
        <v>11</v>
      </c>
      <c r="H96" s="3">
        <f t="shared" ref="H96:H105" si="5">SUM(D96,H95)</f>
        <v>125</v>
      </c>
      <c r="I96" s="33">
        <f t="shared" ref="I96:I105" si="6">SUM(I95,D96)</f>
        <v>3262</v>
      </c>
    </row>
    <row r="97" spans="2:28" ht="16" thickBot="1">
      <c r="B97" s="6">
        <v>42061</v>
      </c>
      <c r="C97" s="7" t="s">
        <v>14</v>
      </c>
      <c r="D97" s="7">
        <v>172</v>
      </c>
      <c r="E97" s="7"/>
      <c r="F97" s="6">
        <v>42067</v>
      </c>
      <c r="G97" s="38" t="s">
        <v>15</v>
      </c>
      <c r="H97" s="3">
        <f t="shared" si="5"/>
        <v>297</v>
      </c>
      <c r="I97" s="33">
        <f t="shared" si="6"/>
        <v>3434</v>
      </c>
    </row>
    <row r="98" spans="2:28" ht="16" thickBot="1">
      <c r="B98" s="16">
        <v>42094</v>
      </c>
      <c r="C98" s="17" t="s">
        <v>14</v>
      </c>
      <c r="D98" s="17">
        <v>5</v>
      </c>
      <c r="E98" s="17">
        <v>-148</v>
      </c>
      <c r="F98" s="16">
        <v>42095</v>
      </c>
      <c r="G98" s="18" t="s">
        <v>11</v>
      </c>
      <c r="H98" s="11">
        <f t="shared" si="5"/>
        <v>302</v>
      </c>
      <c r="I98" s="26">
        <f t="shared" si="6"/>
        <v>3439</v>
      </c>
      <c r="X98" s="39"/>
      <c r="Y98" s="40"/>
      <c r="Z98" s="40"/>
      <c r="AA98" s="40"/>
      <c r="AB98" s="41"/>
    </row>
    <row r="99" spans="2:28">
      <c r="B99" s="6">
        <v>42103</v>
      </c>
      <c r="C99" s="7" t="s">
        <v>14</v>
      </c>
      <c r="D99" s="7">
        <v>175</v>
      </c>
      <c r="E99" s="7"/>
      <c r="F99" s="6">
        <v>42107</v>
      </c>
      <c r="G99" s="38" t="s">
        <v>15</v>
      </c>
      <c r="H99" s="3">
        <f t="shared" si="5"/>
        <v>477</v>
      </c>
      <c r="I99" s="33">
        <f t="shared" si="6"/>
        <v>3614</v>
      </c>
      <c r="X99" s="42"/>
      <c r="Y99" s="43" t="s">
        <v>28</v>
      </c>
      <c r="Z99" s="44"/>
      <c r="AA99" s="45"/>
      <c r="AB99" s="46"/>
    </row>
    <row r="100" spans="2:28" ht="16" thickBot="1">
      <c r="B100" s="6">
        <v>42118</v>
      </c>
      <c r="C100" s="7" t="s">
        <v>12</v>
      </c>
      <c r="D100" s="7">
        <v>190</v>
      </c>
      <c r="E100" s="7"/>
      <c r="F100" s="6">
        <v>42123</v>
      </c>
      <c r="G100" s="38" t="s">
        <v>15</v>
      </c>
      <c r="H100" s="3">
        <f t="shared" si="5"/>
        <v>667</v>
      </c>
      <c r="I100" s="33">
        <f t="shared" si="6"/>
        <v>3804</v>
      </c>
      <c r="X100" s="42"/>
      <c r="Y100" s="47"/>
      <c r="Z100" s="48"/>
      <c r="AA100" s="49"/>
      <c r="AB100" s="46"/>
    </row>
    <row r="101" spans="2:28" ht="16" thickBot="1">
      <c r="B101" s="8">
        <v>42138</v>
      </c>
      <c r="C101" s="9" t="s">
        <v>12</v>
      </c>
      <c r="D101" s="9">
        <v>-187</v>
      </c>
      <c r="E101" s="9"/>
      <c r="F101" s="8">
        <v>41778</v>
      </c>
      <c r="G101" s="10" t="s">
        <v>13</v>
      </c>
      <c r="H101" s="11">
        <f t="shared" si="5"/>
        <v>480</v>
      </c>
      <c r="I101" s="26">
        <f t="shared" si="6"/>
        <v>3617</v>
      </c>
      <c r="U101" s="19" t="s">
        <v>16</v>
      </c>
      <c r="V101" s="19">
        <v>10</v>
      </c>
      <c r="X101" s="42"/>
      <c r="Y101" s="40"/>
      <c r="Z101" s="40"/>
      <c r="AA101" s="40"/>
      <c r="AB101" s="46"/>
    </row>
    <row r="102" spans="2:28">
      <c r="B102" s="12">
        <v>42146</v>
      </c>
      <c r="C102" s="13" t="s">
        <v>14</v>
      </c>
      <c r="D102" s="13">
        <v>120</v>
      </c>
      <c r="E102" s="13"/>
      <c r="F102" s="12">
        <v>42150</v>
      </c>
      <c r="G102" s="14" t="s">
        <v>15</v>
      </c>
      <c r="H102" s="11">
        <f t="shared" si="5"/>
        <v>600</v>
      </c>
      <c r="I102" s="26">
        <f t="shared" si="6"/>
        <v>3737</v>
      </c>
      <c r="U102" s="19" t="s">
        <v>17</v>
      </c>
      <c r="V102" s="19">
        <v>9</v>
      </c>
      <c r="W102" s="20">
        <f>V102/V101</f>
        <v>0.9</v>
      </c>
      <c r="X102" s="42"/>
      <c r="Y102" s="50" t="s">
        <v>16</v>
      </c>
      <c r="Z102" s="51">
        <f>SUM(V18,V48,V74,V101)</f>
        <v>101</v>
      </c>
      <c r="AA102" s="52"/>
      <c r="AB102" s="46"/>
    </row>
    <row r="103" spans="2:28">
      <c r="B103" s="6">
        <v>42157</v>
      </c>
      <c r="C103" s="7" t="s">
        <v>12</v>
      </c>
      <c r="D103" s="24">
        <v>120</v>
      </c>
      <c r="E103" s="7"/>
      <c r="F103" s="6">
        <v>42157</v>
      </c>
      <c r="G103" s="38" t="s">
        <v>15</v>
      </c>
      <c r="H103" s="25">
        <f t="shared" si="5"/>
        <v>720</v>
      </c>
      <c r="I103" s="36">
        <f t="shared" si="6"/>
        <v>3857</v>
      </c>
      <c r="U103" s="19" t="s">
        <v>18</v>
      </c>
      <c r="V103" s="19">
        <v>1</v>
      </c>
      <c r="W103" s="21">
        <f>1-W102</f>
        <v>9.9999999999999978E-2</v>
      </c>
      <c r="X103" s="42"/>
      <c r="Y103" s="53" t="s">
        <v>17</v>
      </c>
      <c r="Z103" s="54">
        <f>SUM(V19,V49,V75,V102)</f>
        <v>86</v>
      </c>
      <c r="AA103" s="55">
        <f>Z103/Z102</f>
        <v>0.85148514851485146</v>
      </c>
      <c r="AB103" s="46"/>
    </row>
    <row r="104" spans="2:28">
      <c r="H104" s="3">
        <f t="shared" si="5"/>
        <v>720</v>
      </c>
      <c r="I104" s="33">
        <f t="shared" si="6"/>
        <v>3857</v>
      </c>
      <c r="U104" s="19" t="s">
        <v>19</v>
      </c>
      <c r="V104" s="19">
        <f>SUM(V105-V106)</f>
        <v>720</v>
      </c>
      <c r="W104" s="19"/>
      <c r="X104" s="42"/>
      <c r="Y104" s="53" t="s">
        <v>18</v>
      </c>
      <c r="Z104" s="54">
        <f>SUM(V20,V50,V76,V103)</f>
        <v>15</v>
      </c>
      <c r="AA104" s="55">
        <f>1-AA103</f>
        <v>0.14851485148514854</v>
      </c>
      <c r="AB104" s="46"/>
    </row>
    <row r="105" spans="2:28">
      <c r="E105">
        <f>SUBTOTAL(9,E3:E104)</f>
        <v>-444</v>
      </c>
      <c r="H105" s="3">
        <f t="shared" si="5"/>
        <v>720</v>
      </c>
      <c r="I105" s="33">
        <f t="shared" si="6"/>
        <v>3857</v>
      </c>
      <c r="U105" s="19" t="s">
        <v>20</v>
      </c>
      <c r="V105" s="19">
        <f>SUM(D94,D95,D96,D97,D98,D99,D100,D102,D103)</f>
        <v>907</v>
      </c>
      <c r="W105" s="19"/>
      <c r="X105" s="42"/>
      <c r="Y105" s="53" t="s">
        <v>19</v>
      </c>
      <c r="Z105" s="54">
        <f>SUM(Z106-Z107)</f>
        <v>3857</v>
      </c>
      <c r="AA105" s="56"/>
      <c r="AB105" s="46"/>
    </row>
    <row r="106" spans="2:28">
      <c r="H106" s="1"/>
      <c r="U106" s="19" t="s">
        <v>21</v>
      </c>
      <c r="V106" s="19">
        <v>187</v>
      </c>
      <c r="W106" s="19"/>
      <c r="X106" s="42"/>
      <c r="Y106" s="53" t="s">
        <v>20</v>
      </c>
      <c r="Z106" s="54">
        <f>SUM(V22,V52,V78,V105)</f>
        <v>5909</v>
      </c>
      <c r="AA106" s="56"/>
      <c r="AB106" s="46"/>
    </row>
    <row r="107" spans="2:28">
      <c r="H107" s="1"/>
      <c r="U107" s="19" t="s">
        <v>22</v>
      </c>
      <c r="V107" s="22">
        <f>V105/V106</f>
        <v>4.8502673796791447</v>
      </c>
      <c r="W107" s="19"/>
      <c r="X107" s="42"/>
      <c r="Y107" s="53" t="s">
        <v>21</v>
      </c>
      <c r="Z107" s="54">
        <f>SUM(V23,V53,V79,V106)</f>
        <v>2052</v>
      </c>
      <c r="AA107" s="56"/>
      <c r="AB107" s="46"/>
    </row>
    <row r="108" spans="2:28">
      <c r="H108" s="1"/>
      <c r="U108" s="19" t="s">
        <v>23</v>
      </c>
      <c r="V108" s="23">
        <f>H103/V101</f>
        <v>72</v>
      </c>
      <c r="W108" s="19"/>
      <c r="X108" s="42"/>
      <c r="Y108" s="53" t="s">
        <v>22</v>
      </c>
      <c r="Z108" s="57">
        <f>Z106/Z107</f>
        <v>2.8796296296296298</v>
      </c>
      <c r="AA108" s="56"/>
      <c r="AB108" s="46"/>
    </row>
    <row r="109" spans="2:28">
      <c r="H109" s="1"/>
      <c r="U109" s="19" t="s">
        <v>24</v>
      </c>
      <c r="V109" s="23">
        <f>V105/V102</f>
        <v>100.77777777777777</v>
      </c>
      <c r="W109" s="19"/>
      <c r="X109" s="42"/>
      <c r="Y109" s="53" t="s">
        <v>23</v>
      </c>
      <c r="Z109" s="58">
        <f>SUM(H35,H69,H93,H103)/Z102</f>
        <v>38.188118811881189</v>
      </c>
      <c r="AA109" s="56"/>
      <c r="AB109" s="46"/>
    </row>
    <row r="110" spans="2:28">
      <c r="H110" s="1"/>
      <c r="U110" s="19" t="s">
        <v>25</v>
      </c>
      <c r="V110" s="23">
        <f>V106/V103</f>
        <v>187</v>
      </c>
      <c r="W110" s="19"/>
      <c r="X110" s="42"/>
      <c r="Y110" s="53" t="s">
        <v>24</v>
      </c>
      <c r="Z110" s="58">
        <f>Z106/Z103</f>
        <v>68.70930232558139</v>
      </c>
      <c r="AA110" s="56"/>
      <c r="AB110" s="46"/>
    </row>
    <row r="111" spans="2:28">
      <c r="H111" s="1"/>
      <c r="U111" s="19" t="s">
        <v>26</v>
      </c>
      <c r="V111" s="22">
        <f>V108/(STDEVA(D94:D103)/SQRT(V101))</f>
        <v>1.9592854278654184</v>
      </c>
      <c r="W111" s="19"/>
      <c r="X111" s="42"/>
      <c r="Y111" s="53" t="s">
        <v>25</v>
      </c>
      <c r="Z111" s="58">
        <f>Z107/Z104</f>
        <v>136.80000000000001</v>
      </c>
      <c r="AA111" s="56"/>
      <c r="AB111" s="46"/>
    </row>
    <row r="112" spans="2:28" ht="16" thickBot="1">
      <c r="H112" s="1"/>
      <c r="X112" s="42"/>
      <c r="Y112" s="59" t="s">
        <v>26</v>
      </c>
      <c r="Z112" s="60">
        <f>Z109/(STDEVA(D3:D103)/SQRT(Z102))</f>
        <v>3.9465818555306083</v>
      </c>
      <c r="AA112" s="61"/>
      <c r="AB112" s="46"/>
    </row>
    <row r="113" spans="8:28" ht="16" thickBot="1">
      <c r="H113" s="1"/>
      <c r="X113" s="62"/>
      <c r="Y113" s="40"/>
      <c r="Z113" s="40"/>
      <c r="AA113" s="40"/>
      <c r="AB113" s="63"/>
    </row>
    <row r="114" spans="8:28">
      <c r="H114" s="1"/>
    </row>
    <row r="115" spans="8:28">
      <c r="H115" s="1"/>
    </row>
    <row r="116" spans="8:28">
      <c r="H116" s="1"/>
    </row>
    <row r="117" spans="8:28">
      <c r="H117" s="1"/>
    </row>
    <row r="118" spans="8:28">
      <c r="H118" s="1"/>
    </row>
    <row r="119" spans="8:28">
      <c r="H119" s="1"/>
    </row>
    <row r="120" spans="8:28">
      <c r="H120" s="1"/>
    </row>
    <row r="121" spans="8:28">
      <c r="H121" s="1"/>
    </row>
    <row r="122" spans="8:28">
      <c r="H122" s="1"/>
    </row>
    <row r="123" spans="8:28">
      <c r="H123" s="1"/>
    </row>
    <row r="124" spans="8:28">
      <c r="H124" s="1"/>
    </row>
    <row r="125" spans="8:28">
      <c r="H125" s="1"/>
    </row>
    <row r="126" spans="8:28">
      <c r="H126" s="1"/>
    </row>
    <row r="127" spans="8:28">
      <c r="H127" s="1"/>
    </row>
    <row r="128" spans="8:28">
      <c r="H128" s="1"/>
    </row>
    <row r="129" spans="8:8">
      <c r="H129" s="1"/>
    </row>
    <row r="130" spans="8:8">
      <c r="H130" s="1"/>
    </row>
    <row r="131" spans="8:8">
      <c r="H131" s="1"/>
    </row>
    <row r="132" spans="8:8">
      <c r="H132" s="1"/>
    </row>
    <row r="133" spans="8:8">
      <c r="H133" s="1"/>
    </row>
    <row r="134" spans="8:8">
      <c r="H134" s="1"/>
    </row>
    <row r="135" spans="8:8">
      <c r="H135" s="1"/>
    </row>
    <row r="136" spans="8:8">
      <c r="H136" s="1"/>
    </row>
    <row r="137" spans="8:8">
      <c r="H137" s="1"/>
    </row>
    <row r="138" spans="8:8">
      <c r="H138" s="1"/>
    </row>
    <row r="139" spans="8:8">
      <c r="H139" s="1"/>
    </row>
    <row r="140" spans="8:8">
      <c r="H140" s="1"/>
    </row>
    <row r="141" spans="8:8">
      <c r="H141" s="1"/>
    </row>
    <row r="142" spans="8:8">
      <c r="H142" s="1"/>
    </row>
    <row r="143" spans="8:8">
      <c r="H143" s="1"/>
    </row>
    <row r="144" spans="8:8">
      <c r="H144" s="1"/>
    </row>
    <row r="145" spans="8:8">
      <c r="H145" s="1"/>
    </row>
    <row r="146" spans="8:8">
      <c r="H146" s="1"/>
    </row>
    <row r="147" spans="8:8">
      <c r="H147" s="1"/>
    </row>
    <row r="148" spans="8:8">
      <c r="H148" s="1"/>
    </row>
    <row r="149" spans="8:8">
      <c r="H149" s="1"/>
    </row>
    <row r="150" spans="8:8">
      <c r="H150" s="1"/>
    </row>
    <row r="151" spans="8:8">
      <c r="H151" s="1"/>
    </row>
    <row r="152" spans="8:8">
      <c r="H152" s="1"/>
    </row>
    <row r="153" spans="8:8">
      <c r="H153" s="1"/>
    </row>
    <row r="154" spans="8:8">
      <c r="H154" s="1"/>
    </row>
    <row r="155" spans="8:8">
      <c r="H155" s="1"/>
    </row>
    <row r="156" spans="8:8">
      <c r="H156" s="1"/>
    </row>
    <row r="157" spans="8:8">
      <c r="H157" s="1"/>
    </row>
    <row r="158" spans="8:8">
      <c r="H158" s="1"/>
    </row>
    <row r="159" spans="8:8">
      <c r="H159" s="1"/>
    </row>
    <row r="160" spans="8:8">
      <c r="H160" s="1"/>
    </row>
    <row r="161" spans="8:8">
      <c r="H161" s="1"/>
    </row>
    <row r="162" spans="8:8">
      <c r="H162" s="1"/>
    </row>
    <row r="163" spans="8:8">
      <c r="H163" s="1"/>
    </row>
    <row r="164" spans="8:8">
      <c r="H164" s="1"/>
    </row>
    <row r="165" spans="8:8">
      <c r="H165" s="1"/>
    </row>
    <row r="166" spans="8:8">
      <c r="H166" s="1"/>
    </row>
    <row r="167" spans="8:8">
      <c r="H167" s="1"/>
    </row>
    <row r="168" spans="8:8">
      <c r="H168" s="1"/>
    </row>
    <row r="169" spans="8:8">
      <c r="H169" s="1"/>
    </row>
    <row r="170" spans="8:8">
      <c r="H170" s="1"/>
    </row>
    <row r="171" spans="8:8">
      <c r="H171" s="1"/>
    </row>
    <row r="172" spans="8:8">
      <c r="H172" s="1"/>
    </row>
    <row r="173" spans="8:8">
      <c r="H173" s="1"/>
    </row>
    <row r="174" spans="8:8">
      <c r="H174" s="1"/>
    </row>
    <row r="175" spans="8:8">
      <c r="H175" s="1"/>
    </row>
    <row r="176" spans="8:8">
      <c r="H176" s="1"/>
    </row>
    <row r="177" spans="8:8">
      <c r="H177" s="1"/>
    </row>
    <row r="178" spans="8:8">
      <c r="H178" s="1"/>
    </row>
    <row r="179" spans="8:8">
      <c r="H179" s="1"/>
    </row>
    <row r="180" spans="8:8">
      <c r="H180" s="1"/>
    </row>
    <row r="181" spans="8:8">
      <c r="H181" s="1"/>
    </row>
    <row r="182" spans="8:8">
      <c r="H182" s="1"/>
    </row>
    <row r="183" spans="8:8">
      <c r="H183" s="1"/>
    </row>
    <row r="184" spans="8:8">
      <c r="H184" s="1"/>
    </row>
    <row r="185" spans="8:8">
      <c r="H185" s="1"/>
    </row>
    <row r="186" spans="8:8">
      <c r="H186" s="1"/>
    </row>
    <row r="187" spans="8:8">
      <c r="H187" s="1"/>
    </row>
    <row r="188" spans="8:8">
      <c r="H188" s="1"/>
    </row>
    <row r="189" spans="8:8">
      <c r="H189" s="1"/>
    </row>
    <row r="190" spans="8:8">
      <c r="H190" s="1"/>
    </row>
    <row r="191" spans="8:8">
      <c r="H191" s="1"/>
    </row>
    <row r="192" spans="8:8">
      <c r="H192" s="1"/>
    </row>
    <row r="193" spans="8:8">
      <c r="H193" s="1"/>
    </row>
    <row r="194" spans="8:8">
      <c r="H194" s="1"/>
    </row>
    <row r="195" spans="8:8">
      <c r="H195" s="1"/>
    </row>
    <row r="196" spans="8:8">
      <c r="H196" s="1"/>
    </row>
    <row r="197" spans="8:8">
      <c r="H197" s="1"/>
    </row>
    <row r="198" spans="8:8">
      <c r="H198" s="1"/>
    </row>
    <row r="199" spans="8:8">
      <c r="H199" s="1"/>
    </row>
    <row r="200" spans="8:8">
      <c r="H200" s="1"/>
    </row>
    <row r="201" spans="8:8">
      <c r="H201" s="1"/>
    </row>
    <row r="202" spans="8:8">
      <c r="H202" s="1"/>
    </row>
    <row r="203" spans="8:8">
      <c r="H203" s="1"/>
    </row>
    <row r="204" spans="8:8">
      <c r="H204" s="1"/>
    </row>
    <row r="205" spans="8:8">
      <c r="H205" s="1"/>
    </row>
    <row r="206" spans="8:8">
      <c r="H206" s="1"/>
    </row>
    <row r="207" spans="8:8">
      <c r="H207" s="1"/>
    </row>
    <row r="208" spans="8:8">
      <c r="H208" s="1"/>
    </row>
    <row r="209" spans="8:8">
      <c r="H209" s="1"/>
    </row>
    <row r="210" spans="8:8">
      <c r="H210" s="1"/>
    </row>
    <row r="211" spans="8:8">
      <c r="H211" s="1"/>
    </row>
    <row r="212" spans="8:8">
      <c r="H212" s="1"/>
    </row>
    <row r="213" spans="8:8">
      <c r="H213" s="1"/>
    </row>
    <row r="214" spans="8:8">
      <c r="H214" s="1"/>
    </row>
    <row r="215" spans="8:8">
      <c r="H215" s="1"/>
    </row>
    <row r="216" spans="8:8">
      <c r="H216" s="1"/>
    </row>
    <row r="217" spans="8:8">
      <c r="H217" s="1"/>
    </row>
    <row r="218" spans="8:8">
      <c r="H218" s="1"/>
    </row>
    <row r="219" spans="8:8">
      <c r="H219" s="1"/>
    </row>
    <row r="220" spans="8:8">
      <c r="H220" s="1"/>
    </row>
    <row r="221" spans="8:8">
      <c r="H221" s="1"/>
    </row>
    <row r="222" spans="8:8">
      <c r="H222" s="1"/>
    </row>
    <row r="223" spans="8:8">
      <c r="H223" s="1"/>
    </row>
    <row r="224" spans="8:8">
      <c r="H224" s="1"/>
    </row>
    <row r="225" spans="8:8">
      <c r="H225" s="1"/>
    </row>
    <row r="226" spans="8:8">
      <c r="H226" s="1"/>
    </row>
    <row r="227" spans="8:8">
      <c r="H227" s="1"/>
    </row>
    <row r="228" spans="8:8">
      <c r="H228" s="1"/>
    </row>
    <row r="229" spans="8:8">
      <c r="H229" s="1"/>
    </row>
    <row r="230" spans="8:8">
      <c r="H230" s="1"/>
    </row>
    <row r="231" spans="8:8">
      <c r="H231" s="1"/>
    </row>
    <row r="232" spans="8:8">
      <c r="H232" s="1"/>
    </row>
    <row r="233" spans="8:8">
      <c r="H233" s="1"/>
    </row>
    <row r="234" spans="8:8">
      <c r="H234" s="1"/>
    </row>
    <row r="235" spans="8:8">
      <c r="H235" s="1"/>
    </row>
    <row r="236" spans="8:8">
      <c r="H236" s="1"/>
    </row>
    <row r="237" spans="8:8">
      <c r="H237" s="1"/>
    </row>
    <row r="238" spans="8:8">
      <c r="H238" s="1"/>
    </row>
    <row r="239" spans="8:8">
      <c r="H239" s="1"/>
    </row>
    <row r="240" spans="8:8">
      <c r="H240" s="1"/>
    </row>
    <row r="241" spans="8:8">
      <c r="H241" s="1"/>
    </row>
    <row r="242" spans="8:8">
      <c r="H242" s="1"/>
    </row>
    <row r="243" spans="8:8">
      <c r="H243" s="1"/>
    </row>
    <row r="244" spans="8:8">
      <c r="H244" s="1"/>
    </row>
    <row r="245" spans="8:8">
      <c r="H245" s="1"/>
    </row>
    <row r="246" spans="8:8">
      <c r="H246" s="1"/>
    </row>
    <row r="247" spans="8:8">
      <c r="H247" s="1"/>
    </row>
    <row r="248" spans="8:8">
      <c r="H248" s="1"/>
    </row>
    <row r="249" spans="8:8">
      <c r="H249" s="1"/>
    </row>
    <row r="250" spans="8:8">
      <c r="H250" s="1"/>
    </row>
    <row r="251" spans="8:8">
      <c r="H251" s="1"/>
    </row>
    <row r="252" spans="8:8">
      <c r="H252" s="1"/>
    </row>
    <row r="253" spans="8:8">
      <c r="H253" s="1"/>
    </row>
    <row r="254" spans="8:8">
      <c r="H254" s="1"/>
    </row>
    <row r="255" spans="8:8">
      <c r="H255" s="1"/>
    </row>
    <row r="256" spans="8:8">
      <c r="H256" s="1"/>
    </row>
    <row r="257" spans="8:8">
      <c r="H257" s="1"/>
    </row>
    <row r="258" spans="8:8">
      <c r="H258" s="1"/>
    </row>
    <row r="259" spans="8:8">
      <c r="H259" s="1"/>
    </row>
    <row r="260" spans="8:8">
      <c r="H260" s="1"/>
    </row>
    <row r="261" spans="8:8">
      <c r="H261" s="1"/>
    </row>
    <row r="262" spans="8:8">
      <c r="H262" s="1"/>
    </row>
    <row r="263" spans="8:8">
      <c r="H263" s="1"/>
    </row>
    <row r="264" spans="8:8">
      <c r="H264" s="1"/>
    </row>
    <row r="265" spans="8:8">
      <c r="H265" s="1"/>
    </row>
    <row r="266" spans="8:8">
      <c r="H266" s="1"/>
    </row>
    <row r="267" spans="8:8">
      <c r="H267" s="1"/>
    </row>
    <row r="268" spans="8:8">
      <c r="H268" s="1"/>
    </row>
    <row r="269" spans="8:8">
      <c r="H269" s="1"/>
    </row>
    <row r="270" spans="8:8">
      <c r="H270" s="1"/>
    </row>
    <row r="271" spans="8:8">
      <c r="H271" s="1"/>
    </row>
    <row r="272" spans="8:8">
      <c r="H272" s="1"/>
    </row>
    <row r="273" spans="8:8">
      <c r="H273" s="1"/>
    </row>
    <row r="274" spans="8:8">
      <c r="H274" s="1"/>
    </row>
    <row r="275" spans="8:8">
      <c r="H275" s="1"/>
    </row>
    <row r="276" spans="8:8">
      <c r="H276" s="1"/>
    </row>
    <row r="277" spans="8:8">
      <c r="H277" s="1"/>
    </row>
    <row r="278" spans="8:8">
      <c r="H278" s="1"/>
    </row>
    <row r="279" spans="8:8">
      <c r="H279" s="1"/>
    </row>
    <row r="280" spans="8:8">
      <c r="H280" s="1"/>
    </row>
    <row r="281" spans="8:8">
      <c r="H281" s="1"/>
    </row>
    <row r="282" spans="8:8">
      <c r="H282" s="1"/>
    </row>
    <row r="283" spans="8:8">
      <c r="H283" s="1"/>
    </row>
    <row r="284" spans="8:8">
      <c r="H284" s="1"/>
    </row>
    <row r="285" spans="8:8">
      <c r="H285" s="1"/>
    </row>
    <row r="286" spans="8:8">
      <c r="H286" s="1"/>
    </row>
    <row r="287" spans="8:8">
      <c r="H287" s="1"/>
    </row>
    <row r="288" spans="8:8">
      <c r="H288" s="1"/>
    </row>
    <row r="289" spans="8:8">
      <c r="H289" s="1"/>
    </row>
    <row r="290" spans="8:8">
      <c r="H290" s="1"/>
    </row>
    <row r="291" spans="8:8">
      <c r="H291" s="1"/>
    </row>
    <row r="292" spans="8:8">
      <c r="H292" s="1"/>
    </row>
    <row r="293" spans="8:8">
      <c r="H293" s="1"/>
    </row>
    <row r="294" spans="8:8">
      <c r="H294" s="1"/>
    </row>
    <row r="295" spans="8:8">
      <c r="H295" s="1"/>
    </row>
    <row r="296" spans="8:8">
      <c r="H296" s="1"/>
    </row>
    <row r="297" spans="8:8">
      <c r="H297" s="1"/>
    </row>
    <row r="298" spans="8:8">
      <c r="H298" s="1"/>
    </row>
    <row r="299" spans="8:8">
      <c r="H299" s="1"/>
    </row>
    <row r="300" spans="8:8">
      <c r="H300" s="1"/>
    </row>
    <row r="301" spans="8:8">
      <c r="H301" s="1"/>
    </row>
    <row r="302" spans="8:8">
      <c r="H302" s="1"/>
    </row>
    <row r="303" spans="8:8">
      <c r="H303" s="1"/>
    </row>
    <row r="304" spans="8:8">
      <c r="H304" s="1"/>
    </row>
    <row r="305" spans="8:8">
      <c r="H305" s="1"/>
    </row>
    <row r="306" spans="8:8">
      <c r="H306" s="1"/>
    </row>
    <row r="307" spans="8:8">
      <c r="H307" s="1"/>
    </row>
    <row r="308" spans="8:8">
      <c r="H308" s="1"/>
    </row>
    <row r="309" spans="8:8">
      <c r="H309" s="1"/>
    </row>
    <row r="310" spans="8:8">
      <c r="H310" s="1"/>
    </row>
    <row r="311" spans="8:8">
      <c r="H311" s="1"/>
    </row>
    <row r="312" spans="8:8">
      <c r="H312" s="1"/>
    </row>
    <row r="313" spans="8:8">
      <c r="H313" s="1"/>
    </row>
    <row r="314" spans="8:8">
      <c r="H314" s="1"/>
    </row>
    <row r="315" spans="8:8">
      <c r="H315" s="1"/>
    </row>
    <row r="316" spans="8:8">
      <c r="H316" s="1"/>
    </row>
    <row r="317" spans="8:8">
      <c r="H317" s="1"/>
    </row>
    <row r="318" spans="8:8">
      <c r="H318" s="1"/>
    </row>
    <row r="319" spans="8:8">
      <c r="H319" s="1"/>
    </row>
    <row r="320" spans="8:8">
      <c r="H320" s="1"/>
    </row>
    <row r="321" spans="8:8">
      <c r="H321" s="1"/>
    </row>
    <row r="322" spans="8:8">
      <c r="H322" s="1"/>
    </row>
    <row r="323" spans="8:8">
      <c r="H323" s="1"/>
    </row>
    <row r="324" spans="8:8">
      <c r="H324" s="1"/>
    </row>
    <row r="325" spans="8:8">
      <c r="H325" s="1"/>
    </row>
    <row r="326" spans="8:8">
      <c r="H326" s="1"/>
    </row>
    <row r="327" spans="8:8">
      <c r="H327" s="1"/>
    </row>
    <row r="328" spans="8:8">
      <c r="H328" s="1"/>
    </row>
    <row r="329" spans="8:8">
      <c r="H329" s="1"/>
    </row>
    <row r="330" spans="8:8">
      <c r="H330" s="1"/>
    </row>
    <row r="331" spans="8:8">
      <c r="H331" s="1"/>
    </row>
    <row r="332" spans="8:8">
      <c r="H332" s="1"/>
    </row>
    <row r="333" spans="8:8">
      <c r="H333" s="1"/>
    </row>
    <row r="334" spans="8:8">
      <c r="H334" s="1"/>
    </row>
    <row r="335" spans="8:8">
      <c r="H335" s="1"/>
    </row>
    <row r="336" spans="8:8">
      <c r="H336" s="1"/>
    </row>
    <row r="337" spans="8:8">
      <c r="H337" s="1"/>
    </row>
    <row r="338" spans="8:8">
      <c r="H338" s="1"/>
    </row>
    <row r="339" spans="8:8">
      <c r="H339" s="1"/>
    </row>
    <row r="340" spans="8:8">
      <c r="H340" s="1"/>
    </row>
    <row r="341" spans="8:8">
      <c r="H341" s="1"/>
    </row>
    <row r="342" spans="8:8">
      <c r="H342" s="1"/>
    </row>
    <row r="343" spans="8:8">
      <c r="H343" s="1"/>
    </row>
    <row r="344" spans="8:8">
      <c r="H344" s="1"/>
    </row>
    <row r="345" spans="8:8">
      <c r="H345" s="1"/>
    </row>
    <row r="346" spans="8:8">
      <c r="H346" s="1"/>
    </row>
    <row r="347" spans="8:8">
      <c r="H347" s="1"/>
    </row>
    <row r="348" spans="8:8">
      <c r="H348" s="1"/>
    </row>
    <row r="349" spans="8:8">
      <c r="H349" s="1"/>
    </row>
    <row r="350" spans="8:8">
      <c r="H350" s="1"/>
    </row>
    <row r="351" spans="8:8">
      <c r="H351" s="1"/>
    </row>
    <row r="352" spans="8:8">
      <c r="H352" s="1"/>
    </row>
    <row r="353" spans="8:8">
      <c r="H353" s="1"/>
    </row>
    <row r="354" spans="8:8">
      <c r="H354" s="1"/>
    </row>
    <row r="355" spans="8:8">
      <c r="H355" s="1"/>
    </row>
    <row r="356" spans="8:8">
      <c r="H356" s="1"/>
    </row>
    <row r="357" spans="8:8">
      <c r="H357" s="1"/>
    </row>
    <row r="358" spans="8:8">
      <c r="H358" s="1"/>
    </row>
    <row r="359" spans="8:8">
      <c r="H359" s="1"/>
    </row>
    <row r="360" spans="8:8">
      <c r="H360" s="1"/>
    </row>
    <row r="361" spans="8:8">
      <c r="H361" s="1"/>
    </row>
    <row r="362" spans="8:8">
      <c r="H362" s="1"/>
    </row>
    <row r="363" spans="8:8">
      <c r="H363" s="1"/>
    </row>
    <row r="364" spans="8:8">
      <c r="H364" s="1"/>
    </row>
    <row r="365" spans="8:8">
      <c r="H365" s="1"/>
    </row>
    <row r="366" spans="8:8">
      <c r="H366" s="1"/>
    </row>
    <row r="367" spans="8:8">
      <c r="H367" s="1"/>
    </row>
    <row r="368" spans="8:8">
      <c r="H368" s="1"/>
    </row>
    <row r="369" spans="8:8">
      <c r="H369" s="1"/>
    </row>
    <row r="370" spans="8:8">
      <c r="H370" s="1"/>
    </row>
    <row r="371" spans="8:8">
      <c r="H371" s="1"/>
    </row>
    <row r="372" spans="8:8">
      <c r="H372" s="1"/>
    </row>
    <row r="373" spans="8:8">
      <c r="H373" s="1"/>
    </row>
    <row r="374" spans="8:8">
      <c r="H374" s="1"/>
    </row>
    <row r="375" spans="8:8">
      <c r="H375" s="1"/>
    </row>
    <row r="376" spans="8:8">
      <c r="H376" s="1"/>
    </row>
    <row r="377" spans="8:8">
      <c r="H377" s="1"/>
    </row>
    <row r="378" spans="8:8">
      <c r="H378" s="1"/>
    </row>
    <row r="379" spans="8:8">
      <c r="H379" s="1"/>
    </row>
    <row r="380" spans="8:8">
      <c r="H380" s="1"/>
    </row>
    <row r="381" spans="8:8">
      <c r="H381" s="1"/>
    </row>
    <row r="382" spans="8:8">
      <c r="H382" s="1"/>
    </row>
    <row r="383" spans="8:8">
      <c r="H383" s="1"/>
    </row>
    <row r="384" spans="8:8">
      <c r="H384" s="1"/>
    </row>
    <row r="385" spans="8:8">
      <c r="H385" s="1"/>
    </row>
    <row r="386" spans="8:8">
      <c r="H386" s="1"/>
    </row>
    <row r="387" spans="8:8">
      <c r="H387" s="1"/>
    </row>
    <row r="388" spans="8:8">
      <c r="H388" s="1"/>
    </row>
    <row r="389" spans="8:8">
      <c r="H389" s="1"/>
    </row>
    <row r="390" spans="8:8">
      <c r="H390" s="1"/>
    </row>
    <row r="391" spans="8:8">
      <c r="H391" s="1"/>
    </row>
    <row r="392" spans="8:8">
      <c r="H392" s="1"/>
    </row>
    <row r="393" spans="8:8">
      <c r="H393" s="1"/>
    </row>
    <row r="394" spans="8:8">
      <c r="H394" s="1"/>
    </row>
    <row r="395" spans="8:8">
      <c r="H395" s="1"/>
    </row>
    <row r="396" spans="8:8">
      <c r="H396" s="1"/>
    </row>
    <row r="397" spans="8:8">
      <c r="H397" s="1"/>
    </row>
    <row r="398" spans="8:8">
      <c r="H398" s="1"/>
    </row>
    <row r="399" spans="8:8">
      <c r="H399" s="1"/>
    </row>
    <row r="400" spans="8:8">
      <c r="H400" s="1"/>
    </row>
    <row r="401" spans="8:8">
      <c r="H401" s="1"/>
    </row>
    <row r="402" spans="8:8">
      <c r="H402" s="1"/>
    </row>
    <row r="403" spans="8:8">
      <c r="H403" s="1"/>
    </row>
    <row r="404" spans="8:8">
      <c r="H404" s="1"/>
    </row>
    <row r="405" spans="8:8">
      <c r="H405" s="1"/>
    </row>
    <row r="406" spans="8:8">
      <c r="H406" s="1"/>
    </row>
    <row r="407" spans="8:8">
      <c r="H407" s="1"/>
    </row>
    <row r="408" spans="8:8">
      <c r="H408" s="1"/>
    </row>
    <row r="409" spans="8:8">
      <c r="H409" s="1"/>
    </row>
    <row r="410" spans="8:8">
      <c r="H410" s="1"/>
    </row>
    <row r="411" spans="8:8">
      <c r="H411" s="1"/>
    </row>
    <row r="412" spans="8:8">
      <c r="H412" s="1"/>
    </row>
    <row r="413" spans="8:8">
      <c r="H413" s="1"/>
    </row>
    <row r="414" spans="8:8">
      <c r="H414" s="1"/>
    </row>
    <row r="415" spans="8:8">
      <c r="H415" s="1"/>
    </row>
    <row r="416" spans="8:8">
      <c r="H416" s="1"/>
    </row>
    <row r="417" spans="8:8">
      <c r="H417" s="1"/>
    </row>
    <row r="418" spans="8:8">
      <c r="H418" s="1"/>
    </row>
    <row r="419" spans="8:8">
      <c r="H419" s="1"/>
    </row>
    <row r="420" spans="8:8">
      <c r="H420" s="1"/>
    </row>
    <row r="421" spans="8:8">
      <c r="H421" s="1"/>
    </row>
    <row r="422" spans="8:8">
      <c r="H422" s="1"/>
    </row>
    <row r="423" spans="8:8">
      <c r="H423" s="1"/>
    </row>
    <row r="424" spans="8:8">
      <c r="H424" s="1"/>
    </row>
    <row r="425" spans="8:8">
      <c r="H425" s="1"/>
    </row>
    <row r="426" spans="8:8">
      <c r="H426" s="1"/>
    </row>
    <row r="427" spans="8:8">
      <c r="H427" s="1"/>
    </row>
    <row r="428" spans="8:8">
      <c r="H428" s="1"/>
    </row>
    <row r="429" spans="8:8">
      <c r="H429" s="1"/>
    </row>
    <row r="430" spans="8:8">
      <c r="H430" s="1"/>
    </row>
    <row r="431" spans="8:8">
      <c r="H431" s="1"/>
    </row>
    <row r="432" spans="8:8">
      <c r="H432" s="1"/>
    </row>
    <row r="433" spans="8:8">
      <c r="H433" s="1"/>
    </row>
    <row r="434" spans="8:8">
      <c r="H434" s="1"/>
    </row>
    <row r="435" spans="8:8">
      <c r="H435" s="1"/>
    </row>
    <row r="436" spans="8:8">
      <c r="H436" s="1"/>
    </row>
    <row r="437" spans="8:8">
      <c r="H437" s="1"/>
    </row>
    <row r="438" spans="8:8">
      <c r="H438" s="1"/>
    </row>
    <row r="439" spans="8:8">
      <c r="H439" s="1"/>
    </row>
    <row r="440" spans="8:8">
      <c r="H440" s="1"/>
    </row>
    <row r="441" spans="8:8">
      <c r="H441" s="1"/>
    </row>
    <row r="442" spans="8:8">
      <c r="H442" s="1"/>
    </row>
    <row r="443" spans="8:8">
      <c r="H443" s="1"/>
    </row>
    <row r="444" spans="8:8">
      <c r="H444" s="1"/>
    </row>
    <row r="445" spans="8:8">
      <c r="H445" s="1"/>
    </row>
    <row r="446" spans="8:8">
      <c r="H446" s="1"/>
    </row>
    <row r="447" spans="8:8">
      <c r="H447" s="1"/>
    </row>
    <row r="448" spans="8:8">
      <c r="H448" s="1"/>
    </row>
    <row r="449" spans="8:8">
      <c r="H449" s="1"/>
    </row>
    <row r="450" spans="8:8">
      <c r="H450" s="1"/>
    </row>
    <row r="451" spans="8:8">
      <c r="H451" s="1"/>
    </row>
    <row r="452" spans="8:8">
      <c r="H452" s="1"/>
    </row>
    <row r="453" spans="8:8">
      <c r="H453" s="1"/>
    </row>
    <row r="454" spans="8:8">
      <c r="H454" s="1"/>
    </row>
    <row r="455" spans="8:8">
      <c r="H455" s="1"/>
    </row>
    <row r="456" spans="8:8">
      <c r="H456" s="1"/>
    </row>
    <row r="457" spans="8:8">
      <c r="H457" s="1"/>
    </row>
    <row r="458" spans="8:8">
      <c r="H458" s="1"/>
    </row>
    <row r="459" spans="8:8">
      <c r="H459" s="1"/>
    </row>
    <row r="460" spans="8:8">
      <c r="H460" s="1"/>
    </row>
    <row r="461" spans="8:8">
      <c r="H461" s="1"/>
    </row>
    <row r="462" spans="8:8">
      <c r="H462" s="1"/>
    </row>
    <row r="463" spans="8:8">
      <c r="H463" s="1"/>
    </row>
    <row r="464" spans="8:8">
      <c r="H464" s="1"/>
    </row>
    <row r="465" spans="8:8">
      <c r="H465" s="1"/>
    </row>
    <row r="466" spans="8:8">
      <c r="H466" s="1"/>
    </row>
    <row r="467" spans="8:8">
      <c r="H467" s="1"/>
    </row>
    <row r="468" spans="8:8">
      <c r="H468" s="1"/>
    </row>
    <row r="469" spans="8:8">
      <c r="H469" s="1"/>
    </row>
    <row r="470" spans="8:8">
      <c r="H470" s="1"/>
    </row>
    <row r="471" spans="8:8">
      <c r="H471" s="1"/>
    </row>
    <row r="472" spans="8:8">
      <c r="H472" s="1"/>
    </row>
    <row r="473" spans="8:8">
      <c r="H473" s="1"/>
    </row>
    <row r="474" spans="8:8">
      <c r="H474" s="1"/>
    </row>
    <row r="475" spans="8:8">
      <c r="H475" s="1"/>
    </row>
    <row r="476" spans="8:8">
      <c r="H476" s="1"/>
    </row>
    <row r="477" spans="8:8">
      <c r="H477" s="1"/>
    </row>
    <row r="478" spans="8:8">
      <c r="H478" s="1"/>
    </row>
    <row r="479" spans="8:8">
      <c r="H479" s="1"/>
    </row>
    <row r="480" spans="8:8">
      <c r="H480" s="1"/>
    </row>
    <row r="481" spans="8:8">
      <c r="H481" s="1"/>
    </row>
    <row r="482" spans="8:8">
      <c r="H482" s="1"/>
    </row>
    <row r="483" spans="8:8">
      <c r="H483" s="1"/>
    </row>
    <row r="484" spans="8:8">
      <c r="H484" s="1"/>
    </row>
    <row r="485" spans="8:8">
      <c r="H485" s="1"/>
    </row>
    <row r="486" spans="8:8">
      <c r="H486" s="1"/>
    </row>
    <row r="487" spans="8:8">
      <c r="H487" s="1"/>
    </row>
    <row r="488" spans="8:8">
      <c r="H488" s="1"/>
    </row>
    <row r="489" spans="8:8">
      <c r="H489" s="1"/>
    </row>
    <row r="490" spans="8:8">
      <c r="H490" s="1"/>
    </row>
    <row r="491" spans="8:8">
      <c r="H491" s="1"/>
    </row>
    <row r="492" spans="8:8">
      <c r="H492" s="1"/>
    </row>
    <row r="493" spans="8:8">
      <c r="H493" s="1"/>
    </row>
    <row r="494" spans="8:8">
      <c r="H494" s="1"/>
    </row>
    <row r="495" spans="8:8">
      <c r="H495" s="1"/>
    </row>
    <row r="496" spans="8:8">
      <c r="H496" s="1"/>
    </row>
    <row r="497" spans="8:8">
      <c r="H497" s="1"/>
    </row>
    <row r="498" spans="8:8">
      <c r="H498" s="1"/>
    </row>
    <row r="499" spans="8:8">
      <c r="H499" s="1"/>
    </row>
    <row r="500" spans="8:8">
      <c r="H500" s="1"/>
    </row>
    <row r="501" spans="8:8">
      <c r="H501" s="1"/>
    </row>
    <row r="502" spans="8:8">
      <c r="H502" s="1"/>
    </row>
    <row r="503" spans="8:8">
      <c r="H503" s="1"/>
    </row>
    <row r="504" spans="8:8">
      <c r="H504" s="1"/>
    </row>
    <row r="505" spans="8:8">
      <c r="H505" s="1"/>
    </row>
    <row r="506" spans="8:8">
      <c r="H506" s="1"/>
    </row>
    <row r="507" spans="8:8">
      <c r="H507" s="1"/>
    </row>
    <row r="508" spans="8:8">
      <c r="H508" s="1"/>
    </row>
    <row r="509" spans="8:8">
      <c r="H509" s="1"/>
    </row>
    <row r="510" spans="8:8">
      <c r="H510" s="1"/>
    </row>
    <row r="511" spans="8:8">
      <c r="H511" s="1"/>
    </row>
    <row r="512" spans="8:8">
      <c r="H512" s="1"/>
    </row>
    <row r="513" spans="8:8">
      <c r="H513" s="1"/>
    </row>
    <row r="514" spans="8:8">
      <c r="H514" s="1"/>
    </row>
    <row r="515" spans="8:8">
      <c r="H515" s="1"/>
    </row>
    <row r="516" spans="8:8">
      <c r="H516" s="1"/>
    </row>
    <row r="517" spans="8:8">
      <c r="H517" s="1"/>
    </row>
    <row r="518" spans="8:8">
      <c r="H518" s="1"/>
    </row>
    <row r="519" spans="8:8">
      <c r="H519" s="1"/>
    </row>
    <row r="520" spans="8:8">
      <c r="H520" s="1"/>
    </row>
    <row r="521" spans="8:8">
      <c r="H521" s="1"/>
    </row>
    <row r="522" spans="8:8">
      <c r="H522" s="1"/>
    </row>
    <row r="523" spans="8:8">
      <c r="H523" s="1"/>
    </row>
    <row r="524" spans="8:8">
      <c r="H524" s="1"/>
    </row>
    <row r="525" spans="8:8">
      <c r="H525" s="1"/>
    </row>
    <row r="526" spans="8:8">
      <c r="H526" s="1"/>
    </row>
    <row r="527" spans="8:8">
      <c r="H527" s="1"/>
    </row>
    <row r="528" spans="8:8">
      <c r="H528" s="1"/>
    </row>
    <row r="529" spans="8:8">
      <c r="H529" s="1"/>
    </row>
    <row r="530" spans="8:8">
      <c r="H530" s="1"/>
    </row>
    <row r="531" spans="8:8">
      <c r="H531" s="1"/>
    </row>
    <row r="532" spans="8:8">
      <c r="H532" s="1"/>
    </row>
    <row r="533" spans="8:8">
      <c r="H533" s="1"/>
    </row>
    <row r="534" spans="8:8">
      <c r="H534" s="1"/>
    </row>
    <row r="535" spans="8:8">
      <c r="H535" s="1"/>
    </row>
    <row r="536" spans="8:8">
      <c r="H536" s="1"/>
    </row>
    <row r="537" spans="8:8">
      <c r="H537" s="1"/>
    </row>
    <row r="538" spans="8:8">
      <c r="H538" s="1"/>
    </row>
    <row r="539" spans="8:8">
      <c r="H539" s="1"/>
    </row>
    <row r="540" spans="8:8">
      <c r="H540" s="1"/>
    </row>
    <row r="541" spans="8:8">
      <c r="H541" s="1"/>
    </row>
    <row r="542" spans="8:8">
      <c r="H542" s="1"/>
    </row>
    <row r="543" spans="8:8">
      <c r="H543" s="1"/>
    </row>
    <row r="544" spans="8:8">
      <c r="H544" s="1"/>
    </row>
    <row r="545" spans="8:8">
      <c r="H545" s="1"/>
    </row>
    <row r="546" spans="8:8">
      <c r="H546" s="1"/>
    </row>
    <row r="547" spans="8:8">
      <c r="H547" s="1"/>
    </row>
    <row r="548" spans="8:8">
      <c r="H548" s="1"/>
    </row>
    <row r="549" spans="8:8">
      <c r="H549" s="1"/>
    </row>
    <row r="550" spans="8:8">
      <c r="H550" s="1"/>
    </row>
    <row r="551" spans="8:8">
      <c r="H551" s="1"/>
    </row>
    <row r="552" spans="8:8">
      <c r="H552" s="1"/>
    </row>
    <row r="553" spans="8:8">
      <c r="H553" s="1"/>
    </row>
    <row r="554" spans="8:8">
      <c r="H554" s="1"/>
    </row>
    <row r="555" spans="8:8">
      <c r="H555" s="1"/>
    </row>
    <row r="556" spans="8:8">
      <c r="H556" s="1"/>
    </row>
    <row r="557" spans="8:8">
      <c r="H557" s="1"/>
    </row>
    <row r="558" spans="8:8">
      <c r="H558" s="1"/>
    </row>
    <row r="559" spans="8:8">
      <c r="H559" s="1"/>
    </row>
    <row r="560" spans="8:8">
      <c r="H560" s="1"/>
    </row>
    <row r="561" spans="8:8">
      <c r="H561" s="1"/>
    </row>
    <row r="562" spans="8:8">
      <c r="H562" s="1"/>
    </row>
    <row r="563" spans="8:8">
      <c r="H563" s="1"/>
    </row>
    <row r="564" spans="8:8">
      <c r="H564" s="1"/>
    </row>
    <row r="565" spans="8:8">
      <c r="H565" s="1"/>
    </row>
    <row r="566" spans="8:8">
      <c r="H566" s="1"/>
    </row>
    <row r="567" spans="8:8">
      <c r="H567" s="1"/>
    </row>
    <row r="568" spans="8:8">
      <c r="H568" s="1"/>
    </row>
    <row r="569" spans="8:8">
      <c r="H569" s="1"/>
    </row>
    <row r="570" spans="8:8">
      <c r="H570" s="1"/>
    </row>
    <row r="571" spans="8:8">
      <c r="H571" s="1"/>
    </row>
    <row r="572" spans="8:8">
      <c r="H572" s="1"/>
    </row>
    <row r="573" spans="8:8">
      <c r="H573" s="1"/>
    </row>
    <row r="574" spans="8:8">
      <c r="H574" s="1"/>
    </row>
    <row r="575" spans="8:8">
      <c r="H575" s="1"/>
    </row>
    <row r="576" spans="8:8">
      <c r="H576" s="1"/>
    </row>
    <row r="577" spans="8:8">
      <c r="H577" s="1"/>
    </row>
    <row r="578" spans="8:8">
      <c r="H578" s="1"/>
    </row>
    <row r="579" spans="8:8">
      <c r="H579" s="1"/>
    </row>
    <row r="580" spans="8:8">
      <c r="H580" s="1"/>
    </row>
    <row r="581" spans="8:8">
      <c r="H581" s="1"/>
    </row>
    <row r="582" spans="8:8">
      <c r="H582" s="1"/>
    </row>
    <row r="583" spans="8:8">
      <c r="H583" s="1"/>
    </row>
    <row r="584" spans="8:8">
      <c r="H584" s="1"/>
    </row>
    <row r="585" spans="8:8">
      <c r="H585" s="1"/>
    </row>
    <row r="586" spans="8:8">
      <c r="H586" s="1"/>
    </row>
    <row r="587" spans="8:8">
      <c r="H587" s="1"/>
    </row>
    <row r="588" spans="8:8">
      <c r="H588" s="1"/>
    </row>
    <row r="589" spans="8:8">
      <c r="H589" s="1"/>
    </row>
    <row r="590" spans="8:8">
      <c r="H590" s="1"/>
    </row>
    <row r="591" spans="8:8">
      <c r="H591" s="1"/>
    </row>
    <row r="592" spans="8:8">
      <c r="H592" s="1"/>
    </row>
    <row r="593" spans="8:8">
      <c r="H593" s="1"/>
    </row>
    <row r="594" spans="8:8">
      <c r="H594" s="1"/>
    </row>
    <row r="595" spans="8:8">
      <c r="H595" s="1"/>
    </row>
    <row r="596" spans="8:8">
      <c r="H596" s="1"/>
    </row>
    <row r="597" spans="8:8">
      <c r="H597" s="1"/>
    </row>
    <row r="598" spans="8:8">
      <c r="H598" s="1"/>
    </row>
    <row r="599" spans="8:8">
      <c r="H599" s="1"/>
    </row>
    <row r="600" spans="8:8">
      <c r="H600" s="1"/>
    </row>
    <row r="601" spans="8:8">
      <c r="H601" s="1"/>
    </row>
    <row r="602" spans="8:8">
      <c r="H602" s="1"/>
    </row>
    <row r="603" spans="8:8">
      <c r="H603" s="1"/>
    </row>
    <row r="604" spans="8:8">
      <c r="H604" s="1"/>
    </row>
    <row r="605" spans="8:8">
      <c r="H605" s="1"/>
    </row>
    <row r="606" spans="8:8">
      <c r="H606" s="1"/>
    </row>
    <row r="607" spans="8:8">
      <c r="H607" s="1"/>
    </row>
    <row r="608" spans="8:8">
      <c r="H608" s="1"/>
    </row>
    <row r="609" spans="8:8">
      <c r="H609" s="1"/>
    </row>
    <row r="610" spans="8:8">
      <c r="H610" s="1"/>
    </row>
    <row r="611" spans="8:8">
      <c r="H611" s="1"/>
    </row>
    <row r="612" spans="8:8">
      <c r="H612" s="1"/>
    </row>
    <row r="613" spans="8:8">
      <c r="H613" s="1"/>
    </row>
    <row r="614" spans="8:8">
      <c r="H614" s="1"/>
    </row>
    <row r="615" spans="8:8">
      <c r="H615" s="1"/>
    </row>
    <row r="616" spans="8:8">
      <c r="H616" s="1"/>
    </row>
    <row r="617" spans="8:8">
      <c r="H617" s="1"/>
    </row>
    <row r="618" spans="8:8">
      <c r="H618" s="1"/>
    </row>
    <row r="619" spans="8:8">
      <c r="H619" s="1"/>
    </row>
    <row r="620" spans="8:8">
      <c r="H620" s="1"/>
    </row>
    <row r="621" spans="8:8">
      <c r="H621" s="1"/>
    </row>
    <row r="622" spans="8:8">
      <c r="H622" s="1"/>
    </row>
    <row r="623" spans="8:8">
      <c r="H623" s="1"/>
    </row>
    <row r="624" spans="8:8">
      <c r="H624" s="1"/>
    </row>
    <row r="625" spans="8:8">
      <c r="H625" s="1"/>
    </row>
    <row r="626" spans="8:8">
      <c r="H626" s="1"/>
    </row>
    <row r="627" spans="8:8">
      <c r="H627" s="1"/>
    </row>
    <row r="628" spans="8:8">
      <c r="H628" s="1"/>
    </row>
    <row r="629" spans="8:8">
      <c r="H629" s="1"/>
    </row>
    <row r="630" spans="8:8">
      <c r="H630" s="1"/>
    </row>
    <row r="631" spans="8:8">
      <c r="H631" s="1"/>
    </row>
    <row r="632" spans="8:8">
      <c r="H632" s="1"/>
    </row>
    <row r="633" spans="8:8">
      <c r="H633" s="1"/>
    </row>
    <row r="634" spans="8:8">
      <c r="H634" s="1"/>
    </row>
    <row r="635" spans="8:8">
      <c r="H635" s="1"/>
    </row>
    <row r="636" spans="8:8">
      <c r="H636" s="1"/>
    </row>
    <row r="637" spans="8:8">
      <c r="H637" s="1"/>
    </row>
    <row r="638" spans="8:8">
      <c r="H638" s="1"/>
    </row>
    <row r="639" spans="8:8">
      <c r="H639" s="1"/>
    </row>
    <row r="640" spans="8:8">
      <c r="H640" s="1"/>
    </row>
    <row r="641" spans="8:8">
      <c r="H641" s="1"/>
    </row>
    <row r="642" spans="8:8">
      <c r="H642" s="1"/>
    </row>
    <row r="643" spans="8:8">
      <c r="H643" s="1"/>
    </row>
    <row r="644" spans="8:8">
      <c r="H644" s="1"/>
    </row>
    <row r="645" spans="8:8">
      <c r="H645" s="1"/>
    </row>
    <row r="646" spans="8:8">
      <c r="H646" s="1"/>
    </row>
    <row r="647" spans="8:8">
      <c r="H647" s="1"/>
    </row>
    <row r="648" spans="8:8">
      <c r="H648" s="1"/>
    </row>
    <row r="649" spans="8:8">
      <c r="H649" s="1"/>
    </row>
    <row r="650" spans="8:8">
      <c r="H650" s="1"/>
    </row>
    <row r="651" spans="8:8">
      <c r="H651" s="1"/>
    </row>
    <row r="652" spans="8:8">
      <c r="H652" s="1"/>
    </row>
    <row r="653" spans="8:8">
      <c r="H653" s="1"/>
    </row>
    <row r="654" spans="8:8">
      <c r="H654" s="1"/>
    </row>
    <row r="655" spans="8:8">
      <c r="H655" s="1"/>
    </row>
    <row r="656" spans="8:8">
      <c r="H656" s="1"/>
    </row>
    <row r="657" spans="8:8">
      <c r="H657" s="1"/>
    </row>
    <row r="658" spans="8:8">
      <c r="H658" s="1"/>
    </row>
    <row r="659" spans="8:8">
      <c r="H659" s="1"/>
    </row>
    <row r="660" spans="8:8">
      <c r="H660" s="1"/>
    </row>
    <row r="661" spans="8:8">
      <c r="H661" s="1"/>
    </row>
    <row r="662" spans="8:8">
      <c r="H662" s="1"/>
    </row>
    <row r="663" spans="8:8">
      <c r="H663" s="1"/>
    </row>
    <row r="664" spans="8:8">
      <c r="H664" s="1"/>
    </row>
    <row r="665" spans="8:8">
      <c r="H665" s="1"/>
    </row>
    <row r="666" spans="8:8">
      <c r="H666" s="1"/>
    </row>
    <row r="667" spans="8:8">
      <c r="H667" s="1"/>
    </row>
    <row r="668" spans="8:8">
      <c r="H668" s="1"/>
    </row>
    <row r="669" spans="8:8">
      <c r="H669" s="1"/>
    </row>
    <row r="670" spans="8:8">
      <c r="H670" s="1"/>
    </row>
    <row r="671" spans="8:8">
      <c r="H671" s="1"/>
    </row>
    <row r="672" spans="8:8">
      <c r="H672" s="1"/>
    </row>
    <row r="673" spans="8:8">
      <c r="H673" s="1"/>
    </row>
    <row r="674" spans="8:8">
      <c r="H674" s="1"/>
    </row>
    <row r="675" spans="8:8">
      <c r="H675" s="1"/>
    </row>
    <row r="676" spans="8:8">
      <c r="H676" s="1"/>
    </row>
    <row r="677" spans="8:8">
      <c r="H677" s="1"/>
    </row>
    <row r="678" spans="8:8">
      <c r="H678" s="1"/>
    </row>
    <row r="679" spans="8:8">
      <c r="H679" s="1"/>
    </row>
    <row r="680" spans="8:8">
      <c r="H680" s="1"/>
    </row>
    <row r="681" spans="8:8">
      <c r="H681" s="1"/>
    </row>
    <row r="682" spans="8:8">
      <c r="H682" s="1"/>
    </row>
    <row r="683" spans="8:8">
      <c r="H683" s="1"/>
    </row>
    <row r="684" spans="8:8">
      <c r="H684" s="1"/>
    </row>
    <row r="685" spans="8:8">
      <c r="H685" s="1"/>
    </row>
    <row r="686" spans="8:8">
      <c r="H686" s="1"/>
    </row>
    <row r="687" spans="8:8">
      <c r="H687" s="1"/>
    </row>
    <row r="688" spans="8:8">
      <c r="H688" s="1"/>
    </row>
    <row r="689" spans="8:8">
      <c r="H689" s="1"/>
    </row>
    <row r="690" spans="8:8">
      <c r="H690" s="1"/>
    </row>
    <row r="691" spans="8:8">
      <c r="H691" s="1"/>
    </row>
    <row r="692" spans="8:8">
      <c r="H692" s="1"/>
    </row>
    <row r="693" spans="8:8">
      <c r="H693" s="1"/>
    </row>
    <row r="694" spans="8:8">
      <c r="H694" s="1"/>
    </row>
    <row r="695" spans="8:8">
      <c r="H695" s="1"/>
    </row>
    <row r="696" spans="8:8">
      <c r="H696" s="1"/>
    </row>
    <row r="697" spans="8:8">
      <c r="H697" s="1"/>
    </row>
    <row r="698" spans="8:8">
      <c r="H698" s="1"/>
    </row>
    <row r="699" spans="8:8">
      <c r="H699" s="1"/>
    </row>
    <row r="700" spans="8:8">
      <c r="H700" s="1"/>
    </row>
    <row r="701" spans="8:8">
      <c r="H701" s="1"/>
    </row>
    <row r="702" spans="8:8">
      <c r="H702" s="1"/>
    </row>
    <row r="703" spans="8:8">
      <c r="H703" s="1"/>
    </row>
    <row r="704" spans="8:8">
      <c r="H704" s="1"/>
    </row>
    <row r="705" spans="8:8">
      <c r="H705" s="1"/>
    </row>
    <row r="706" spans="8:8">
      <c r="H706" s="1"/>
    </row>
    <row r="707" spans="8:8">
      <c r="H707" s="1"/>
    </row>
    <row r="708" spans="8:8">
      <c r="H708" s="1"/>
    </row>
    <row r="709" spans="8:8">
      <c r="H709" s="1"/>
    </row>
    <row r="710" spans="8:8">
      <c r="H710" s="1"/>
    </row>
    <row r="711" spans="8:8">
      <c r="H711" s="1"/>
    </row>
    <row r="712" spans="8:8">
      <c r="H712" s="1"/>
    </row>
    <row r="713" spans="8:8">
      <c r="H713" s="1"/>
    </row>
    <row r="714" spans="8:8">
      <c r="H714" s="1"/>
    </row>
    <row r="715" spans="8:8">
      <c r="H715" s="1"/>
    </row>
    <row r="716" spans="8:8">
      <c r="H716" s="1"/>
    </row>
    <row r="717" spans="8:8">
      <c r="H717" s="1"/>
    </row>
    <row r="718" spans="8:8">
      <c r="H718" s="1"/>
    </row>
    <row r="719" spans="8:8">
      <c r="H719" s="1"/>
    </row>
    <row r="720" spans="8:8">
      <c r="H720" s="1"/>
    </row>
    <row r="721" spans="8:8">
      <c r="H721" s="1"/>
    </row>
    <row r="722" spans="8:8">
      <c r="H722" s="1"/>
    </row>
    <row r="723" spans="8:8">
      <c r="H723" s="1"/>
    </row>
    <row r="724" spans="8:8">
      <c r="H724" s="1"/>
    </row>
    <row r="725" spans="8:8">
      <c r="H725" s="1"/>
    </row>
    <row r="726" spans="8:8">
      <c r="H726" s="1"/>
    </row>
    <row r="727" spans="8:8">
      <c r="H727" s="1"/>
    </row>
    <row r="728" spans="8:8">
      <c r="H728" s="1"/>
    </row>
    <row r="729" spans="8:8">
      <c r="H729" s="1"/>
    </row>
    <row r="730" spans="8:8">
      <c r="H730" s="1"/>
    </row>
    <row r="731" spans="8:8">
      <c r="H731" s="1"/>
    </row>
    <row r="732" spans="8:8">
      <c r="H732" s="1"/>
    </row>
    <row r="733" spans="8:8">
      <c r="H733" s="1"/>
    </row>
    <row r="734" spans="8:8">
      <c r="H734" s="1"/>
    </row>
    <row r="735" spans="8:8">
      <c r="H735" s="1"/>
    </row>
    <row r="736" spans="8:8">
      <c r="H736" s="1"/>
    </row>
    <row r="737" spans="8:8">
      <c r="H737" s="1"/>
    </row>
    <row r="738" spans="8:8">
      <c r="H738" s="1"/>
    </row>
    <row r="739" spans="8:8">
      <c r="H739" s="1"/>
    </row>
    <row r="740" spans="8:8">
      <c r="H740" s="1"/>
    </row>
    <row r="741" spans="8:8">
      <c r="H741" s="1"/>
    </row>
    <row r="742" spans="8:8">
      <c r="H742" s="1"/>
    </row>
    <row r="743" spans="8:8">
      <c r="H743" s="1"/>
    </row>
    <row r="744" spans="8:8">
      <c r="H744" s="1"/>
    </row>
    <row r="745" spans="8:8">
      <c r="H745" s="1"/>
    </row>
    <row r="746" spans="8:8">
      <c r="H746" s="1"/>
    </row>
    <row r="747" spans="8:8">
      <c r="H747" s="1"/>
    </row>
    <row r="748" spans="8:8">
      <c r="H748" s="1"/>
    </row>
    <row r="749" spans="8:8">
      <c r="H749" s="1"/>
    </row>
    <row r="750" spans="8:8">
      <c r="H750" s="1"/>
    </row>
    <row r="751" spans="8:8">
      <c r="H751" s="1"/>
    </row>
    <row r="752" spans="8:8">
      <c r="H752" s="1"/>
    </row>
    <row r="753" spans="8:8">
      <c r="H753" s="1"/>
    </row>
    <row r="754" spans="8:8">
      <c r="H754" s="1"/>
    </row>
    <row r="755" spans="8:8">
      <c r="H755" s="1"/>
    </row>
    <row r="756" spans="8:8">
      <c r="H756" s="1"/>
    </row>
    <row r="757" spans="8:8">
      <c r="H757" s="1"/>
    </row>
    <row r="758" spans="8:8">
      <c r="H758" s="1"/>
    </row>
    <row r="759" spans="8:8">
      <c r="H759" s="1"/>
    </row>
    <row r="760" spans="8:8">
      <c r="H760" s="1"/>
    </row>
    <row r="761" spans="8:8">
      <c r="H761" s="1"/>
    </row>
    <row r="762" spans="8:8">
      <c r="H762" s="1"/>
    </row>
  </sheetData>
  <mergeCells count="7">
    <mergeCell ref="D1:E1"/>
    <mergeCell ref="X98:X113"/>
    <mergeCell ref="Y98:AA98"/>
    <mergeCell ref="AB98:AB113"/>
    <mergeCell ref="Y99:AA100"/>
    <mergeCell ref="Y101:AA101"/>
    <mergeCell ref="Y113:AA113"/>
  </mergeCells>
  <conditionalFormatting sqref="E1:E47 D48 E49:E72 E74:E762 D73 H1:H762">
    <cfRule type="cellIs" dxfId="7" priority="4" operator="lessThan">
      <formula>0</formula>
    </cfRule>
  </conditionalFormatting>
  <conditionalFormatting sqref="I1:I2 I36:I762">
    <cfRule type="cellIs" dxfId="5" priority="3" operator="lessThan">
      <formula>0</formula>
    </cfRule>
  </conditionalFormatting>
  <conditionalFormatting sqref="D1:D72 D74:D762">
    <cfRule type="cellIs" dxfId="3" priority="2" operator="lessThan">
      <formula>0</formula>
    </cfRule>
  </conditionalFormatting>
  <conditionalFormatting sqref="I3:I35">
    <cfRule type="cellIs" dxfId="1" priority="1" operator="lessThan">
      <formula>0</formula>
    </cfRule>
  </conditionalFormatting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EURUSD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Patt</dc:creator>
  <cp:lastModifiedBy>Stephen Patt</cp:lastModifiedBy>
  <dcterms:created xsi:type="dcterms:W3CDTF">2015-06-07T12:56:02Z</dcterms:created>
  <dcterms:modified xsi:type="dcterms:W3CDTF">2015-06-07T12:57:18Z</dcterms:modified>
</cp:coreProperties>
</file>