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8195" windowHeight="7740" tabRatio="674"/>
  </bookViews>
  <sheets>
    <sheet name="Friends Accc(s)" sheetId="9" r:id="rId1"/>
    <sheet name="Money Management" sheetId="1" r:id="rId2"/>
    <sheet name="Lot_Size" sheetId="2" r:id="rId3"/>
    <sheet name="Actual Perfomance Hrly (5%)" sheetId="3" r:id="rId4"/>
    <sheet name="Actual Pefomance 15Min (5%)" sheetId="4" r:id="rId5"/>
    <sheet name="EA Original" sheetId="5" r:id="rId6"/>
    <sheet name="EA Original_B" sheetId="6" r:id="rId7"/>
    <sheet name="FF Calculation" sheetId="7" r:id="rId8"/>
    <sheet name="Signal Strength Analysis" sheetId="8" r:id="rId9"/>
  </sheets>
  <definedNames>
    <definedName name="_xlnm._FilterDatabase" localSheetId="7" hidden="1">'FF Calculation'!$A$1:$K$29</definedName>
  </definedNames>
  <calcPr calcId="125725"/>
</workbook>
</file>

<file path=xl/calcChain.xml><?xml version="1.0" encoding="utf-8"?>
<calcChain xmlns="http://schemas.openxmlformats.org/spreadsheetml/2006/main">
  <c r="F11" i="4"/>
  <c r="I46" i="6"/>
  <c r="H46"/>
  <c r="D24" i="8"/>
  <c r="D13"/>
  <c r="C24" l="1"/>
  <c r="C13"/>
  <c r="C6" i="4"/>
  <c r="F5"/>
  <c r="C5"/>
  <c r="F4"/>
  <c r="C4"/>
  <c r="C6" i="3"/>
  <c r="C5"/>
  <c r="C4"/>
  <c r="F10" i="4"/>
  <c r="H35" i="6"/>
  <c r="B46"/>
  <c r="B47" s="1"/>
  <c r="B13"/>
  <c r="B24"/>
  <c r="B35"/>
  <c r="F9" i="4" l="1"/>
  <c r="H4" i="2"/>
  <c r="H5"/>
  <c r="H6"/>
  <c r="H7"/>
  <c r="H8"/>
  <c r="H9"/>
  <c r="H10"/>
  <c r="H11"/>
  <c r="H12"/>
  <c r="H3"/>
  <c r="E3" i="4"/>
  <c r="F5" i="3"/>
  <c r="F4"/>
  <c r="E3"/>
  <c r="C153" i="4"/>
  <c r="C151"/>
  <c r="C150"/>
  <c r="C149"/>
  <c r="C148"/>
  <c r="C146"/>
  <c r="C145"/>
  <c r="C144"/>
  <c r="C143"/>
  <c r="C141"/>
  <c r="C140"/>
  <c r="C139"/>
  <c r="C138"/>
  <c r="C136"/>
  <c r="C135"/>
  <c r="C134"/>
  <c r="C133"/>
  <c r="C131"/>
  <c r="C130"/>
  <c r="C129"/>
  <c r="C128"/>
  <c r="C126"/>
  <c r="C125"/>
  <c r="C124"/>
  <c r="C123"/>
  <c r="C121"/>
  <c r="C120"/>
  <c r="C119"/>
  <c r="C118"/>
  <c r="C116"/>
  <c r="C115"/>
  <c r="C114"/>
  <c r="C113"/>
  <c r="C111"/>
  <c r="C110"/>
  <c r="C109"/>
  <c r="C108"/>
  <c r="C106"/>
  <c r="C105"/>
  <c r="C104"/>
  <c r="C103"/>
  <c r="C101"/>
  <c r="C100"/>
  <c r="C99"/>
  <c r="C98"/>
  <c r="C96"/>
  <c r="C95"/>
  <c r="C94"/>
  <c r="C93"/>
  <c r="C91"/>
  <c r="C90"/>
  <c r="C89"/>
  <c r="C88"/>
  <c r="C86"/>
  <c r="C85"/>
  <c r="C84"/>
  <c r="C83"/>
  <c r="C81"/>
  <c r="C80"/>
  <c r="C79"/>
  <c r="C78"/>
  <c r="C76"/>
  <c r="C75"/>
  <c r="C74"/>
  <c r="C73"/>
  <c r="C71"/>
  <c r="C70"/>
  <c r="C69"/>
  <c r="C68"/>
  <c r="C66"/>
  <c r="C65"/>
  <c r="C64"/>
  <c r="C63"/>
  <c r="C61"/>
  <c r="C60"/>
  <c r="C59"/>
  <c r="C58"/>
  <c r="C56"/>
  <c r="C55"/>
  <c r="C54"/>
  <c r="C53"/>
  <c r="C51"/>
  <c r="C50"/>
  <c r="C49"/>
  <c r="C48"/>
  <c r="C46"/>
  <c r="C45"/>
  <c r="C44"/>
  <c r="C43"/>
  <c r="C41"/>
  <c r="C40"/>
  <c r="C39"/>
  <c r="C38"/>
  <c r="C36"/>
  <c r="C35"/>
  <c r="C34"/>
  <c r="C33"/>
  <c r="C31"/>
  <c r="C30"/>
  <c r="C29"/>
  <c r="C28"/>
  <c r="C26"/>
  <c r="C25"/>
  <c r="C24"/>
  <c r="C23"/>
  <c r="C21"/>
  <c r="C20"/>
  <c r="C19"/>
  <c r="C18"/>
  <c r="C16"/>
  <c r="C15"/>
  <c r="C14"/>
  <c r="C13"/>
  <c r="C11"/>
  <c r="C10"/>
  <c r="C9"/>
  <c r="C8"/>
  <c r="F8" s="1"/>
  <c r="C8" i="3"/>
  <c r="F8" s="1"/>
  <c r="C153"/>
  <c r="C151"/>
  <c r="C150"/>
  <c r="C149"/>
  <c r="C148"/>
  <c r="C146"/>
  <c r="C145"/>
  <c r="C144"/>
  <c r="C143"/>
  <c r="C141"/>
  <c r="C140"/>
  <c r="C139"/>
  <c r="C138"/>
  <c r="C136"/>
  <c r="C135"/>
  <c r="C134"/>
  <c r="C133"/>
  <c r="C131"/>
  <c r="C130"/>
  <c r="C129"/>
  <c r="C128"/>
  <c r="C126"/>
  <c r="C125"/>
  <c r="C124"/>
  <c r="C123"/>
  <c r="C121"/>
  <c r="C120"/>
  <c r="C119"/>
  <c r="C118"/>
  <c r="C116"/>
  <c r="C115"/>
  <c r="C114"/>
  <c r="C113"/>
  <c r="C111"/>
  <c r="C110"/>
  <c r="C109"/>
  <c r="C108"/>
  <c r="C106"/>
  <c r="C105"/>
  <c r="C104"/>
  <c r="C103"/>
  <c r="C101"/>
  <c r="C100"/>
  <c r="C99"/>
  <c r="C98"/>
  <c r="C96"/>
  <c r="C95"/>
  <c r="C94"/>
  <c r="C93"/>
  <c r="C91"/>
  <c r="C90"/>
  <c r="C89"/>
  <c r="C88"/>
  <c r="C86"/>
  <c r="C85"/>
  <c r="C84"/>
  <c r="C83"/>
  <c r="C81"/>
  <c r="C80"/>
  <c r="C79"/>
  <c r="C78"/>
  <c r="C76"/>
  <c r="C75"/>
  <c r="C74"/>
  <c r="C73"/>
  <c r="C71"/>
  <c r="C70"/>
  <c r="C69"/>
  <c r="C68"/>
  <c r="C66"/>
  <c r="C65"/>
  <c r="C64"/>
  <c r="C63"/>
  <c r="C61"/>
  <c r="C60"/>
  <c r="C59"/>
  <c r="C58"/>
  <c r="C56"/>
  <c r="C55"/>
  <c r="C54"/>
  <c r="C53"/>
  <c r="C51"/>
  <c r="C50"/>
  <c r="C49"/>
  <c r="C48"/>
  <c r="C46"/>
  <c r="C45"/>
  <c r="C44"/>
  <c r="C43"/>
  <c r="C41"/>
  <c r="C40"/>
  <c r="C39"/>
  <c r="C38"/>
  <c r="C36"/>
  <c r="C35"/>
  <c r="C34"/>
  <c r="C33"/>
  <c r="C31"/>
  <c r="C30"/>
  <c r="C29"/>
  <c r="C28"/>
  <c r="C26"/>
  <c r="C25"/>
  <c r="C24"/>
  <c r="C23"/>
  <c r="C21"/>
  <c r="C20"/>
  <c r="C19"/>
  <c r="C18"/>
  <c r="C16"/>
  <c r="C15"/>
  <c r="C14"/>
  <c r="C13"/>
  <c r="C11"/>
  <c r="F11" s="1"/>
  <c r="C10"/>
  <c r="F10" s="1"/>
  <c r="C9"/>
  <c r="F9" s="1"/>
  <c r="F3" i="1"/>
  <c r="K3" s="1"/>
  <c r="D3"/>
  <c r="G3" s="1"/>
  <c r="B43"/>
  <c r="B44" s="1"/>
  <c r="B45" s="1"/>
  <c r="B46" s="1"/>
  <c r="B48" s="1"/>
  <c r="B49" s="1"/>
  <c r="B50" s="1"/>
  <c r="B51" s="1"/>
  <c r="B53" s="1"/>
  <c r="B54" s="1"/>
  <c r="B55" s="1"/>
  <c r="B56" s="1"/>
  <c r="B58" s="1"/>
  <c r="B59" s="1"/>
  <c r="B60" s="1"/>
  <c r="B61" s="1"/>
  <c r="B63" s="1"/>
  <c r="B64" s="1"/>
  <c r="B65" s="1"/>
  <c r="B66" s="1"/>
  <c r="B68" s="1"/>
  <c r="B69" s="1"/>
  <c r="B70" s="1"/>
  <c r="B71" s="1"/>
  <c r="B73" s="1"/>
  <c r="B74" s="1"/>
  <c r="B75" s="1"/>
  <c r="B76" s="1"/>
  <c r="B78" s="1"/>
  <c r="B79" s="1"/>
  <c r="B80" s="1"/>
  <c r="B81" s="1"/>
  <c r="B83" s="1"/>
  <c r="B84" s="1"/>
  <c r="B85" s="1"/>
  <c r="B86" s="1"/>
  <c r="B88" s="1"/>
  <c r="B89" s="1"/>
  <c r="B90" s="1"/>
  <c r="B91" s="1"/>
  <c r="B93" s="1"/>
  <c r="B94" s="1"/>
  <c r="B95" s="1"/>
  <c r="B96" s="1"/>
  <c r="B98" s="1"/>
  <c r="B99" s="1"/>
  <c r="B100" s="1"/>
  <c r="B101" s="1"/>
  <c r="B103" s="1"/>
  <c r="B104" s="1"/>
  <c r="B105" s="1"/>
  <c r="B106" s="1"/>
  <c r="B108" s="1"/>
  <c r="B109" s="1"/>
  <c r="B110" s="1"/>
  <c r="B111" s="1"/>
  <c r="B113" s="1"/>
  <c r="B114" s="1"/>
  <c r="B115" s="1"/>
  <c r="B116" s="1"/>
  <c r="B118" s="1"/>
  <c r="B119" s="1"/>
  <c r="B120" s="1"/>
  <c r="B121" s="1"/>
  <c r="B123" s="1"/>
  <c r="B124" s="1"/>
  <c r="B125" s="1"/>
  <c r="B126" s="1"/>
  <c r="B128" s="1"/>
  <c r="B129" s="1"/>
  <c r="B130" s="1"/>
  <c r="B131" s="1"/>
  <c r="B133" s="1"/>
  <c r="B134" s="1"/>
  <c r="B135" s="1"/>
  <c r="B136" s="1"/>
  <c r="B138" s="1"/>
  <c r="B139" s="1"/>
  <c r="B140" s="1"/>
  <c r="B141" s="1"/>
  <c r="B143" s="1"/>
  <c r="B144" s="1"/>
  <c r="B145" s="1"/>
  <c r="B146" s="1"/>
  <c r="B148" s="1"/>
  <c r="B149" s="1"/>
  <c r="B150" s="1"/>
  <c r="B151" s="1"/>
  <c r="B153" s="1"/>
  <c r="B4"/>
  <c r="B5" s="1"/>
  <c r="B6" s="1"/>
  <c r="B8" s="1"/>
  <c r="B9" s="1"/>
  <c r="B10" s="1"/>
  <c r="B11" s="1"/>
  <c r="B13" s="1"/>
  <c r="B14" s="1"/>
  <c r="B15" s="1"/>
  <c r="B16" s="1"/>
  <c r="B18" s="1"/>
  <c r="B19" s="1"/>
  <c r="B20" s="1"/>
  <c r="B21" s="1"/>
  <c r="B23" s="1"/>
  <c r="B24" s="1"/>
  <c r="B25" s="1"/>
  <c r="B26" s="1"/>
  <c r="B28" s="1"/>
  <c r="B29" s="1"/>
  <c r="B30" s="1"/>
  <c r="B31" s="1"/>
  <c r="B33" s="1"/>
  <c r="B34" s="1"/>
  <c r="B35" s="1"/>
  <c r="B36" s="1"/>
  <c r="J3" l="1"/>
  <c r="C4"/>
  <c r="E3"/>
  <c r="F4" l="1"/>
  <c r="D4"/>
  <c r="E4" l="1"/>
  <c r="C5"/>
  <c r="G4"/>
  <c r="K4"/>
  <c r="J4"/>
  <c r="F5" l="1"/>
  <c r="D5"/>
  <c r="C6" l="1"/>
  <c r="G5"/>
  <c r="E5"/>
  <c r="K5"/>
  <c r="J5"/>
  <c r="F6" l="1"/>
  <c r="D6"/>
  <c r="K6" l="1"/>
  <c r="J6"/>
  <c r="C8"/>
  <c r="G6"/>
  <c r="E6"/>
  <c r="F8" l="1"/>
  <c r="D8"/>
  <c r="K8" l="1"/>
  <c r="J8"/>
  <c r="C9"/>
  <c r="E8"/>
  <c r="G8"/>
  <c r="F9" l="1"/>
  <c r="D9"/>
  <c r="K9" l="1"/>
  <c r="J9"/>
  <c r="C10"/>
  <c r="E9"/>
  <c r="G9"/>
  <c r="F10" l="1"/>
  <c r="D10"/>
  <c r="K10" l="1"/>
  <c r="J10"/>
  <c r="C11"/>
  <c r="G10"/>
  <c r="E10"/>
  <c r="F11" l="1"/>
  <c r="D11"/>
  <c r="K11" l="1"/>
  <c r="J11"/>
  <c r="C13"/>
  <c r="G11"/>
  <c r="E11"/>
  <c r="F13" l="1"/>
  <c r="D13"/>
  <c r="C14" l="1"/>
  <c r="G13"/>
  <c r="E13"/>
  <c r="K13"/>
  <c r="J13"/>
  <c r="F14" l="1"/>
  <c r="D14"/>
  <c r="C15" l="1"/>
  <c r="G14"/>
  <c r="E14"/>
  <c r="J14"/>
  <c r="K14"/>
  <c r="F15" l="1"/>
  <c r="D15"/>
  <c r="C16" l="1"/>
  <c r="G15"/>
  <c r="E15"/>
  <c r="J15"/>
  <c r="K15"/>
  <c r="F16" l="1"/>
  <c r="D16"/>
  <c r="G16" l="1"/>
  <c r="E16"/>
  <c r="C18"/>
  <c r="J16"/>
  <c r="K16"/>
  <c r="F18" l="1"/>
  <c r="D18"/>
  <c r="C19" l="1"/>
  <c r="G18"/>
  <c r="E18"/>
  <c r="J18"/>
  <c r="K18"/>
  <c r="F19" l="1"/>
  <c r="D19"/>
  <c r="E19" l="1"/>
  <c r="G19"/>
  <c r="C20"/>
  <c r="J19"/>
  <c r="K19"/>
  <c r="D20" l="1"/>
  <c r="F20"/>
  <c r="J20" l="1"/>
  <c r="K20"/>
  <c r="C21"/>
  <c r="G20"/>
  <c r="E20"/>
  <c r="D21" l="1"/>
  <c r="F21"/>
  <c r="J21" l="1"/>
  <c r="K21"/>
  <c r="G21"/>
  <c r="C23"/>
  <c r="E21"/>
  <c r="D23" l="1"/>
  <c r="F23"/>
  <c r="K23" l="1"/>
  <c r="J23"/>
  <c r="G23"/>
  <c r="C24"/>
  <c r="E23"/>
  <c r="F24" l="1"/>
  <c r="D24"/>
  <c r="G24" l="1"/>
  <c r="C25"/>
  <c r="E24"/>
  <c r="J24"/>
  <c r="K24"/>
  <c r="D25" l="1"/>
  <c r="F25"/>
  <c r="C26" l="1"/>
  <c r="G25"/>
  <c r="E25"/>
  <c r="J25"/>
  <c r="K25"/>
  <c r="D26" l="1"/>
  <c r="F26"/>
  <c r="E26" l="1"/>
  <c r="G26"/>
  <c r="C28"/>
  <c r="K26"/>
  <c r="J26"/>
  <c r="D28" l="1"/>
  <c r="F28"/>
  <c r="K28" l="1"/>
  <c r="J28"/>
  <c r="E28"/>
  <c r="G28"/>
  <c r="C29"/>
  <c r="D29" l="1"/>
  <c r="F29"/>
  <c r="G29" l="1"/>
  <c r="C30"/>
  <c r="E29"/>
  <c r="K29"/>
  <c r="J29"/>
  <c r="F30" l="1"/>
  <c r="D30"/>
  <c r="K30" l="1"/>
  <c r="J30"/>
  <c r="G30"/>
  <c r="C31"/>
  <c r="E30"/>
  <c r="F31" l="1"/>
  <c r="D31"/>
  <c r="K31" l="1"/>
  <c r="J31"/>
  <c r="G31"/>
  <c r="C33"/>
  <c r="E31"/>
  <c r="D33" l="1"/>
  <c r="F33"/>
  <c r="K33" l="1"/>
  <c r="J33"/>
  <c r="C34"/>
  <c r="E33"/>
  <c r="G33"/>
  <c r="F34" l="1"/>
  <c r="D34"/>
  <c r="C35" l="1"/>
  <c r="E34"/>
  <c r="G34"/>
  <c r="J34"/>
  <c r="K34"/>
  <c r="F35" l="1"/>
  <c r="D35"/>
  <c r="E35" l="1"/>
  <c r="G35"/>
  <c r="C36"/>
  <c r="K35"/>
  <c r="J35"/>
  <c r="F36" l="1"/>
  <c r="D36"/>
  <c r="C38" l="1"/>
  <c r="G36"/>
  <c r="E36"/>
  <c r="K36"/>
  <c r="J36"/>
  <c r="D38" l="1"/>
  <c r="F38"/>
  <c r="K38" l="1"/>
  <c r="J38"/>
  <c r="G38"/>
  <c r="C39"/>
  <c r="E38"/>
  <c r="D39" l="1"/>
  <c r="F39"/>
  <c r="K39" l="1"/>
  <c r="J39"/>
  <c r="G39"/>
  <c r="E39"/>
  <c r="C40"/>
  <c r="F40" l="1"/>
  <c r="D40"/>
  <c r="C41" l="1"/>
  <c r="G40"/>
  <c r="E40"/>
  <c r="K40"/>
  <c r="J40"/>
  <c r="D41" l="1"/>
  <c r="F41"/>
  <c r="K41" l="1"/>
  <c r="J41"/>
  <c r="C43"/>
  <c r="G41"/>
  <c r="E41"/>
  <c r="D43" l="1"/>
  <c r="F43"/>
  <c r="J43" l="1"/>
  <c r="K43"/>
  <c r="G43"/>
  <c r="E43"/>
  <c r="C44"/>
  <c r="F44" l="1"/>
  <c r="D44"/>
  <c r="E44" l="1"/>
  <c r="G44"/>
  <c r="C45"/>
  <c r="J44"/>
  <c r="K44"/>
  <c r="F45" l="1"/>
  <c r="D45"/>
  <c r="K45" l="1"/>
  <c r="J45"/>
  <c r="E45"/>
  <c r="G45"/>
  <c r="C46"/>
  <c r="D46" l="1"/>
  <c r="F46"/>
  <c r="E46" l="1"/>
  <c r="G46"/>
  <c r="C48"/>
  <c r="J46"/>
  <c r="K46"/>
  <c r="F48" l="1"/>
  <c r="D48"/>
  <c r="C49" l="1"/>
  <c r="G48"/>
  <c r="E48"/>
  <c r="J48"/>
  <c r="K48"/>
  <c r="F49" l="1"/>
  <c r="D49"/>
  <c r="G49" l="1"/>
  <c r="C50"/>
  <c r="E49"/>
  <c r="J49"/>
  <c r="K49"/>
  <c r="D50" l="1"/>
  <c r="F50"/>
  <c r="J50" l="1"/>
  <c r="K50"/>
  <c r="C51"/>
  <c r="G50"/>
  <c r="E50"/>
  <c r="F51" l="1"/>
  <c r="D51"/>
  <c r="J51" l="1"/>
  <c r="K51"/>
  <c r="E51"/>
  <c r="G51"/>
  <c r="C53"/>
  <c r="F53" l="1"/>
  <c r="D53"/>
  <c r="G53" l="1"/>
  <c r="C54"/>
  <c r="E53"/>
  <c r="K53"/>
  <c r="J53"/>
  <c r="F54" l="1"/>
  <c r="D54"/>
  <c r="E54" l="1"/>
  <c r="G54"/>
  <c r="C55"/>
  <c r="J54"/>
  <c r="K54"/>
  <c r="D55" l="1"/>
  <c r="F55"/>
  <c r="K55" l="1"/>
  <c r="J55"/>
  <c r="G55"/>
  <c r="C56"/>
  <c r="E55"/>
  <c r="D56" l="1"/>
  <c r="F56"/>
  <c r="K56" l="1"/>
  <c r="J56"/>
  <c r="C58"/>
  <c r="G56"/>
  <c r="E56"/>
  <c r="F58" l="1"/>
  <c r="D58"/>
  <c r="E58" l="1"/>
  <c r="G58"/>
  <c r="C59"/>
  <c r="K58"/>
  <c r="J58"/>
  <c r="F59" l="1"/>
  <c r="D59"/>
  <c r="E59" l="1"/>
  <c r="G59"/>
  <c r="C60"/>
  <c r="J59"/>
  <c r="K59"/>
  <c r="D60" l="1"/>
  <c r="F60"/>
  <c r="J60" l="1"/>
  <c r="K60"/>
  <c r="C61"/>
  <c r="G60"/>
  <c r="E60"/>
  <c r="F61" l="1"/>
  <c r="D61"/>
  <c r="E61" l="1"/>
  <c r="G61"/>
  <c r="C63"/>
  <c r="J61"/>
  <c r="K61"/>
  <c r="F63" l="1"/>
  <c r="D63"/>
  <c r="E63" l="1"/>
  <c r="G63"/>
  <c r="C64"/>
  <c r="K63"/>
  <c r="J63"/>
  <c r="F64" l="1"/>
  <c r="D64"/>
  <c r="G64" l="1"/>
  <c r="C65"/>
  <c r="E64"/>
  <c r="K64"/>
  <c r="J64"/>
  <c r="F65" l="1"/>
  <c r="D65"/>
  <c r="G65" l="1"/>
  <c r="C66"/>
  <c r="E65"/>
  <c r="J65"/>
  <c r="K65"/>
  <c r="F66" l="1"/>
  <c r="D66"/>
  <c r="G66" l="1"/>
  <c r="C68"/>
  <c r="E66"/>
  <c r="K66"/>
  <c r="J66"/>
  <c r="F68" l="1"/>
  <c r="D68"/>
  <c r="G68" l="1"/>
  <c r="C69"/>
  <c r="E68"/>
  <c r="J68"/>
  <c r="K68"/>
  <c r="F69" l="1"/>
  <c r="D69"/>
  <c r="G69" l="1"/>
  <c r="C70"/>
  <c r="E69"/>
  <c r="K69"/>
  <c r="J69"/>
  <c r="F70" l="1"/>
  <c r="D70"/>
  <c r="G70" l="1"/>
  <c r="C71"/>
  <c r="E70"/>
  <c r="J70"/>
  <c r="K70"/>
  <c r="F71" l="1"/>
  <c r="D71"/>
  <c r="G71" l="1"/>
  <c r="C73"/>
  <c r="E71"/>
  <c r="K71"/>
  <c r="J71"/>
  <c r="F73" l="1"/>
  <c r="D73"/>
  <c r="G73" l="1"/>
  <c r="C74"/>
  <c r="E73"/>
  <c r="J73"/>
  <c r="K73"/>
  <c r="F74" l="1"/>
  <c r="D74"/>
  <c r="G74" l="1"/>
  <c r="C75"/>
  <c r="E74"/>
  <c r="K74"/>
  <c r="J74"/>
  <c r="F75" l="1"/>
  <c r="D75"/>
  <c r="G75" l="1"/>
  <c r="C76"/>
  <c r="E75"/>
  <c r="J75"/>
  <c r="K75"/>
  <c r="F76" l="1"/>
  <c r="D76"/>
  <c r="G76" l="1"/>
  <c r="C78"/>
  <c r="E76"/>
  <c r="K76"/>
  <c r="J76"/>
  <c r="S47" i="6"/>
  <c r="R47"/>
  <c r="Q47"/>
  <c r="N47"/>
  <c r="M47"/>
  <c r="L47"/>
  <c r="D47"/>
  <c r="C47"/>
  <c r="S46"/>
  <c r="R46"/>
  <c r="Q46"/>
  <c r="N46"/>
  <c r="M46"/>
  <c r="L46"/>
  <c r="G46"/>
  <c r="C46"/>
  <c r="D46"/>
  <c r="Q35"/>
  <c r="S35"/>
  <c r="R35"/>
  <c r="N35"/>
  <c r="M35"/>
  <c r="L35"/>
  <c r="I35"/>
  <c r="G35"/>
  <c r="S24"/>
  <c r="R24"/>
  <c r="Q24"/>
  <c r="N24"/>
  <c r="M24"/>
  <c r="L24"/>
  <c r="G24"/>
  <c r="S13"/>
  <c r="R13"/>
  <c r="Q13"/>
  <c r="N13"/>
  <c r="M13"/>
  <c r="L13"/>
  <c r="I13"/>
  <c r="H13"/>
  <c r="G13"/>
  <c r="D13"/>
  <c r="C13"/>
  <c r="G4" i="2"/>
  <c r="G5"/>
  <c r="G6"/>
  <c r="G7"/>
  <c r="G8"/>
  <c r="G9"/>
  <c r="G10"/>
  <c r="G11"/>
  <c r="G12"/>
  <c r="G3"/>
  <c r="F78" i="1" l="1"/>
  <c r="D78"/>
  <c r="I47" i="6"/>
  <c r="H47"/>
  <c r="G47"/>
  <c r="F4" i="2"/>
  <c r="F5"/>
  <c r="F6"/>
  <c r="F7"/>
  <c r="F8"/>
  <c r="F9"/>
  <c r="F10"/>
  <c r="F11"/>
  <c r="F12"/>
  <c r="E4"/>
  <c r="E5"/>
  <c r="E6"/>
  <c r="E7"/>
  <c r="E8"/>
  <c r="E9"/>
  <c r="E10"/>
  <c r="E11"/>
  <c r="E12"/>
  <c r="C4"/>
  <c r="C5"/>
  <c r="C6"/>
  <c r="C7"/>
  <c r="C8"/>
  <c r="C9"/>
  <c r="C10"/>
  <c r="C11"/>
  <c r="C12"/>
  <c r="C3"/>
  <c r="E3" s="1"/>
  <c r="F3" s="1"/>
  <c r="G78" i="1" l="1"/>
  <c r="C79"/>
  <c r="E78"/>
  <c r="J78"/>
  <c r="K78"/>
  <c r="F79" l="1"/>
  <c r="D79"/>
  <c r="G79" l="1"/>
  <c r="C80"/>
  <c r="E79"/>
  <c r="K79"/>
  <c r="J79"/>
  <c r="F80" l="1"/>
  <c r="D80"/>
  <c r="G80" l="1"/>
  <c r="C81"/>
  <c r="E80"/>
  <c r="J80"/>
  <c r="K80"/>
  <c r="F81" l="1"/>
  <c r="D81"/>
  <c r="G81" l="1"/>
  <c r="C83"/>
  <c r="E81"/>
  <c r="K81"/>
  <c r="J81"/>
  <c r="F83" l="1"/>
  <c r="D83"/>
  <c r="G83" l="1"/>
  <c r="C84"/>
  <c r="E83"/>
  <c r="J83"/>
  <c r="K83"/>
  <c r="F84" l="1"/>
  <c r="D84"/>
  <c r="G84" l="1"/>
  <c r="C85"/>
  <c r="E84"/>
  <c r="K84"/>
  <c r="J84"/>
  <c r="F85" l="1"/>
  <c r="D85"/>
  <c r="G85" l="1"/>
  <c r="C86"/>
  <c r="E85"/>
  <c r="J85"/>
  <c r="K85"/>
  <c r="F86" l="1"/>
  <c r="D86"/>
  <c r="G86" l="1"/>
  <c r="C88"/>
  <c r="E86"/>
  <c r="K86"/>
  <c r="J86"/>
  <c r="F88" l="1"/>
  <c r="D88"/>
  <c r="G88" l="1"/>
  <c r="C89"/>
  <c r="E88"/>
  <c r="J88"/>
  <c r="K88"/>
  <c r="F89" l="1"/>
  <c r="D89"/>
  <c r="G89" l="1"/>
  <c r="C90"/>
  <c r="E89"/>
  <c r="K89"/>
  <c r="J89"/>
  <c r="F90" l="1"/>
  <c r="D90"/>
  <c r="G90" l="1"/>
  <c r="C91"/>
  <c r="E90"/>
  <c r="J90"/>
  <c r="K90"/>
  <c r="F91" l="1"/>
  <c r="D91"/>
  <c r="G91" l="1"/>
  <c r="C93"/>
  <c r="E91"/>
  <c r="K91"/>
  <c r="J91"/>
  <c r="F93" l="1"/>
  <c r="D93"/>
  <c r="G93" l="1"/>
  <c r="C94"/>
  <c r="E93"/>
  <c r="J93"/>
  <c r="K93"/>
  <c r="F94" l="1"/>
  <c r="D94"/>
  <c r="K94" l="1"/>
  <c r="J94"/>
  <c r="G94"/>
  <c r="C95"/>
  <c r="E94"/>
  <c r="F95" l="1"/>
  <c r="D95"/>
  <c r="G95" l="1"/>
  <c r="C96"/>
  <c r="E95"/>
  <c r="J95"/>
  <c r="K95"/>
  <c r="F96" l="1"/>
  <c r="D96"/>
  <c r="G96" l="1"/>
  <c r="C98"/>
  <c r="E96"/>
  <c r="K96"/>
  <c r="J96"/>
  <c r="F98" l="1"/>
  <c r="D98"/>
  <c r="G98" l="1"/>
  <c r="C99"/>
  <c r="E98"/>
  <c r="J98"/>
  <c r="K98"/>
  <c r="F99" l="1"/>
  <c r="D99"/>
  <c r="K99" l="1"/>
  <c r="J99"/>
  <c r="G99"/>
  <c r="C100"/>
  <c r="E99"/>
  <c r="F100" l="1"/>
  <c r="D100"/>
  <c r="G100" l="1"/>
  <c r="C101"/>
  <c r="E100"/>
  <c r="J100"/>
  <c r="K100"/>
  <c r="D101" l="1"/>
  <c r="F101"/>
  <c r="J101" l="1"/>
  <c r="K101"/>
  <c r="C103"/>
  <c r="G101"/>
  <c r="E101"/>
  <c r="D103" l="1"/>
  <c r="F103"/>
  <c r="J103" l="1"/>
  <c r="K103"/>
  <c r="C104"/>
  <c r="G103"/>
  <c r="E103"/>
  <c r="F104" l="1"/>
  <c r="D104"/>
  <c r="G104" l="1"/>
  <c r="C105"/>
  <c r="E104"/>
  <c r="J104"/>
  <c r="K104"/>
  <c r="F105" l="1"/>
  <c r="D105"/>
  <c r="C106" l="1"/>
  <c r="G105"/>
  <c r="E105"/>
  <c r="J105"/>
  <c r="K105"/>
  <c r="F106" l="1"/>
  <c r="D106"/>
  <c r="C108" l="1"/>
  <c r="G106"/>
  <c r="E106"/>
  <c r="K106"/>
  <c r="J106"/>
  <c r="F108" l="1"/>
  <c r="D108"/>
  <c r="E108" l="1"/>
  <c r="G108"/>
  <c r="C109"/>
  <c r="J108"/>
  <c r="K108"/>
  <c r="F109" l="1"/>
  <c r="D109"/>
  <c r="G109" l="1"/>
  <c r="C110"/>
  <c r="E109"/>
  <c r="J109"/>
  <c r="K109"/>
  <c r="F110" l="1"/>
  <c r="D110"/>
  <c r="G110" l="1"/>
  <c r="C111"/>
  <c r="E110"/>
  <c r="K110"/>
  <c r="J110"/>
  <c r="D111" l="1"/>
  <c r="F111"/>
  <c r="K111" l="1"/>
  <c r="J111"/>
  <c r="E111"/>
  <c r="G111"/>
  <c r="C113"/>
  <c r="D113" l="1"/>
  <c r="F113"/>
  <c r="K113" l="1"/>
  <c r="J113"/>
  <c r="G113"/>
  <c r="C114"/>
  <c r="E113"/>
  <c r="D114" l="1"/>
  <c r="F114"/>
  <c r="J114" l="1"/>
  <c r="K114"/>
  <c r="E114"/>
  <c r="G114"/>
  <c r="C115"/>
  <c r="F115" l="1"/>
  <c r="D115"/>
  <c r="G115" l="1"/>
  <c r="C116"/>
  <c r="E115"/>
  <c r="K115"/>
  <c r="J115"/>
  <c r="D116" l="1"/>
  <c r="F116"/>
  <c r="K116" l="1"/>
  <c r="J116"/>
  <c r="E116"/>
  <c r="G116"/>
  <c r="C118"/>
  <c r="D118" l="1"/>
  <c r="F118"/>
  <c r="J118" l="1"/>
  <c r="K118"/>
  <c r="E118"/>
  <c r="G118"/>
  <c r="C119"/>
  <c r="F119" l="1"/>
  <c r="D119"/>
  <c r="C120" l="1"/>
  <c r="G119"/>
  <c r="E119"/>
  <c r="K119"/>
  <c r="J119"/>
  <c r="F120" l="1"/>
  <c r="D120"/>
  <c r="E120" l="1"/>
  <c r="G120"/>
  <c r="C121"/>
  <c r="J120"/>
  <c r="K120"/>
  <c r="F121" l="1"/>
  <c r="D121"/>
  <c r="E121" l="1"/>
  <c r="G121"/>
  <c r="C123"/>
  <c r="K121"/>
  <c r="J121"/>
  <c r="D123" l="1"/>
  <c r="F123"/>
  <c r="J123" l="1"/>
  <c r="K123"/>
  <c r="C124"/>
  <c r="G123"/>
  <c r="E123"/>
  <c r="F124" l="1"/>
  <c r="D124"/>
  <c r="C125" l="1"/>
  <c r="G124"/>
  <c r="E124"/>
  <c r="K124"/>
  <c r="J124"/>
  <c r="D125" l="1"/>
  <c r="F125"/>
  <c r="K125" l="1"/>
  <c r="J125"/>
  <c r="G125"/>
  <c r="C126"/>
  <c r="E125"/>
  <c r="F126" l="1"/>
  <c r="D126"/>
  <c r="C128" l="1"/>
  <c r="G126"/>
  <c r="E126"/>
  <c r="K126"/>
  <c r="J126"/>
  <c r="F128" l="1"/>
  <c r="D128"/>
  <c r="C129" l="1"/>
  <c r="G128"/>
  <c r="E128"/>
  <c r="J128"/>
  <c r="K128"/>
  <c r="F129" l="1"/>
  <c r="D129"/>
  <c r="J129" l="1"/>
  <c r="K129"/>
  <c r="G129"/>
  <c r="C130"/>
  <c r="E129"/>
  <c r="F130" l="1"/>
  <c r="D130"/>
  <c r="K130" l="1"/>
  <c r="J130"/>
  <c r="G130"/>
  <c r="C131"/>
  <c r="E130"/>
  <c r="F131" l="1"/>
  <c r="D131"/>
  <c r="J131" l="1"/>
  <c r="K131"/>
  <c r="G131"/>
  <c r="C133"/>
  <c r="E131"/>
  <c r="D133" l="1"/>
  <c r="F133"/>
  <c r="J133" l="1"/>
  <c r="K133"/>
  <c r="E133"/>
  <c r="G133"/>
  <c r="C134"/>
  <c r="F134" l="1"/>
  <c r="D134"/>
  <c r="G134" l="1"/>
  <c r="C135"/>
  <c r="E134"/>
  <c r="K134"/>
  <c r="J134"/>
  <c r="F135" l="1"/>
  <c r="D135"/>
  <c r="G135" l="1"/>
  <c r="C136"/>
  <c r="E135"/>
  <c r="J135"/>
  <c r="K135"/>
  <c r="D136" l="1"/>
  <c r="F136"/>
  <c r="J136" l="1"/>
  <c r="K136"/>
  <c r="C138"/>
  <c r="E136"/>
  <c r="G136"/>
  <c r="D138" l="1"/>
  <c r="F138"/>
  <c r="K138" l="1"/>
  <c r="J138"/>
  <c r="C139"/>
  <c r="E138"/>
  <c r="G138"/>
  <c r="D139" l="1"/>
  <c r="F139"/>
  <c r="K139" l="1"/>
  <c r="J139"/>
  <c r="G139"/>
  <c r="C140"/>
  <c r="E139"/>
  <c r="D140" l="1"/>
  <c r="F140"/>
  <c r="J140" l="1"/>
  <c r="K140"/>
  <c r="E140"/>
  <c r="G140"/>
  <c r="C141"/>
  <c r="F141" l="1"/>
  <c r="D141"/>
  <c r="G141" l="1"/>
  <c r="C143"/>
  <c r="E141"/>
  <c r="K141"/>
  <c r="J141"/>
  <c r="F143" l="1"/>
  <c r="D143"/>
  <c r="C144" l="1"/>
  <c r="G143"/>
  <c r="E143"/>
  <c r="J143"/>
  <c r="K143"/>
  <c r="F144" l="1"/>
  <c r="D144"/>
  <c r="G144" l="1"/>
  <c r="C145"/>
  <c r="E144"/>
  <c r="J144"/>
  <c r="K144"/>
  <c r="F145" l="1"/>
  <c r="D145"/>
  <c r="G145" l="1"/>
  <c r="C146"/>
  <c r="E145"/>
  <c r="J145"/>
  <c r="K145"/>
  <c r="F146" l="1"/>
  <c r="D146"/>
  <c r="K146" l="1"/>
  <c r="J146"/>
  <c r="G146"/>
  <c r="C148"/>
  <c r="E146"/>
  <c r="F148" l="1"/>
  <c r="D148"/>
  <c r="E148" l="1"/>
  <c r="G148"/>
  <c r="C149"/>
  <c r="J148"/>
  <c r="K148"/>
  <c r="F149" l="1"/>
  <c r="D149"/>
  <c r="G149" l="1"/>
  <c r="C150"/>
  <c r="E149"/>
  <c r="K149"/>
  <c r="J149"/>
  <c r="F150" l="1"/>
  <c r="D150"/>
  <c r="G150" l="1"/>
  <c r="C151"/>
  <c r="E150"/>
  <c r="J150"/>
  <c r="K150"/>
  <c r="F151" l="1"/>
  <c r="D151"/>
  <c r="G151" l="1"/>
  <c r="C153"/>
  <c r="E151"/>
  <c r="K151"/>
  <c r="J151"/>
  <c r="D153" l="1"/>
  <c r="F153"/>
  <c r="J153" l="1"/>
  <c r="K153"/>
  <c r="E153"/>
  <c r="G153"/>
</calcChain>
</file>

<file path=xl/sharedStrings.xml><?xml version="1.0" encoding="utf-8"?>
<sst xmlns="http://schemas.openxmlformats.org/spreadsheetml/2006/main" count="890" uniqueCount="165">
  <si>
    <t>Month Number</t>
  </si>
  <si>
    <t xml:space="preserve">Week </t>
  </si>
  <si>
    <t xml:space="preserve">Projected WC </t>
  </si>
  <si>
    <t xml:space="preserve"> Projected  Return</t>
  </si>
  <si>
    <t xml:space="preserve">Projected </t>
  </si>
  <si>
    <t>Projected £</t>
  </si>
  <si>
    <t>Target</t>
  </si>
  <si>
    <t xml:space="preserve">Account </t>
  </si>
  <si>
    <t xml:space="preserve">Average  Risk </t>
  </si>
  <si>
    <t xml:space="preserve">Average Risk </t>
  </si>
  <si>
    <t>Commencing</t>
  </si>
  <si>
    <t>Balance</t>
  </si>
  <si>
    <t>% Growth to_date</t>
  </si>
  <si>
    <t>Per Pip</t>
  </si>
  <si>
    <t>Of Pips</t>
  </si>
  <si>
    <t>Top UP</t>
  </si>
  <si>
    <t>W/drawal</t>
  </si>
  <si>
    <t xml:space="preserve"> % Per Trade</t>
  </si>
  <si>
    <t>££ Per Trade</t>
  </si>
  <si>
    <t>Pair</t>
  </si>
  <si>
    <t>GBP</t>
  </si>
  <si>
    <t xml:space="preserve">One Lot </t>
  </si>
  <si>
    <t xml:space="preserve">My Risk </t>
  </si>
  <si>
    <t>££</t>
  </si>
  <si>
    <t>Exchange Rate</t>
  </si>
  <si>
    <t>Lot Size</t>
  </si>
  <si>
    <t>GBP/USD</t>
  </si>
  <si>
    <t>EUR/USD</t>
  </si>
  <si>
    <t>AUS/USD</t>
  </si>
  <si>
    <t>GBP/AUD</t>
  </si>
  <si>
    <t>EUR/AUD</t>
  </si>
  <si>
    <t>GBP/JPY</t>
  </si>
  <si>
    <t>EUR/JPY</t>
  </si>
  <si>
    <t>USD/JPY</t>
  </si>
  <si>
    <t>GBP/CAD</t>
  </si>
  <si>
    <t>USD/CAD</t>
  </si>
  <si>
    <t>Week  Commencing</t>
  </si>
  <si>
    <r>
      <t xml:space="preserve">MY </t>
    </r>
    <r>
      <rPr>
        <b/>
        <sz val="8"/>
        <color rgb="FF0000FF"/>
        <rFont val="Calibri"/>
        <family val="2"/>
      </rPr>
      <t xml:space="preserve"> (Live Acc 5% Target Per Week)</t>
    </r>
  </si>
  <si>
    <t xml:space="preserve">Full Time </t>
  </si>
  <si>
    <t xml:space="preserve">Business </t>
  </si>
  <si>
    <t xml:space="preserve">Balance </t>
  </si>
  <si>
    <t>Return Balance</t>
  </si>
  <si>
    <t>££ Per Pip</t>
  </si>
  <si>
    <t>No of Pips</t>
  </si>
  <si>
    <t>Weekly Salary</t>
  </si>
  <si>
    <t>Account</t>
  </si>
  <si>
    <t>CHF DEBACLE/ALPARI INSOLVENCY/ACCOUNT AFFECTED</t>
  </si>
  <si>
    <t xml:space="preserve">New Account Testing </t>
  </si>
  <si>
    <t xml:space="preserve">Real Trading Resumes </t>
  </si>
  <si>
    <t>Month Ending 08/06/2014</t>
  </si>
  <si>
    <t>Month Ending 06/07/2014</t>
  </si>
  <si>
    <t>Month Ending 03/08/2014</t>
  </si>
  <si>
    <t>Month Ending 31/08/2014</t>
  </si>
  <si>
    <t>Month Ending 26/09/2014</t>
  </si>
  <si>
    <t>BILL PAIRS</t>
  </si>
  <si>
    <t>No</t>
  </si>
  <si>
    <t>BILL PIPS</t>
  </si>
  <si>
    <t xml:space="preserve"> MY PIPS </t>
  </si>
  <si>
    <t xml:space="preserve">Week One </t>
  </si>
  <si>
    <t>Week Two</t>
  </si>
  <si>
    <t>Week Three</t>
  </si>
  <si>
    <t>Week Four</t>
  </si>
  <si>
    <t xml:space="preserve">Monthly Total </t>
  </si>
  <si>
    <t>Month Ending 24/10/2014</t>
  </si>
  <si>
    <t>Month Ending  WC 26/10/2014</t>
  </si>
  <si>
    <t>Month Ending  WC 30/11/2014</t>
  </si>
  <si>
    <t>Detour</t>
  </si>
  <si>
    <t>Month Commencing 04/01/2015</t>
  </si>
  <si>
    <t>Month Commencing 01/02/2015</t>
  </si>
  <si>
    <t>Month Commencing 01/03/2015</t>
  </si>
  <si>
    <t>Month Commencing 29/03/2015</t>
  </si>
  <si>
    <t xml:space="preserve">EA PIPS </t>
  </si>
  <si>
    <t>CHF</t>
  </si>
  <si>
    <t>CHAOS</t>
  </si>
  <si>
    <t>EA Tests</t>
  </si>
  <si>
    <t>Margin Call/Leverage</t>
  </si>
  <si>
    <t>Feb 6, 2015 5:38am</t>
  </si>
  <si>
    <t>Feb 6, 2015 1:30pm</t>
  </si>
  <si>
    <t>Open Chart</t>
  </si>
  <si>
    <t>8 hr</t>
  </si>
  <si>
    <t>Feb 4, 2015 9:04pm</t>
  </si>
  <si>
    <t>Feb 5, 2015 6:26pm</t>
  </si>
  <si>
    <t>21 hr</t>
  </si>
  <si>
    <t>Feb 5, 2015 5:53pm</t>
  </si>
  <si>
    <t>32 min</t>
  </si>
  <si>
    <t>Feb 4, 2015 7:22pm</t>
  </si>
  <si>
    <t>Feb 5, 2015 10:28am</t>
  </si>
  <si>
    <t>15 hr</t>
  </si>
  <si>
    <t>Feb 4, 2015 7:13am</t>
  </si>
  <si>
    <t>Feb 4, 2015 4:22pm</t>
  </si>
  <si>
    <t>9 hr</t>
  </si>
  <si>
    <t>Feb 2, 2015 3:59pm</t>
  </si>
  <si>
    <t>Feb 3, 2015 1:15pm</t>
  </si>
  <si>
    <t>Feb 3, 2015 7:38am</t>
  </si>
  <si>
    <t>Feb 3, 2015 1:11pm</t>
  </si>
  <si>
    <t>6 hr</t>
  </si>
  <si>
    <t>Feb 3, 2015 4:28am</t>
  </si>
  <si>
    <t>Feb 3, 2015 8:51am</t>
  </si>
  <si>
    <t>4 hr</t>
  </si>
  <si>
    <t>Feb 2, 2015 3:00pm</t>
  </si>
  <si>
    <t>Feb 2, 2015 8:47pm</t>
  </si>
  <si>
    <t>Feb 2, 2015 2:03pm</t>
  </si>
  <si>
    <t>Feb 2, 2015 2:45pm</t>
  </si>
  <si>
    <t>43 min</t>
  </si>
  <si>
    <t>Feb 2, 2015 1:10pm</t>
  </si>
  <si>
    <t>Feb 2, 2015 2:12pm</t>
  </si>
  <si>
    <t>1 hr</t>
  </si>
  <si>
    <t>2 min</t>
  </si>
  <si>
    <t>Feb 2, 2015 5:38am</t>
  </si>
  <si>
    <t>Feb 2, 2015 12:00pm</t>
  </si>
  <si>
    <t>Feb 2, 2015 1:58am</t>
  </si>
  <si>
    <t>Feb 2, 2015 10:00am</t>
  </si>
  <si>
    <t>Feb 2, 2015 7:51am</t>
  </si>
  <si>
    <t>Feb 2, 2015 8:48am</t>
  </si>
  <si>
    <t>57 min</t>
  </si>
  <si>
    <t>Sell 117.320</t>
  </si>
  <si>
    <t>Buy 117.615</t>
  </si>
  <si>
    <t>Sell 117.187</t>
  </si>
  <si>
    <t>Buy 117.570</t>
  </si>
  <si>
    <t>Sell 117.309</t>
  </si>
  <si>
    <t>Buy 117.567</t>
  </si>
  <si>
    <t>Sell 117.297</t>
  </si>
  <si>
    <t>Buy 117.398</t>
  </si>
  <si>
    <t>Sell 117.607</t>
  </si>
  <si>
    <t>Buy 117.628</t>
  </si>
  <si>
    <t>Sell 176.349</t>
  </si>
  <si>
    <t>Buy 177.125</t>
  </si>
  <si>
    <t>Sell 132.849</t>
  </si>
  <si>
    <t>Buy 133.498</t>
  </si>
  <si>
    <t>Sell 117.101</t>
  </si>
  <si>
    <t>Buy 117.350</t>
  </si>
  <si>
    <t>Sell 117.491</t>
  </si>
  <si>
    <t>Buy 117.547</t>
  </si>
  <si>
    <t>Buy 1.90038</t>
  </si>
  <si>
    <t>Sell 1.89213</t>
  </si>
  <si>
    <t>Buy 1.26800</t>
  </si>
  <si>
    <t>Sell 1.26205</t>
  </si>
  <si>
    <t>Sell 1.27341</t>
  </si>
  <si>
    <t>Buy 1.26745</t>
  </si>
  <si>
    <t>Sell 1.91851</t>
  </si>
  <si>
    <t>Buy 1.91456</t>
  </si>
  <si>
    <t>Sell 117.527</t>
  </si>
  <si>
    <t>Buy 117.822</t>
  </si>
  <si>
    <t>Min Balance (Margin Call)</t>
  </si>
  <si>
    <t>Av Balance (50 Losses in a row)</t>
  </si>
  <si>
    <t xml:space="preserve"> 15Min EA PIPS </t>
  </si>
  <si>
    <t xml:space="preserve">Hrly EA PIPS </t>
  </si>
  <si>
    <t>Signal</t>
  </si>
  <si>
    <t>Week Three Total</t>
  </si>
  <si>
    <t>PAIRS</t>
  </si>
  <si>
    <t xml:space="preserve">15Min EA PIPS </t>
  </si>
  <si>
    <t>Week Four Total</t>
  </si>
  <si>
    <t>Pals Contribution</t>
  </si>
  <si>
    <t>This  is based on the Weekly Target of 5% Target (Hourly TF ).</t>
  </si>
  <si>
    <t>Explorer Acc = bettingtrades.com(Hrly Acc 5% Target)</t>
  </si>
  <si>
    <t xml:space="preserve">All Transactions are available online @ http://www.forexfactory.com/tafadzwa02  </t>
  </si>
  <si>
    <t>Starting Date</t>
  </si>
  <si>
    <t>Ending Date</t>
  </si>
  <si>
    <t xml:space="preserve">Name </t>
  </si>
  <si>
    <t>JOK (HA)</t>
  </si>
  <si>
    <t xml:space="preserve">Starting </t>
  </si>
  <si>
    <t xml:space="preserve"> EO Participation  Return</t>
  </si>
  <si>
    <t>% Profit</t>
  </si>
  <si>
    <t>You can also check the return % Profit or Loss on Actual Perfomance Hrly (5%) Tab in this spreadsheet</t>
  </si>
  <si>
    <t xml:space="preserve">NB:Please use this spreadsheet to check corresponding dates for Actual Weekly Perfomance </t>
  </si>
</sst>
</file>

<file path=xl/styles.xml><?xml version="1.0" encoding="utf-8"?>
<styleSheet xmlns="http://schemas.openxmlformats.org/spreadsheetml/2006/main">
  <numFmts count="8">
    <numFmt numFmtId="8" formatCode="&quot;£&quot;#,##0.00;[Red]\-&quot;£&quot;#,##0.00"/>
    <numFmt numFmtId="164" formatCode="&quot;£&quot;#,##0.00"/>
    <numFmt numFmtId="165" formatCode="0_ ;[Red]\-0\ "/>
    <numFmt numFmtId="166" formatCode="0.0%"/>
    <numFmt numFmtId="167" formatCode="0.0000"/>
    <numFmt numFmtId="168" formatCode="0.000000"/>
    <numFmt numFmtId="169" formatCode="&quot;£&quot;#,##0.000"/>
    <numFmt numFmtId="170" formatCode="0.000"/>
  </numFmts>
  <fonts count="3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name val="Arial"/>
      <family val="2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Arial"/>
      <family val="2"/>
    </font>
    <font>
      <b/>
      <sz val="8"/>
      <color rgb="FF0000FF"/>
      <name val="Calibri"/>
      <family val="2"/>
      <scheme val="minor"/>
    </font>
    <font>
      <b/>
      <sz val="8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14"/>
      <color rgb="FFFF0000"/>
      <name val="Arial"/>
      <family val="2"/>
    </font>
    <font>
      <b/>
      <sz val="8"/>
      <color theme="1"/>
      <name val="Arial"/>
      <family val="2"/>
    </font>
    <font>
      <b/>
      <sz val="14"/>
      <color rgb="FF0000FF"/>
      <name val="Arial"/>
      <family val="2"/>
    </font>
    <font>
      <b/>
      <sz val="14"/>
      <color rgb="FF0000FF"/>
      <name val="Calibri"/>
      <family val="2"/>
      <scheme val="minor"/>
    </font>
    <font>
      <b/>
      <sz val="8"/>
      <color indexed="8"/>
      <name val="Calibri"/>
      <family val="2"/>
    </font>
    <font>
      <b/>
      <sz val="8"/>
      <color indexed="9"/>
      <name val="Calibri"/>
      <family val="2"/>
    </font>
    <font>
      <b/>
      <sz val="9"/>
      <name val="Broadway"/>
      <family val="5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0"/>
      <name val="Calibri"/>
      <family val="2"/>
    </font>
    <font>
      <b/>
      <sz val="9"/>
      <color theme="0"/>
      <name val="Calibri"/>
      <family val="2"/>
      <scheme val="minor"/>
    </font>
    <font>
      <b/>
      <sz val="10"/>
      <name val="Calibri"/>
      <family val="2"/>
    </font>
    <font>
      <b/>
      <sz val="8"/>
      <color theme="0"/>
      <name val="Calibri"/>
      <family val="2"/>
      <scheme val="minor"/>
    </font>
    <font>
      <b/>
      <sz val="8"/>
      <color rgb="FFFF0000"/>
      <name val="Calibri"/>
      <family val="2"/>
    </font>
    <font>
      <b/>
      <sz val="18"/>
      <color rgb="FFFF0000"/>
      <name val="Calibri"/>
      <family val="2"/>
      <scheme val="minor"/>
    </font>
    <font>
      <b/>
      <sz val="18"/>
      <color rgb="FF0000FF"/>
      <name val="Calibri"/>
      <family val="2"/>
      <scheme val="minor"/>
    </font>
    <font>
      <sz val="11"/>
      <color rgb="FF0000FF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339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7">
    <xf numFmtId="0" fontId="0" fillId="0" borderId="0" xfId="0"/>
    <xf numFmtId="0" fontId="16" fillId="10" borderId="2" xfId="0" applyFont="1" applyFill="1" applyBorder="1" applyAlignment="1">
      <alignment horizontal="center" wrapText="1"/>
    </xf>
    <xf numFmtId="0" fontId="16" fillId="9" borderId="2" xfId="0" applyFont="1" applyFill="1" applyBorder="1" applyAlignment="1">
      <alignment horizontal="center"/>
    </xf>
    <xf numFmtId="9" fontId="16" fillId="9" borderId="2" xfId="0" applyNumberFormat="1" applyFont="1" applyFill="1" applyBorder="1" applyAlignment="1">
      <alignment horizontal="center"/>
    </xf>
    <xf numFmtId="14" fontId="19" fillId="12" borderId="4" xfId="0" applyNumberFormat="1" applyFont="1" applyFill="1" applyBorder="1"/>
    <xf numFmtId="164" fontId="19" fillId="13" borderId="5" xfId="0" applyNumberFormat="1" applyFont="1" applyFill="1" applyBorder="1" applyAlignment="1">
      <alignment horizontal="center"/>
    </xf>
    <xf numFmtId="164" fontId="19" fillId="13" borderId="4" xfId="0" applyNumberFormat="1" applyFont="1" applyFill="1" applyBorder="1" applyAlignment="1">
      <alignment horizontal="center"/>
    </xf>
    <xf numFmtId="164" fontId="20" fillId="14" borderId="4" xfId="0" applyNumberFormat="1" applyFont="1" applyFill="1" applyBorder="1" applyAlignment="1">
      <alignment horizontal="center"/>
    </xf>
    <xf numFmtId="166" fontId="21" fillId="10" borderId="4" xfId="0" applyNumberFormat="1" applyFont="1" applyFill="1" applyBorder="1" applyAlignment="1">
      <alignment horizontal="center"/>
    </xf>
    <xf numFmtId="165" fontId="22" fillId="13" borderId="4" xfId="0" applyNumberFormat="1" applyFont="1" applyFill="1" applyBorder="1" applyAlignment="1">
      <alignment horizontal="center"/>
    </xf>
    <xf numFmtId="14" fontId="19" fillId="0" borderId="2" xfId="0" applyNumberFormat="1" applyFont="1" applyFill="1" applyBorder="1"/>
    <xf numFmtId="164" fontId="19" fillId="0" borderId="6" xfId="0" applyNumberFormat="1" applyFont="1" applyFill="1" applyBorder="1" applyAlignment="1">
      <alignment horizontal="center"/>
    </xf>
    <xf numFmtId="164" fontId="19" fillId="0" borderId="2" xfId="0" applyNumberFormat="1" applyFont="1" applyFill="1" applyBorder="1" applyAlignment="1">
      <alignment horizontal="center"/>
    </xf>
    <xf numFmtId="165" fontId="22" fillId="0" borderId="2" xfId="0" applyNumberFormat="1" applyFont="1" applyFill="1" applyBorder="1" applyAlignment="1">
      <alignment horizontal="center"/>
    </xf>
    <xf numFmtId="164" fontId="19" fillId="0" borderId="7" xfId="0" applyNumberFormat="1" applyFont="1" applyFill="1" applyBorder="1" applyAlignment="1">
      <alignment horizontal="center"/>
    </xf>
    <xf numFmtId="166" fontId="21" fillId="0" borderId="2" xfId="0" applyNumberFormat="1" applyFont="1" applyFill="1" applyBorder="1" applyAlignment="1">
      <alignment horizontal="center"/>
    </xf>
    <xf numFmtId="164" fontId="19" fillId="13" borderId="3" xfId="0" applyNumberFormat="1" applyFont="1" applyFill="1" applyBorder="1" applyAlignment="1">
      <alignment horizontal="center"/>
    </xf>
    <xf numFmtId="165" fontId="22" fillId="13" borderId="3" xfId="0" applyNumberFormat="1" applyFont="1" applyFill="1" applyBorder="1" applyAlignment="1">
      <alignment horizontal="center"/>
    </xf>
    <xf numFmtId="164" fontId="20" fillId="14" borderId="3" xfId="0" applyNumberFormat="1" applyFont="1" applyFill="1" applyBorder="1" applyAlignment="1">
      <alignment horizontal="center"/>
    </xf>
    <xf numFmtId="14" fontId="19" fillId="12" borderId="2" xfId="0" applyNumberFormat="1" applyFont="1" applyFill="1" applyBorder="1"/>
    <xf numFmtId="164" fontId="19" fillId="13" borderId="2" xfId="0" applyNumberFormat="1" applyFont="1" applyFill="1" applyBorder="1" applyAlignment="1">
      <alignment horizontal="center"/>
    </xf>
    <xf numFmtId="165" fontId="22" fillId="13" borderId="2" xfId="0" applyNumberFormat="1" applyFont="1" applyFill="1" applyBorder="1" applyAlignment="1">
      <alignment horizontal="center"/>
    </xf>
    <xf numFmtId="164" fontId="20" fillId="14" borderId="2" xfId="0" applyNumberFormat="1" applyFont="1" applyFill="1" applyBorder="1" applyAlignment="1">
      <alignment horizontal="center"/>
    </xf>
    <xf numFmtId="166" fontId="21" fillId="10" borderId="2" xfId="0" applyNumberFormat="1" applyFont="1" applyFill="1" applyBorder="1" applyAlignment="1">
      <alignment horizontal="center"/>
    </xf>
    <xf numFmtId="164" fontId="16" fillId="9" borderId="2" xfId="0" applyNumberFormat="1" applyFont="1" applyFill="1" applyBorder="1" applyAlignment="1">
      <alignment horizontal="center"/>
    </xf>
    <xf numFmtId="164" fontId="16" fillId="9" borderId="1" xfId="0" applyNumberFormat="1" applyFont="1" applyFill="1" applyBorder="1" applyAlignment="1">
      <alignment horizontal="center"/>
    </xf>
    <xf numFmtId="0" fontId="16" fillId="9" borderId="1" xfId="0" applyFont="1" applyFill="1" applyBorder="1" applyAlignment="1">
      <alignment horizontal="center"/>
    </xf>
    <xf numFmtId="166" fontId="23" fillId="7" borderId="4" xfId="0" applyNumberFormat="1" applyFont="1" applyFill="1" applyBorder="1" applyAlignment="1">
      <alignment horizontal="center"/>
    </xf>
    <xf numFmtId="166" fontId="23" fillId="0" borderId="2" xfId="0" applyNumberFormat="1" applyFont="1" applyFill="1" applyBorder="1" applyAlignment="1">
      <alignment horizontal="center"/>
    </xf>
    <xf numFmtId="166" fontId="21" fillId="10" borderId="3" xfId="0" applyNumberFormat="1" applyFont="1" applyFill="1" applyBorder="1" applyAlignment="1">
      <alignment horizontal="center"/>
    </xf>
    <xf numFmtId="166" fontId="23" fillId="7" borderId="2" xfId="0" applyNumberFormat="1" applyFont="1" applyFill="1" applyBorder="1" applyAlignment="1">
      <alignment horizontal="center"/>
    </xf>
    <xf numFmtId="2" fontId="21" fillId="10" borderId="4" xfId="0" applyNumberFormat="1" applyFont="1" applyFill="1" applyBorder="1" applyAlignment="1">
      <alignment horizontal="center"/>
    </xf>
    <xf numFmtId="0" fontId="16" fillId="10" borderId="2" xfId="0" applyFont="1" applyFill="1" applyBorder="1" applyAlignment="1">
      <alignment horizontal="center" wrapText="1"/>
    </xf>
    <xf numFmtId="167" fontId="21" fillId="17" borderId="2" xfId="0" applyNumberFormat="1" applyFont="1" applyFill="1" applyBorder="1" applyAlignment="1">
      <alignment horizontal="center"/>
    </xf>
    <xf numFmtId="168" fontId="21" fillId="17" borderId="2" xfId="0" applyNumberFormat="1" applyFont="1" applyFill="1" applyBorder="1" applyAlignment="1">
      <alignment horizontal="center"/>
    </xf>
    <xf numFmtId="170" fontId="21" fillId="17" borderId="2" xfId="0" applyNumberFormat="1" applyFont="1" applyFill="1" applyBorder="1" applyAlignment="1">
      <alignment horizontal="center"/>
    </xf>
    <xf numFmtId="164" fontId="21" fillId="17" borderId="2" xfId="0" applyNumberFormat="1" applyFont="1" applyFill="1" applyBorder="1" applyAlignment="1">
      <alignment horizontal="center"/>
    </xf>
    <xf numFmtId="167" fontId="25" fillId="18" borderId="2" xfId="0" applyNumberFormat="1" applyFont="1" applyFill="1" applyBorder="1" applyAlignment="1">
      <alignment horizontal="center"/>
    </xf>
    <xf numFmtId="168" fontId="25" fillId="18" borderId="2" xfId="0" applyNumberFormat="1" applyFont="1" applyFill="1" applyBorder="1" applyAlignment="1">
      <alignment horizontal="center"/>
    </xf>
    <xf numFmtId="170" fontId="25" fillId="18" borderId="2" xfId="0" applyNumberFormat="1" applyFont="1" applyFill="1" applyBorder="1" applyAlignment="1">
      <alignment horizontal="center"/>
    </xf>
    <xf numFmtId="169" fontId="25" fillId="18" borderId="2" xfId="0" applyNumberFormat="1" applyFont="1" applyFill="1" applyBorder="1" applyAlignment="1">
      <alignment horizontal="center"/>
    </xf>
    <xf numFmtId="167" fontId="21" fillId="19" borderId="2" xfId="0" applyNumberFormat="1" applyFont="1" applyFill="1" applyBorder="1" applyAlignment="1">
      <alignment horizontal="center"/>
    </xf>
    <xf numFmtId="168" fontId="21" fillId="19" borderId="2" xfId="0" applyNumberFormat="1" applyFont="1" applyFill="1" applyBorder="1" applyAlignment="1">
      <alignment horizontal="center"/>
    </xf>
    <xf numFmtId="170" fontId="21" fillId="19" borderId="2" xfId="0" applyNumberFormat="1" applyFont="1" applyFill="1" applyBorder="1" applyAlignment="1">
      <alignment horizontal="center"/>
    </xf>
    <xf numFmtId="164" fontId="21" fillId="19" borderId="2" xfId="0" applyNumberFormat="1" applyFont="1" applyFill="1" applyBorder="1" applyAlignment="1">
      <alignment horizontal="center"/>
    </xf>
    <xf numFmtId="167" fontId="21" fillId="4" borderId="2" xfId="0" applyNumberFormat="1" applyFont="1" applyFill="1" applyBorder="1" applyAlignment="1">
      <alignment horizontal="center"/>
    </xf>
    <xf numFmtId="168" fontId="21" fillId="4" borderId="2" xfId="0" applyNumberFormat="1" applyFont="1" applyFill="1" applyBorder="1" applyAlignment="1">
      <alignment horizontal="center"/>
    </xf>
    <xf numFmtId="170" fontId="21" fillId="4" borderId="2" xfId="0" applyNumberFormat="1" applyFont="1" applyFill="1" applyBorder="1" applyAlignment="1">
      <alignment horizontal="center"/>
    </xf>
    <xf numFmtId="164" fontId="21" fillId="4" borderId="2" xfId="0" applyNumberFormat="1" applyFont="1" applyFill="1" applyBorder="1" applyAlignment="1">
      <alignment horizontal="center"/>
    </xf>
    <xf numFmtId="164" fontId="25" fillId="18" borderId="2" xfId="0" applyNumberFormat="1" applyFont="1" applyFill="1" applyBorder="1" applyAlignment="1">
      <alignment horizontal="center"/>
    </xf>
    <xf numFmtId="0" fontId="0" fillId="0" borderId="0" xfId="0"/>
    <xf numFmtId="0" fontId="0" fillId="0" borderId="0" xfId="0" applyFill="1"/>
    <xf numFmtId="164" fontId="16" fillId="9" borderId="1" xfId="0" applyNumberFormat="1" applyFont="1" applyFill="1" applyBorder="1" applyAlignment="1">
      <alignment horizontal="center" wrapText="1"/>
    </xf>
    <xf numFmtId="0" fontId="16" fillId="10" borderId="2" xfId="0" applyFont="1" applyFill="1" applyBorder="1" applyAlignment="1">
      <alignment horizontal="center" wrapText="1"/>
    </xf>
    <xf numFmtId="164" fontId="17" fillId="11" borderId="1" xfId="0" applyNumberFormat="1" applyFont="1" applyFill="1" applyBorder="1" applyAlignment="1">
      <alignment horizontal="center"/>
    </xf>
    <xf numFmtId="164" fontId="17" fillId="11" borderId="2" xfId="0" applyNumberFormat="1" applyFont="1" applyFill="1" applyBorder="1" applyAlignment="1">
      <alignment horizontal="center"/>
    </xf>
    <xf numFmtId="9" fontId="16" fillId="9" borderId="2" xfId="0" applyNumberFormat="1" applyFont="1" applyFill="1" applyBorder="1" applyAlignment="1">
      <alignment horizontal="center"/>
    </xf>
    <xf numFmtId="9" fontId="16" fillId="9" borderId="2" xfId="0" applyNumberFormat="1" applyFont="1" applyFill="1" applyBorder="1" applyAlignment="1">
      <alignment horizontal="center" wrapText="1"/>
    </xf>
    <xf numFmtId="14" fontId="19" fillId="12" borderId="4" xfId="0" applyNumberFormat="1" applyFont="1" applyFill="1" applyBorder="1"/>
    <xf numFmtId="164" fontId="19" fillId="13" borderId="5" xfId="0" applyNumberFormat="1" applyFont="1" applyFill="1" applyBorder="1" applyAlignment="1">
      <alignment horizontal="center"/>
    </xf>
    <xf numFmtId="164" fontId="19" fillId="13" borderId="4" xfId="0" applyNumberFormat="1" applyFont="1" applyFill="1" applyBorder="1" applyAlignment="1">
      <alignment horizontal="center"/>
    </xf>
    <xf numFmtId="164" fontId="20" fillId="14" borderId="4" xfId="0" applyNumberFormat="1" applyFont="1" applyFill="1" applyBorder="1" applyAlignment="1">
      <alignment horizontal="center"/>
    </xf>
    <xf numFmtId="166" fontId="21" fillId="10" borderId="4" xfId="0" applyNumberFormat="1" applyFont="1" applyFill="1" applyBorder="1" applyAlignment="1">
      <alignment horizontal="center"/>
    </xf>
    <xf numFmtId="164" fontId="20" fillId="15" borderId="4" xfId="0" applyNumberFormat="1" applyFont="1" applyFill="1" applyBorder="1" applyAlignment="1">
      <alignment horizontal="center"/>
    </xf>
    <xf numFmtId="164" fontId="19" fillId="14" borderId="4" xfId="0" applyNumberFormat="1" applyFont="1" applyFill="1" applyBorder="1" applyAlignment="1">
      <alignment horizontal="center"/>
    </xf>
    <xf numFmtId="165" fontId="22" fillId="13" borderId="4" xfId="0" applyNumberFormat="1" applyFont="1" applyFill="1" applyBorder="1" applyAlignment="1">
      <alignment horizontal="center"/>
    </xf>
    <xf numFmtId="165" fontId="23" fillId="13" borderId="4" xfId="0" applyNumberFormat="1" applyFont="1" applyFill="1" applyBorder="1" applyAlignment="1">
      <alignment horizontal="center"/>
    </xf>
    <xf numFmtId="164" fontId="0" fillId="0" borderId="0" xfId="0" applyNumberFormat="1"/>
    <xf numFmtId="14" fontId="19" fillId="0" borderId="2" xfId="0" applyNumberFormat="1" applyFont="1" applyFill="1" applyBorder="1"/>
    <xf numFmtId="164" fontId="19" fillId="0" borderId="6" xfId="0" applyNumberFormat="1" applyFont="1" applyFill="1" applyBorder="1" applyAlignment="1">
      <alignment horizontal="center"/>
    </xf>
    <xf numFmtId="164" fontId="19" fillId="0" borderId="2" xfId="0" applyNumberFormat="1" applyFont="1" applyFill="1" applyBorder="1" applyAlignment="1">
      <alignment horizontal="center"/>
    </xf>
    <xf numFmtId="165" fontId="22" fillId="0" borderId="2" xfId="0" applyNumberFormat="1" applyFont="1" applyFill="1" applyBorder="1" applyAlignment="1">
      <alignment horizontal="center"/>
    </xf>
    <xf numFmtId="164" fontId="19" fillId="0" borderId="7" xfId="0" applyNumberFormat="1" applyFont="1" applyFill="1" applyBorder="1" applyAlignment="1">
      <alignment horizontal="center"/>
    </xf>
    <xf numFmtId="166" fontId="21" fillId="0" borderId="2" xfId="0" applyNumberFormat="1" applyFont="1" applyFill="1" applyBorder="1" applyAlignment="1">
      <alignment horizontal="center"/>
    </xf>
    <xf numFmtId="164" fontId="20" fillId="0" borderId="2" xfId="0" applyNumberFormat="1" applyFont="1" applyFill="1" applyBorder="1" applyAlignment="1">
      <alignment horizontal="center"/>
    </xf>
    <xf numFmtId="14" fontId="19" fillId="12" borderId="3" xfId="0" applyNumberFormat="1" applyFont="1" applyFill="1" applyBorder="1"/>
    <xf numFmtId="164" fontId="19" fillId="13" borderId="3" xfId="0" applyNumberFormat="1" applyFont="1" applyFill="1" applyBorder="1" applyAlignment="1">
      <alignment horizontal="center"/>
    </xf>
    <xf numFmtId="165" fontId="22" fillId="13" borderId="3" xfId="0" applyNumberFormat="1" applyFont="1" applyFill="1" applyBorder="1" applyAlignment="1">
      <alignment horizontal="center"/>
    </xf>
    <xf numFmtId="164" fontId="20" fillId="14" borderId="3" xfId="0" applyNumberFormat="1" applyFont="1" applyFill="1" applyBorder="1" applyAlignment="1">
      <alignment horizontal="center"/>
    </xf>
    <xf numFmtId="164" fontId="20" fillId="15" borderId="3" xfId="0" applyNumberFormat="1" applyFont="1" applyFill="1" applyBorder="1" applyAlignment="1">
      <alignment horizontal="center"/>
    </xf>
    <xf numFmtId="164" fontId="19" fillId="14" borderId="3" xfId="0" applyNumberFormat="1" applyFont="1" applyFill="1" applyBorder="1" applyAlignment="1">
      <alignment horizontal="center"/>
    </xf>
    <xf numFmtId="14" fontId="19" fillId="12" borderId="2" xfId="0" applyNumberFormat="1" applyFont="1" applyFill="1" applyBorder="1"/>
    <xf numFmtId="164" fontId="19" fillId="13" borderId="2" xfId="0" applyNumberFormat="1" applyFont="1" applyFill="1" applyBorder="1" applyAlignment="1">
      <alignment horizontal="center"/>
    </xf>
    <xf numFmtId="165" fontId="22" fillId="13" borderId="2" xfId="0" applyNumberFormat="1" applyFont="1" applyFill="1" applyBorder="1" applyAlignment="1">
      <alignment horizontal="center"/>
    </xf>
    <xf numFmtId="164" fontId="20" fillId="14" borderId="2" xfId="0" applyNumberFormat="1" applyFont="1" applyFill="1" applyBorder="1" applyAlignment="1">
      <alignment horizontal="center"/>
    </xf>
    <xf numFmtId="166" fontId="21" fillId="10" borderId="2" xfId="0" applyNumberFormat="1" applyFont="1" applyFill="1" applyBorder="1" applyAlignment="1">
      <alignment horizontal="center"/>
    </xf>
    <xf numFmtId="164" fontId="20" fillId="15" borderId="2" xfId="0" applyNumberFormat="1" applyFont="1" applyFill="1" applyBorder="1" applyAlignment="1">
      <alignment horizontal="center"/>
    </xf>
    <xf numFmtId="164" fontId="19" fillId="14" borderId="2" xfId="0" applyNumberFormat="1" applyFont="1" applyFill="1" applyBorder="1" applyAlignment="1">
      <alignment horizontal="center"/>
    </xf>
    <xf numFmtId="0" fontId="0" fillId="0" borderId="0" xfId="0"/>
    <xf numFmtId="0" fontId="2" fillId="3" borderId="0" xfId="0" applyFont="1" applyFill="1" applyAlignment="1">
      <alignment horizontal="center" wrapText="1" shrinkToFit="1"/>
    </xf>
    <xf numFmtId="0" fontId="2" fillId="5" borderId="0" xfId="0" applyFont="1" applyFill="1" applyAlignment="1">
      <alignment horizontal="center" wrapText="1" shrinkToFit="1"/>
    </xf>
    <xf numFmtId="0" fontId="2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1" fontId="6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/>
    <xf numFmtId="1" fontId="3" fillId="0" borderId="0" xfId="0" applyNumberFormat="1" applyFont="1" applyFill="1" applyAlignment="1">
      <alignment horizontal="center" wrapText="1"/>
    </xf>
    <xf numFmtId="1" fontId="6" fillId="0" borderId="0" xfId="0" applyNumberFormat="1" applyFont="1" applyFill="1" applyAlignment="1">
      <alignment horizontal="center" wrapText="1"/>
    </xf>
    <xf numFmtId="0" fontId="9" fillId="0" borderId="0" xfId="0" applyFont="1" applyFill="1"/>
    <xf numFmtId="1" fontId="10" fillId="6" borderId="0" xfId="0" applyNumberFormat="1" applyFont="1" applyFill="1" applyAlignment="1">
      <alignment horizontal="center"/>
    </xf>
    <xf numFmtId="1" fontId="11" fillId="6" borderId="0" xfId="0" applyNumberFormat="1" applyFont="1" applyFill="1" applyAlignment="1">
      <alignment horizontal="center"/>
    </xf>
    <xf numFmtId="1" fontId="12" fillId="4" borderId="0" xfId="0" applyNumberFormat="1" applyFont="1" applyFill="1" applyAlignment="1">
      <alignment horizontal="center"/>
    </xf>
    <xf numFmtId="0" fontId="8" fillId="2" borderId="0" xfId="0" applyFont="1" applyFill="1"/>
    <xf numFmtId="0" fontId="2" fillId="7" borderId="0" xfId="0" applyFont="1" applyFill="1" applyAlignment="1">
      <alignment horizontal="center" wrapText="1" shrinkToFit="1"/>
    </xf>
    <xf numFmtId="0" fontId="2" fillId="8" borderId="0" xfId="0" applyFont="1" applyFill="1" applyAlignment="1">
      <alignment horizontal="center"/>
    </xf>
    <xf numFmtId="0" fontId="8" fillId="0" borderId="0" xfId="0" applyFont="1"/>
    <xf numFmtId="0" fontId="13" fillId="0" borderId="0" xfId="0" applyFont="1" applyFill="1" applyAlignment="1">
      <alignment horizontal="center"/>
    </xf>
    <xf numFmtId="1" fontId="14" fillId="4" borderId="0" xfId="0" applyNumberFormat="1" applyFont="1" applyFill="1" applyAlignment="1">
      <alignment horizontal="center"/>
    </xf>
    <xf numFmtId="1" fontId="15" fillId="4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wrapText="1" shrinkToFit="1"/>
    </xf>
    <xf numFmtId="0" fontId="0" fillId="0" borderId="0" xfId="0" applyFill="1"/>
    <xf numFmtId="1" fontId="11" fillId="0" borderId="0" xfId="0" applyNumberFormat="1" applyFont="1" applyFill="1" applyAlignment="1">
      <alignment horizontal="center"/>
    </xf>
    <xf numFmtId="1" fontId="10" fillId="0" borderId="0" xfId="0" applyNumberFormat="1" applyFont="1" applyFill="1" applyAlignment="1">
      <alignment horizontal="center"/>
    </xf>
    <xf numFmtId="1" fontId="12" fillId="0" borderId="0" xfId="0" applyNumberFormat="1" applyFont="1" applyFill="1" applyAlignment="1">
      <alignment horizontal="center"/>
    </xf>
    <xf numFmtId="0" fontId="16" fillId="10" borderId="4" xfId="0" applyFont="1" applyFill="1" applyBorder="1" applyAlignment="1">
      <alignment horizontal="center" wrapText="1"/>
    </xf>
    <xf numFmtId="0" fontId="0" fillId="0" borderId="0" xfId="0"/>
    <xf numFmtId="0" fontId="2" fillId="3" borderId="0" xfId="0" applyFont="1" applyFill="1" applyAlignment="1">
      <alignment horizontal="center" wrapText="1" shrinkToFit="1"/>
    </xf>
    <xf numFmtId="0" fontId="2" fillId="5" borderId="0" xfId="0" applyFont="1" applyFill="1" applyAlignment="1">
      <alignment horizontal="center" wrapText="1" shrinkToFit="1"/>
    </xf>
    <xf numFmtId="0" fontId="2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1" fontId="6" fillId="0" borderId="0" xfId="0" applyNumberFormat="1" applyFont="1" applyFill="1" applyAlignment="1">
      <alignment horizontal="center"/>
    </xf>
    <xf numFmtId="0" fontId="8" fillId="0" borderId="0" xfId="0" applyFont="1" applyFill="1"/>
    <xf numFmtId="1" fontId="3" fillId="0" borderId="0" xfId="0" applyNumberFormat="1" applyFont="1" applyFill="1" applyAlignment="1">
      <alignment horizontal="center" wrapText="1"/>
    </xf>
    <xf numFmtId="1" fontId="6" fillId="0" borderId="0" xfId="0" applyNumberFormat="1" applyFont="1" applyFill="1" applyAlignment="1">
      <alignment horizontal="center" wrapText="1"/>
    </xf>
    <xf numFmtId="0" fontId="9" fillId="0" borderId="0" xfId="0" applyFont="1" applyFill="1"/>
    <xf numFmtId="1" fontId="10" fillId="6" borderId="0" xfId="0" applyNumberFormat="1" applyFont="1" applyFill="1" applyAlignment="1">
      <alignment horizontal="center"/>
    </xf>
    <xf numFmtId="1" fontId="11" fillId="6" borderId="0" xfId="0" applyNumberFormat="1" applyFont="1" applyFill="1" applyAlignment="1">
      <alignment horizontal="center"/>
    </xf>
    <xf numFmtId="1" fontId="12" fillId="4" borderId="0" xfId="0" applyNumberFormat="1" applyFont="1" applyFill="1" applyAlignment="1">
      <alignment horizontal="center"/>
    </xf>
    <xf numFmtId="0" fontId="8" fillId="2" borderId="0" xfId="0" applyFont="1" applyFill="1"/>
    <xf numFmtId="0" fontId="2" fillId="8" borderId="0" xfId="0" applyFont="1" applyFill="1" applyAlignment="1">
      <alignment horizontal="center"/>
    </xf>
    <xf numFmtId="0" fontId="8" fillId="0" borderId="0" xfId="0" applyFont="1"/>
    <xf numFmtId="0" fontId="13" fillId="0" borderId="0" xfId="0" applyFont="1" applyFill="1" applyAlignment="1">
      <alignment horizontal="center"/>
    </xf>
    <xf numFmtId="1" fontId="14" fillId="4" borderId="0" xfId="0" applyNumberFormat="1" applyFont="1" applyFill="1" applyAlignment="1">
      <alignment horizontal="center"/>
    </xf>
    <xf numFmtId="0" fontId="16" fillId="10" borderId="2" xfId="0" applyFont="1" applyFill="1" applyBorder="1" applyAlignment="1">
      <alignment horizontal="center" wrapText="1"/>
    </xf>
    <xf numFmtId="1" fontId="28" fillId="16" borderId="0" xfId="0" applyNumberFormat="1" applyFont="1" applyFill="1" applyAlignment="1">
      <alignment horizontal="center"/>
    </xf>
    <xf numFmtId="8" fontId="22" fillId="13" borderId="4" xfId="0" applyNumberFormat="1" applyFont="1" applyFill="1" applyBorder="1" applyAlignment="1">
      <alignment horizontal="center"/>
    </xf>
    <xf numFmtId="10" fontId="0" fillId="0" borderId="0" xfId="0" applyNumberFormat="1"/>
    <xf numFmtId="8" fontId="0" fillId="0" borderId="0" xfId="0" applyNumberFormat="1"/>
    <xf numFmtId="1" fontId="29" fillId="13" borderId="4" xfId="0" applyNumberFormat="1" applyFont="1" applyFill="1" applyBorder="1" applyAlignment="1">
      <alignment horizontal="center"/>
    </xf>
    <xf numFmtId="14" fontId="19" fillId="0" borderId="4" xfId="0" applyNumberFormat="1" applyFont="1" applyFill="1" applyBorder="1"/>
    <xf numFmtId="14" fontId="24" fillId="20" borderId="4" xfId="0" applyNumberFormat="1" applyFont="1" applyFill="1" applyBorder="1"/>
    <xf numFmtId="164" fontId="24" fillId="20" borderId="5" xfId="0" applyNumberFormat="1" applyFont="1" applyFill="1" applyBorder="1" applyAlignment="1">
      <alignment horizontal="center"/>
    </xf>
    <xf numFmtId="164" fontId="24" fillId="20" borderId="4" xfId="0" applyNumberFormat="1" applyFont="1" applyFill="1" applyBorder="1" applyAlignment="1">
      <alignment horizontal="center"/>
    </xf>
    <xf numFmtId="1" fontId="26" fillId="20" borderId="0" xfId="0" applyNumberFormat="1" applyFont="1" applyFill="1" applyAlignment="1">
      <alignment horizontal="center" wrapText="1"/>
    </xf>
    <xf numFmtId="164" fontId="25" fillId="20" borderId="4" xfId="0" applyNumberFormat="1" applyFont="1" applyFill="1" applyBorder="1" applyAlignment="1">
      <alignment horizontal="center"/>
    </xf>
    <xf numFmtId="166" fontId="25" fillId="20" borderId="4" xfId="0" applyNumberFormat="1" applyFont="1" applyFill="1" applyBorder="1" applyAlignment="1">
      <alignment horizontal="center"/>
    </xf>
    <xf numFmtId="0" fontId="26" fillId="20" borderId="0" xfId="0" applyFont="1" applyFill="1" applyAlignment="1">
      <alignment horizontal="center" wrapText="1"/>
    </xf>
    <xf numFmtId="14" fontId="24" fillId="21" borderId="4" xfId="0" applyNumberFormat="1" applyFont="1" applyFill="1" applyBorder="1"/>
    <xf numFmtId="164" fontId="24" fillId="21" borderId="5" xfId="0" applyNumberFormat="1" applyFont="1" applyFill="1" applyBorder="1" applyAlignment="1">
      <alignment horizontal="center"/>
    </xf>
    <xf numFmtId="164" fontId="24" fillId="21" borderId="4" xfId="0" applyNumberFormat="1" applyFont="1" applyFill="1" applyBorder="1" applyAlignment="1">
      <alignment horizontal="center"/>
    </xf>
    <xf numFmtId="165" fontId="25" fillId="21" borderId="4" xfId="0" applyNumberFormat="1" applyFont="1" applyFill="1" applyBorder="1" applyAlignment="1">
      <alignment horizontal="center"/>
    </xf>
    <xf numFmtId="164" fontId="25" fillId="21" borderId="4" xfId="0" applyNumberFormat="1" applyFont="1" applyFill="1" applyBorder="1" applyAlignment="1">
      <alignment horizontal="center"/>
    </xf>
    <xf numFmtId="166" fontId="25" fillId="21" borderId="4" xfId="0" applyNumberFormat="1" applyFont="1" applyFill="1" applyBorder="1" applyAlignment="1">
      <alignment horizontal="center"/>
    </xf>
    <xf numFmtId="2" fontId="1" fillId="21" borderId="0" xfId="0" applyNumberFormat="1" applyFont="1" applyFill="1" applyAlignment="1">
      <alignment horizontal="center" wrapText="1"/>
    </xf>
    <xf numFmtId="164" fontId="27" fillId="13" borderId="0" xfId="0" applyNumberFormat="1" applyFont="1" applyFill="1" applyBorder="1" applyAlignment="1">
      <alignment horizontal="center"/>
    </xf>
    <xf numFmtId="0" fontId="0" fillId="0" borderId="0" xfId="0" applyBorder="1"/>
    <xf numFmtId="1" fontId="23" fillId="13" borderId="4" xfId="0" applyNumberFormat="1" applyFont="1" applyFill="1" applyBorder="1" applyAlignment="1">
      <alignment horizontal="center"/>
    </xf>
    <xf numFmtId="164" fontId="19" fillId="4" borderId="4" xfId="0" applyNumberFormat="1" applyFont="1" applyFill="1" applyBorder="1" applyAlignment="1">
      <alignment horizontal="center"/>
    </xf>
    <xf numFmtId="165" fontId="23" fillId="13" borderId="5" xfId="0" applyNumberFormat="1" applyFont="1" applyFill="1" applyBorder="1" applyAlignment="1">
      <alignment horizontal="center"/>
    </xf>
    <xf numFmtId="1" fontId="6" fillId="4" borderId="0" xfId="0" applyNumberFormat="1" applyFont="1" applyFill="1" applyAlignment="1">
      <alignment horizontal="center"/>
    </xf>
    <xf numFmtId="0" fontId="9" fillId="0" borderId="0" xfId="0" applyFont="1" applyAlignment="1">
      <alignment horizontal="center"/>
    </xf>
    <xf numFmtId="1" fontId="18" fillId="12" borderId="1" xfId="0" applyNumberFormat="1" applyFont="1" applyFill="1" applyBorder="1" applyAlignment="1">
      <alignment horizontal="center"/>
    </xf>
    <xf numFmtId="1" fontId="18" fillId="12" borderId="4" xfId="0" applyNumberFormat="1" applyFont="1" applyFill="1" applyBorder="1" applyAlignment="1">
      <alignment horizontal="center"/>
    </xf>
    <xf numFmtId="1" fontId="18" fillId="12" borderId="3" xfId="0" applyNumberFormat="1" applyFont="1" applyFill="1" applyBorder="1" applyAlignment="1">
      <alignment horizontal="center"/>
    </xf>
    <xf numFmtId="164" fontId="16" fillId="9" borderId="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14" fontId="19" fillId="12" borderId="4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24" fillId="20" borderId="0" xfId="0" applyNumberFormat="1" applyFont="1" applyFill="1" applyBorder="1" applyAlignment="1">
      <alignment horizontal="center"/>
    </xf>
    <xf numFmtId="164" fontId="24" fillId="21" borderId="0" xfId="0" applyNumberFormat="1" applyFont="1" applyFill="1" applyBorder="1" applyAlignment="1">
      <alignment horizontal="center"/>
    </xf>
    <xf numFmtId="165" fontId="23" fillId="13" borderId="0" xfId="0" applyNumberFormat="1" applyFont="1" applyFill="1" applyBorder="1" applyAlignment="1">
      <alignment horizontal="center"/>
    </xf>
    <xf numFmtId="0" fontId="30" fillId="4" borderId="0" xfId="0" applyFont="1" applyFill="1" applyAlignment="1"/>
    <xf numFmtId="0" fontId="30" fillId="4" borderId="0" xfId="0" applyFont="1" applyFill="1" applyAlignment="1">
      <alignment horizontal="left"/>
    </xf>
    <xf numFmtId="0" fontId="31" fillId="4" borderId="0" xfId="0" applyFont="1" applyFill="1" applyAlignment="1">
      <alignment horizontal="left"/>
    </xf>
    <xf numFmtId="0" fontId="31" fillId="4" borderId="0" xfId="0" applyFont="1" applyFill="1" applyAlignment="1"/>
    <xf numFmtId="0" fontId="31" fillId="0" borderId="0" xfId="0" applyFont="1" applyFill="1" applyAlignment="1"/>
    <xf numFmtId="0" fontId="32" fillId="0" borderId="0" xfId="0" applyFont="1" applyFill="1"/>
    <xf numFmtId="14" fontId="19" fillId="12" borderId="3" xfId="0" applyNumberFormat="1" applyFont="1" applyFill="1" applyBorder="1" applyAlignment="1">
      <alignment horizontal="center"/>
    </xf>
    <xf numFmtId="164" fontId="19" fillId="13" borderId="8" xfId="0" applyNumberFormat="1" applyFont="1" applyFill="1" applyBorder="1" applyAlignment="1">
      <alignment horizontal="center"/>
    </xf>
    <xf numFmtId="14" fontId="23" fillId="22" borderId="4" xfId="0" applyNumberFormat="1" applyFont="1" applyFill="1" applyBorder="1" applyAlignment="1">
      <alignment horizontal="center"/>
    </xf>
    <xf numFmtId="14" fontId="19" fillId="22" borderId="4" xfId="0" applyNumberFormat="1" applyFont="1" applyFill="1" applyBorder="1" applyAlignment="1">
      <alignment horizontal="center"/>
    </xf>
    <xf numFmtId="14" fontId="19" fillId="22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>
      <selection activeCell="F15" sqref="F15"/>
    </sheetView>
  </sheetViews>
  <sheetFormatPr defaultRowHeight="15"/>
  <cols>
    <col min="1" max="3" width="12.42578125" style="172" bestFit="1" customWidth="1"/>
    <col min="4" max="4" width="12.42578125" style="117" bestFit="1" customWidth="1"/>
    <col min="5" max="6" width="35" style="117" customWidth="1"/>
    <col min="7" max="7" width="18.7109375" style="112" customWidth="1"/>
    <col min="8" max="13" width="9.140625" style="112"/>
  </cols>
  <sheetData>
    <row r="1" spans="1:13" s="117" customFormat="1" ht="23.25">
      <c r="A1" s="178" t="s">
        <v>153</v>
      </c>
      <c r="B1" s="178"/>
      <c r="C1" s="178"/>
      <c r="D1" s="179"/>
      <c r="E1" s="179"/>
      <c r="F1" s="179"/>
      <c r="G1" s="180"/>
      <c r="H1" s="180"/>
      <c r="I1" s="180"/>
      <c r="J1" s="112"/>
      <c r="K1" s="112"/>
      <c r="L1" s="112"/>
      <c r="M1" s="112"/>
    </row>
    <row r="2" spans="1:13" s="117" customFormat="1" ht="23.25">
      <c r="A2" s="178" t="s">
        <v>155</v>
      </c>
      <c r="B2" s="178"/>
      <c r="C2" s="178"/>
      <c r="D2" s="179"/>
      <c r="E2" s="179"/>
      <c r="F2" s="179"/>
      <c r="G2" s="180"/>
      <c r="H2" s="180"/>
      <c r="I2" s="180"/>
      <c r="J2" s="181"/>
      <c r="K2" s="181"/>
      <c r="L2" s="181"/>
      <c r="M2" s="181"/>
    </row>
    <row r="3" spans="1:13" s="117" customFormat="1" ht="23.25">
      <c r="A3" s="178" t="s">
        <v>154</v>
      </c>
      <c r="B3" s="178"/>
      <c r="C3" s="178"/>
      <c r="D3" s="179"/>
      <c r="E3" s="179"/>
      <c r="F3" s="179"/>
      <c r="G3" s="180"/>
      <c r="H3" s="180"/>
      <c r="I3" s="112"/>
      <c r="J3" s="112"/>
      <c r="K3" s="112"/>
      <c r="L3" s="112"/>
      <c r="M3" s="112"/>
    </row>
    <row r="4" spans="1:13" s="117" customFormat="1" ht="23.25">
      <c r="A4" s="177" t="s">
        <v>163</v>
      </c>
      <c r="B4" s="177"/>
      <c r="C4" s="177"/>
      <c r="D4" s="176"/>
      <c r="E4" s="176"/>
      <c r="F4" s="176"/>
      <c r="G4" s="176"/>
      <c r="H4" s="176"/>
      <c r="I4" s="112"/>
      <c r="J4" s="112"/>
      <c r="K4" s="112"/>
      <c r="L4" s="112"/>
      <c r="M4" s="112"/>
    </row>
    <row r="5" spans="1:13" s="117" customFormat="1" ht="24" thickBot="1">
      <c r="A5" s="177" t="s">
        <v>164</v>
      </c>
      <c r="B5" s="177"/>
      <c r="C5" s="177"/>
      <c r="D5" s="176"/>
      <c r="E5" s="176"/>
      <c r="F5" s="176"/>
      <c r="G5" s="176"/>
      <c r="H5" s="176"/>
      <c r="I5" s="112"/>
      <c r="J5" s="112"/>
      <c r="K5" s="112"/>
      <c r="L5" s="112"/>
      <c r="M5" s="112"/>
    </row>
    <row r="6" spans="1:13" ht="15.75" thickBot="1">
      <c r="A6" s="24" t="s">
        <v>152</v>
      </c>
      <c r="B6" s="24" t="s">
        <v>152</v>
      </c>
      <c r="C6" s="24" t="s">
        <v>152</v>
      </c>
      <c r="D6" s="25" t="s">
        <v>160</v>
      </c>
      <c r="E6" s="26" t="s">
        <v>161</v>
      </c>
      <c r="F6" s="26" t="s">
        <v>161</v>
      </c>
    </row>
    <row r="7" spans="1:13" ht="15.75" thickBot="1">
      <c r="A7" s="24" t="s">
        <v>156</v>
      </c>
      <c r="B7" s="24" t="s">
        <v>157</v>
      </c>
      <c r="C7" s="24" t="s">
        <v>158</v>
      </c>
      <c r="D7" s="2" t="s">
        <v>11</v>
      </c>
      <c r="E7" s="56" t="s">
        <v>11</v>
      </c>
      <c r="F7" s="56" t="s">
        <v>162</v>
      </c>
    </row>
    <row r="8" spans="1:13">
      <c r="A8" s="171">
        <v>42065</v>
      </c>
      <c r="B8" s="171">
        <v>42431</v>
      </c>
      <c r="C8" s="184" t="s">
        <v>159</v>
      </c>
      <c r="D8" s="59">
        <v>400</v>
      </c>
      <c r="E8" s="60"/>
      <c r="F8" s="60"/>
    </row>
    <row r="9" spans="1:13">
      <c r="A9" s="171">
        <v>42065</v>
      </c>
      <c r="B9" s="171">
        <v>42065</v>
      </c>
      <c r="C9" s="185"/>
      <c r="D9" s="59"/>
      <c r="E9" s="60"/>
      <c r="F9" s="60"/>
    </row>
    <row r="10" spans="1:13">
      <c r="A10" s="171">
        <v>42065</v>
      </c>
      <c r="B10" s="171">
        <v>42065</v>
      </c>
      <c r="C10" s="185"/>
      <c r="D10" s="59"/>
      <c r="E10" s="60"/>
      <c r="F10" s="60"/>
    </row>
    <row r="11" spans="1:13">
      <c r="A11" s="171">
        <v>42065</v>
      </c>
      <c r="B11" s="171">
        <v>42065</v>
      </c>
      <c r="C11" s="185"/>
      <c r="D11" s="59"/>
      <c r="E11" s="60"/>
      <c r="F11" s="60"/>
    </row>
    <row r="12" spans="1:13">
      <c r="A12" s="171">
        <v>42065</v>
      </c>
      <c r="B12" s="171">
        <v>42065</v>
      </c>
      <c r="C12" s="185"/>
      <c r="D12" s="59"/>
      <c r="E12" s="60"/>
      <c r="F12" s="60"/>
    </row>
    <row r="13" spans="1:13">
      <c r="A13" s="171"/>
      <c r="B13" s="171"/>
      <c r="C13" s="185"/>
      <c r="D13" s="59"/>
      <c r="E13" s="60"/>
      <c r="F13" s="60"/>
    </row>
    <row r="14" spans="1:13">
      <c r="A14" s="171"/>
      <c r="B14" s="171"/>
      <c r="C14" s="185"/>
      <c r="D14" s="59"/>
      <c r="E14" s="60"/>
      <c r="F14" s="60"/>
    </row>
    <row r="15" spans="1:13">
      <c r="A15" s="171"/>
      <c r="B15" s="171"/>
      <c r="C15" s="185"/>
      <c r="D15" s="59"/>
      <c r="E15" s="60"/>
      <c r="F15" s="60"/>
    </row>
    <row r="16" spans="1:13">
      <c r="A16" s="171"/>
      <c r="B16" s="171"/>
      <c r="C16" s="185"/>
      <c r="D16" s="59"/>
      <c r="E16" s="60"/>
      <c r="F16" s="60"/>
    </row>
    <row r="17" spans="1:6">
      <c r="A17" s="171"/>
      <c r="B17" s="171"/>
      <c r="C17" s="185"/>
      <c r="D17" s="59"/>
      <c r="E17" s="60"/>
      <c r="F17" s="60"/>
    </row>
    <row r="18" spans="1:6">
      <c r="A18" s="171"/>
      <c r="B18" s="171"/>
      <c r="C18" s="185"/>
      <c r="D18" s="59"/>
      <c r="E18" s="60"/>
      <c r="F18" s="60"/>
    </row>
    <row r="19" spans="1:6">
      <c r="A19" s="171"/>
      <c r="B19" s="171"/>
      <c r="C19" s="185"/>
      <c r="D19" s="59"/>
      <c r="E19" s="60"/>
      <c r="F19" s="60"/>
    </row>
    <row r="20" spans="1:6">
      <c r="A20" s="171"/>
      <c r="B20" s="171"/>
      <c r="C20" s="185"/>
      <c r="D20" s="59"/>
      <c r="E20" s="60"/>
      <c r="F20" s="60"/>
    </row>
    <row r="21" spans="1:6">
      <c r="A21" s="171"/>
      <c r="B21" s="171"/>
      <c r="C21" s="185"/>
      <c r="D21" s="59"/>
      <c r="E21" s="60"/>
      <c r="F21" s="60"/>
    </row>
    <row r="22" spans="1:6">
      <c r="A22" s="171"/>
      <c r="B22" s="171"/>
      <c r="C22" s="185"/>
      <c r="D22" s="59"/>
      <c r="E22" s="60"/>
      <c r="F22" s="60"/>
    </row>
    <row r="23" spans="1:6">
      <c r="A23" s="171"/>
      <c r="B23" s="171"/>
      <c r="C23" s="185"/>
      <c r="D23" s="59"/>
      <c r="E23" s="60"/>
      <c r="F23" s="60"/>
    </row>
    <row r="24" spans="1:6" ht="15.75" thickBot="1">
      <c r="A24" s="182"/>
      <c r="B24" s="182"/>
      <c r="C24" s="186"/>
      <c r="D24" s="183"/>
      <c r="E24" s="76"/>
      <c r="F24" s="7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53"/>
  <sheetViews>
    <sheetView workbookViewId="0">
      <selection activeCell="H19" sqref="H19"/>
    </sheetView>
  </sheetViews>
  <sheetFormatPr defaultRowHeight="15"/>
  <cols>
    <col min="1" max="1" width="6.42578125" bestFit="1" customWidth="1"/>
    <col min="2" max="2" width="9.7109375" bestFit="1" customWidth="1"/>
    <col min="3" max="3" width="10.42578125" bestFit="1" customWidth="1"/>
    <col min="4" max="4" width="13.140625" bestFit="1" customWidth="1"/>
    <col min="5" max="5" width="12.85546875" bestFit="1" customWidth="1"/>
    <col min="6" max="6" width="8.7109375" bestFit="1" customWidth="1"/>
    <col min="7" max="7" width="6" bestFit="1" customWidth="1"/>
    <col min="8" max="8" width="7.85546875" bestFit="1" customWidth="1"/>
    <col min="9" max="9" width="7.5703125" bestFit="1" customWidth="1"/>
    <col min="10" max="10" width="9" bestFit="1" customWidth="1"/>
    <col min="11" max="11" width="6.5703125" bestFit="1" customWidth="1"/>
  </cols>
  <sheetData>
    <row r="1" spans="1:11" ht="24" thickBot="1">
      <c r="A1" s="167" t="s">
        <v>0</v>
      </c>
      <c r="B1" s="24" t="s">
        <v>1</v>
      </c>
      <c r="C1" s="25" t="s">
        <v>2</v>
      </c>
      <c r="D1" s="26" t="s">
        <v>3</v>
      </c>
      <c r="E1" s="26" t="s">
        <v>4</v>
      </c>
      <c r="F1" s="26" t="s">
        <v>5</v>
      </c>
      <c r="G1" s="26" t="s">
        <v>6</v>
      </c>
      <c r="H1" s="26" t="s">
        <v>7</v>
      </c>
      <c r="I1" s="26" t="s">
        <v>7</v>
      </c>
      <c r="J1" s="1" t="s">
        <v>8</v>
      </c>
      <c r="K1" s="1" t="s">
        <v>9</v>
      </c>
    </row>
    <row r="2" spans="1:11" ht="24" thickBot="1">
      <c r="A2" s="168"/>
      <c r="B2" s="24" t="s">
        <v>10</v>
      </c>
      <c r="C2" s="2" t="s">
        <v>11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  <c r="I2" s="3" t="s">
        <v>16</v>
      </c>
      <c r="J2" s="1" t="s">
        <v>17</v>
      </c>
      <c r="K2" s="1" t="s">
        <v>18</v>
      </c>
    </row>
    <row r="3" spans="1:11">
      <c r="A3" s="164">
        <v>1</v>
      </c>
      <c r="B3" s="4">
        <v>42008</v>
      </c>
      <c r="C3" s="5">
        <v>400</v>
      </c>
      <c r="D3" s="6">
        <f>C3+(C3*0.05)</f>
        <v>420</v>
      </c>
      <c r="E3" s="27">
        <f>(D3-400+H3)/400+H3</f>
        <v>0.05</v>
      </c>
      <c r="F3" s="6">
        <f>C3/3500</f>
        <v>0.11428571428571428</v>
      </c>
      <c r="G3" s="9">
        <f>(D3-C3)/F3</f>
        <v>175</v>
      </c>
      <c r="H3" s="7"/>
      <c r="I3" s="7"/>
      <c r="J3" s="8">
        <f>F3*50/C3</f>
        <v>1.4285714285714285E-2</v>
      </c>
      <c r="K3" s="31">
        <f>F3*50</f>
        <v>5.7142857142857144</v>
      </c>
    </row>
    <row r="4" spans="1:11">
      <c r="A4" s="165"/>
      <c r="B4" s="4">
        <f>B3+7</f>
        <v>42015</v>
      </c>
      <c r="C4" s="5">
        <f>D3+H3-I3</f>
        <v>420</v>
      </c>
      <c r="D4" s="6">
        <f t="shared" ref="D4:D66" si="0">C4+(C4*0.05)</f>
        <v>441</v>
      </c>
      <c r="E4" s="27">
        <f t="shared" ref="E4:E66" si="1">(D4-400+H4)/400+H4</f>
        <v>0.10249999999999999</v>
      </c>
      <c r="F4" s="6">
        <f t="shared" ref="F4:F66" si="2">C4/3500</f>
        <v>0.12</v>
      </c>
      <c r="G4" s="9">
        <f t="shared" ref="G4:G66" si="3">(D4-C4)/F4</f>
        <v>175</v>
      </c>
      <c r="H4" s="7"/>
      <c r="I4" s="7"/>
      <c r="J4" s="8">
        <f t="shared" ref="J4:J66" si="4">F4*50/C4</f>
        <v>1.4285714285714285E-2</v>
      </c>
      <c r="K4" s="31">
        <f t="shared" ref="K4:K66" si="5">F4*50</f>
        <v>6</v>
      </c>
    </row>
    <row r="5" spans="1:11">
      <c r="A5" s="165"/>
      <c r="B5" s="58">
        <f t="shared" ref="B5:B6" si="6">B4+7</f>
        <v>42022</v>
      </c>
      <c r="C5" s="5">
        <f>D4+H4-I4</f>
        <v>441</v>
      </c>
      <c r="D5" s="6">
        <f t="shared" si="0"/>
        <v>463.05</v>
      </c>
      <c r="E5" s="27">
        <f t="shared" si="1"/>
        <v>0.15762500000000002</v>
      </c>
      <c r="F5" s="6">
        <f t="shared" si="2"/>
        <v>0.126</v>
      </c>
      <c r="G5" s="9">
        <f t="shared" si="3"/>
        <v>175.00000000000009</v>
      </c>
      <c r="H5" s="7"/>
      <c r="I5" s="7"/>
      <c r="J5" s="8">
        <f t="shared" si="4"/>
        <v>1.4285714285714285E-2</v>
      </c>
      <c r="K5" s="31">
        <f t="shared" si="5"/>
        <v>6.3</v>
      </c>
    </row>
    <row r="6" spans="1:11" ht="15.75" thickBot="1">
      <c r="A6" s="166"/>
      <c r="B6" s="58">
        <f t="shared" si="6"/>
        <v>42029</v>
      </c>
      <c r="C6" s="5">
        <f>D5+H5-I5</f>
        <v>463.05</v>
      </c>
      <c r="D6" s="6">
        <f t="shared" si="0"/>
        <v>486.20249999999999</v>
      </c>
      <c r="E6" s="27">
        <f t="shared" si="1"/>
        <v>0.21550624999999995</v>
      </c>
      <c r="F6" s="6">
        <f t="shared" si="2"/>
        <v>0.1323</v>
      </c>
      <c r="G6" s="9">
        <f t="shared" si="3"/>
        <v>174.9999999999998</v>
      </c>
      <c r="H6" s="7"/>
      <c r="I6" s="7"/>
      <c r="J6" s="8">
        <f t="shared" si="4"/>
        <v>1.4285714285714285E-2</v>
      </c>
      <c r="K6" s="31">
        <f t="shared" si="5"/>
        <v>6.6150000000000002</v>
      </c>
    </row>
    <row r="7" spans="1:11" ht="15.75" thickBot="1">
      <c r="A7" s="10"/>
      <c r="B7" s="10"/>
      <c r="C7" s="11"/>
      <c r="D7" s="12"/>
      <c r="E7" s="28"/>
      <c r="F7" s="12"/>
      <c r="G7" s="13"/>
      <c r="H7" s="12"/>
      <c r="I7" s="14"/>
      <c r="J7" s="15"/>
      <c r="K7" s="15"/>
    </row>
    <row r="8" spans="1:11">
      <c r="A8" s="164">
        <v>2</v>
      </c>
      <c r="B8" s="4">
        <f>B6+7</f>
        <v>42036</v>
      </c>
      <c r="C8" s="5">
        <f>D6+H6-I6</f>
        <v>486.20249999999999</v>
      </c>
      <c r="D8" s="6">
        <f t="shared" si="0"/>
        <v>510.51262499999996</v>
      </c>
      <c r="E8" s="27">
        <f>(D8-400+H8)/400+H8</f>
        <v>0.27628156249999991</v>
      </c>
      <c r="F8" s="6">
        <f t="shared" si="2"/>
        <v>0.13891499999999998</v>
      </c>
      <c r="G8" s="9">
        <f t="shared" si="3"/>
        <v>174.9999999999998</v>
      </c>
      <c r="H8" s="7"/>
      <c r="I8" s="7"/>
      <c r="J8" s="8">
        <f t="shared" si="4"/>
        <v>1.4285714285714285E-2</v>
      </c>
      <c r="K8" s="31">
        <f t="shared" si="5"/>
        <v>6.9457499999999994</v>
      </c>
    </row>
    <row r="9" spans="1:11">
      <c r="A9" s="165"/>
      <c r="B9" s="4">
        <f>B8+7</f>
        <v>42043</v>
      </c>
      <c r="C9" s="5">
        <f>D8+H8-I8</f>
        <v>510.51262499999996</v>
      </c>
      <c r="D9" s="6">
        <f t="shared" si="0"/>
        <v>536.0382562499999</v>
      </c>
      <c r="E9" s="27">
        <f t="shared" si="1"/>
        <v>0.34009564062499975</v>
      </c>
      <c r="F9" s="6">
        <f t="shared" si="2"/>
        <v>0.14586074999999998</v>
      </c>
      <c r="G9" s="9">
        <f t="shared" si="3"/>
        <v>174.99999999999966</v>
      </c>
      <c r="H9" s="7"/>
      <c r="I9" s="7"/>
      <c r="J9" s="8">
        <f t="shared" si="4"/>
        <v>1.4285714285714285E-2</v>
      </c>
      <c r="K9" s="31">
        <f t="shared" si="5"/>
        <v>7.2930374999999987</v>
      </c>
    </row>
    <row r="10" spans="1:11">
      <c r="A10" s="165"/>
      <c r="B10" s="58">
        <f t="shared" ref="B10:B11" si="7">B9+7</f>
        <v>42050</v>
      </c>
      <c r="C10" s="59">
        <f t="shared" ref="C10" si="8">D9+H9-I9</f>
        <v>536.0382562499999</v>
      </c>
      <c r="D10" s="6">
        <f t="shared" si="0"/>
        <v>562.84016906249985</v>
      </c>
      <c r="E10" s="27">
        <f t="shared" si="1"/>
        <v>0.40710042265624963</v>
      </c>
      <c r="F10" s="6">
        <f t="shared" si="2"/>
        <v>0.15315378749999997</v>
      </c>
      <c r="G10" s="9">
        <f t="shared" si="3"/>
        <v>174.99999999999972</v>
      </c>
      <c r="H10" s="7"/>
      <c r="I10" s="7"/>
      <c r="J10" s="8">
        <f t="shared" si="4"/>
        <v>1.4285714285714285E-2</v>
      </c>
      <c r="K10" s="31">
        <f t="shared" si="5"/>
        <v>7.6576893749999986</v>
      </c>
    </row>
    <row r="11" spans="1:11" ht="15.75" thickBot="1">
      <c r="A11" s="166"/>
      <c r="B11" s="58">
        <f t="shared" si="7"/>
        <v>42057</v>
      </c>
      <c r="C11" s="59">
        <f>D10+H10-I10</f>
        <v>562.84016906249985</v>
      </c>
      <c r="D11" s="6">
        <f t="shared" si="0"/>
        <v>590.98217751562481</v>
      </c>
      <c r="E11" s="27">
        <f t="shared" si="1"/>
        <v>0.47745544378906202</v>
      </c>
      <c r="F11" s="6">
        <f t="shared" si="2"/>
        <v>0.16081147687499997</v>
      </c>
      <c r="G11" s="9">
        <f t="shared" si="3"/>
        <v>174.99999999999977</v>
      </c>
      <c r="H11" s="7"/>
      <c r="I11" s="7"/>
      <c r="J11" s="8">
        <f t="shared" si="4"/>
        <v>1.4285714285714285E-2</v>
      </c>
      <c r="K11" s="31">
        <f t="shared" si="5"/>
        <v>8.0405738437499981</v>
      </c>
    </row>
    <row r="12" spans="1:11" s="117" customFormat="1" ht="15.75" thickBot="1">
      <c r="A12" s="68"/>
      <c r="B12" s="68"/>
      <c r="C12" s="69"/>
      <c r="D12" s="70"/>
      <c r="E12" s="28"/>
      <c r="F12" s="70"/>
      <c r="G12" s="71"/>
      <c r="H12" s="70"/>
      <c r="I12" s="72"/>
      <c r="J12" s="73"/>
      <c r="K12" s="73"/>
    </row>
    <row r="13" spans="1:11">
      <c r="A13" s="164">
        <v>3</v>
      </c>
      <c r="B13" s="58">
        <f>B11+7</f>
        <v>42064</v>
      </c>
      <c r="C13" s="59">
        <f>D11+H11-I11</f>
        <v>590.98217751562481</v>
      </c>
      <c r="D13" s="6">
        <f t="shared" si="0"/>
        <v>620.53128639140607</v>
      </c>
      <c r="E13" s="27">
        <f t="shared" si="1"/>
        <v>0.55132821597851522</v>
      </c>
      <c r="F13" s="6">
        <f t="shared" si="2"/>
        <v>0.16885205071874995</v>
      </c>
      <c r="G13" s="9">
        <f t="shared" si="3"/>
        <v>175.00000000000009</v>
      </c>
      <c r="H13" s="7"/>
      <c r="I13" s="7"/>
      <c r="J13" s="8">
        <f t="shared" si="4"/>
        <v>1.4285714285714287E-2</v>
      </c>
      <c r="K13" s="31">
        <f t="shared" si="5"/>
        <v>8.4426025359374979</v>
      </c>
    </row>
    <row r="14" spans="1:11">
      <c r="A14" s="165"/>
      <c r="B14" s="58">
        <f>B13+7</f>
        <v>42071</v>
      </c>
      <c r="C14" s="59">
        <f>D13+H13-I13</f>
        <v>620.53128639140607</v>
      </c>
      <c r="D14" s="6">
        <f t="shared" si="0"/>
        <v>651.55785071097637</v>
      </c>
      <c r="E14" s="27">
        <f t="shared" si="1"/>
        <v>0.6288946267774409</v>
      </c>
      <c r="F14" s="6">
        <f t="shared" si="2"/>
        <v>0.17729465325468746</v>
      </c>
      <c r="G14" s="9">
        <f t="shared" si="3"/>
        <v>174.99999999999994</v>
      </c>
      <c r="H14" s="7"/>
      <c r="I14" s="7"/>
      <c r="J14" s="8">
        <f t="shared" si="4"/>
        <v>1.4285714285714285E-2</v>
      </c>
      <c r="K14" s="31">
        <f t="shared" si="5"/>
        <v>8.8647326627343723</v>
      </c>
    </row>
    <row r="15" spans="1:11">
      <c r="A15" s="165"/>
      <c r="B15" s="58">
        <f t="shared" ref="B15:B16" si="9">B14+7</f>
        <v>42078</v>
      </c>
      <c r="C15" s="59">
        <f t="shared" ref="C15" si="10">D14+H14-I14</f>
        <v>651.55785071097637</v>
      </c>
      <c r="D15" s="6">
        <f t="shared" si="0"/>
        <v>684.13574324652518</v>
      </c>
      <c r="E15" s="27">
        <f t="shared" si="1"/>
        <v>0.71033935811631299</v>
      </c>
      <c r="F15" s="6">
        <f t="shared" si="2"/>
        <v>0.18615938591742182</v>
      </c>
      <c r="G15" s="9">
        <f t="shared" si="3"/>
        <v>174.99999999999997</v>
      </c>
      <c r="H15" s="7"/>
      <c r="I15" s="7"/>
      <c r="J15" s="8">
        <f t="shared" si="4"/>
        <v>1.4285714285714285E-2</v>
      </c>
      <c r="K15" s="31">
        <f t="shared" si="5"/>
        <v>9.3079692958710911</v>
      </c>
    </row>
    <row r="16" spans="1:11" ht="15.75" thickBot="1">
      <c r="A16" s="166"/>
      <c r="B16" s="58">
        <f t="shared" si="9"/>
        <v>42085</v>
      </c>
      <c r="C16" s="59">
        <f>D15+H15-I15</f>
        <v>684.13574324652518</v>
      </c>
      <c r="D16" s="6">
        <f t="shared" si="0"/>
        <v>718.34253040885142</v>
      </c>
      <c r="E16" s="27">
        <f t="shared" si="1"/>
        <v>0.79585632602212852</v>
      </c>
      <c r="F16" s="6">
        <f t="shared" si="2"/>
        <v>0.19546735521329292</v>
      </c>
      <c r="G16" s="9">
        <f t="shared" si="3"/>
        <v>174.99999999999989</v>
      </c>
      <c r="H16" s="7"/>
      <c r="I16" s="7"/>
      <c r="J16" s="8">
        <f t="shared" si="4"/>
        <v>1.4285714285714287E-2</v>
      </c>
      <c r="K16" s="31">
        <f t="shared" si="5"/>
        <v>9.7733677606646463</v>
      </c>
    </row>
    <row r="17" spans="1:11" s="117" customFormat="1" ht="15.75" thickBot="1">
      <c r="A17" s="68"/>
      <c r="B17" s="68"/>
      <c r="C17" s="69"/>
      <c r="D17" s="70"/>
      <c r="E17" s="28"/>
      <c r="F17" s="70"/>
      <c r="G17" s="71"/>
      <c r="H17" s="70"/>
      <c r="I17" s="72"/>
      <c r="J17" s="73"/>
      <c r="K17" s="73"/>
    </row>
    <row r="18" spans="1:11">
      <c r="A18" s="164">
        <v>4</v>
      </c>
      <c r="B18" s="58">
        <f>B16+7</f>
        <v>42092</v>
      </c>
      <c r="C18" s="59">
        <f>D16+H16-I16</f>
        <v>718.34253040885142</v>
      </c>
      <c r="D18" s="6">
        <f t="shared" si="0"/>
        <v>754.25965692929401</v>
      </c>
      <c r="E18" s="27">
        <f t="shared" si="1"/>
        <v>0.88564914232323499</v>
      </c>
      <c r="F18" s="6">
        <f t="shared" si="2"/>
        <v>0.20524072297395754</v>
      </c>
      <c r="G18" s="9">
        <f t="shared" si="3"/>
        <v>175.00000000000011</v>
      </c>
      <c r="H18" s="7"/>
      <c r="I18" s="7"/>
      <c r="J18" s="8">
        <f t="shared" si="4"/>
        <v>1.4285714285714285E-2</v>
      </c>
      <c r="K18" s="31">
        <f t="shared" si="5"/>
        <v>10.262036148697877</v>
      </c>
    </row>
    <row r="19" spans="1:11">
      <c r="A19" s="165"/>
      <c r="B19" s="58">
        <f>B18+7</f>
        <v>42099</v>
      </c>
      <c r="C19" s="59">
        <f>D18+H18-I18</f>
        <v>754.25965692929401</v>
      </c>
      <c r="D19" s="6">
        <f t="shared" si="0"/>
        <v>791.97263977575869</v>
      </c>
      <c r="E19" s="27">
        <f t="shared" si="1"/>
        <v>0.97993159943939678</v>
      </c>
      <c r="F19" s="6">
        <f t="shared" si="2"/>
        <v>0.21550275912265543</v>
      </c>
      <c r="G19" s="9">
        <f t="shared" si="3"/>
        <v>174.99999999999991</v>
      </c>
      <c r="H19" s="7"/>
      <c r="I19" s="7"/>
      <c r="J19" s="8">
        <f t="shared" si="4"/>
        <v>1.4285714285714287E-2</v>
      </c>
      <c r="K19" s="31">
        <f t="shared" si="5"/>
        <v>10.775137956132772</v>
      </c>
    </row>
    <row r="20" spans="1:11">
      <c r="A20" s="165"/>
      <c r="B20" s="58">
        <f t="shared" ref="B20:B21" si="11">B19+7</f>
        <v>42106</v>
      </c>
      <c r="C20" s="59">
        <f t="shared" ref="C20" si="12">D19+H19-I19</f>
        <v>791.97263977575869</v>
      </c>
      <c r="D20" s="6">
        <f t="shared" si="0"/>
        <v>831.57127176454662</v>
      </c>
      <c r="E20" s="27">
        <f t="shared" si="1"/>
        <v>1.0789281794113665</v>
      </c>
      <c r="F20" s="6">
        <f t="shared" si="2"/>
        <v>0.2262778970787882</v>
      </c>
      <c r="G20" s="9">
        <f t="shared" si="3"/>
        <v>174.99999999999997</v>
      </c>
      <c r="H20" s="7"/>
      <c r="I20" s="7"/>
      <c r="J20" s="8">
        <f t="shared" si="4"/>
        <v>1.4285714285714285E-2</v>
      </c>
      <c r="K20" s="31">
        <f t="shared" si="5"/>
        <v>11.313894853939409</v>
      </c>
    </row>
    <row r="21" spans="1:11" ht="15.75" thickBot="1">
      <c r="A21" s="166"/>
      <c r="B21" s="58">
        <f t="shared" si="11"/>
        <v>42113</v>
      </c>
      <c r="C21" s="59">
        <f>D20+H20-I20</f>
        <v>831.57127176454662</v>
      </c>
      <c r="D21" s="6">
        <f t="shared" si="0"/>
        <v>873.14983535277395</v>
      </c>
      <c r="E21" s="27">
        <f t="shared" si="1"/>
        <v>1.1828745883819349</v>
      </c>
      <c r="F21" s="6">
        <f t="shared" si="2"/>
        <v>0.23759179193272761</v>
      </c>
      <c r="G21" s="9">
        <f t="shared" si="3"/>
        <v>174.99999999999997</v>
      </c>
      <c r="H21" s="7"/>
      <c r="I21" s="7"/>
      <c r="J21" s="8">
        <f t="shared" si="4"/>
        <v>1.4285714285714285E-2</v>
      </c>
      <c r="K21" s="31">
        <f t="shared" si="5"/>
        <v>11.87958959663638</v>
      </c>
    </row>
    <row r="22" spans="1:11" s="117" customFormat="1" ht="15.75" thickBot="1">
      <c r="A22" s="68"/>
      <c r="B22" s="68"/>
      <c r="C22" s="69"/>
      <c r="D22" s="70"/>
      <c r="E22" s="28"/>
      <c r="F22" s="70"/>
      <c r="G22" s="71"/>
      <c r="H22" s="70"/>
      <c r="I22" s="72"/>
      <c r="J22" s="73"/>
      <c r="K22" s="73"/>
    </row>
    <row r="23" spans="1:11">
      <c r="A23" s="164">
        <v>5</v>
      </c>
      <c r="B23" s="58">
        <f>B21+7</f>
        <v>42120</v>
      </c>
      <c r="C23" s="59">
        <f>D21+H21-I21</f>
        <v>873.14983535277395</v>
      </c>
      <c r="D23" s="6">
        <f t="shared" si="0"/>
        <v>916.80732712041265</v>
      </c>
      <c r="E23" s="27">
        <f t="shared" si="1"/>
        <v>1.2920183178010316</v>
      </c>
      <c r="F23" s="6">
        <f t="shared" si="2"/>
        <v>0.24947138152936399</v>
      </c>
      <c r="G23" s="9">
        <f t="shared" si="3"/>
        <v>175.00000000000003</v>
      </c>
      <c r="H23" s="7"/>
      <c r="I23" s="7"/>
      <c r="J23" s="8">
        <f t="shared" si="4"/>
        <v>1.4285714285714287E-2</v>
      </c>
      <c r="K23" s="31">
        <f t="shared" si="5"/>
        <v>12.4735690764682</v>
      </c>
    </row>
    <row r="24" spans="1:11">
      <c r="A24" s="165"/>
      <c r="B24" s="58">
        <f>B23+7</f>
        <v>42127</v>
      </c>
      <c r="C24" s="59">
        <f>D23+H23-I23</f>
        <v>916.80732712041265</v>
      </c>
      <c r="D24" s="6">
        <f t="shared" si="0"/>
        <v>962.64769347643323</v>
      </c>
      <c r="E24" s="27">
        <f t="shared" si="1"/>
        <v>1.406619233691083</v>
      </c>
      <c r="F24" s="6">
        <f t="shared" si="2"/>
        <v>0.26194495060583217</v>
      </c>
      <c r="G24" s="9">
        <f t="shared" si="3"/>
        <v>174.9999999999998</v>
      </c>
      <c r="H24" s="7"/>
      <c r="I24" s="7"/>
      <c r="J24" s="8">
        <f t="shared" si="4"/>
        <v>1.4285714285714285E-2</v>
      </c>
      <c r="K24" s="31">
        <f t="shared" si="5"/>
        <v>13.097247530291609</v>
      </c>
    </row>
    <row r="25" spans="1:11">
      <c r="A25" s="165"/>
      <c r="B25" s="58">
        <f t="shared" ref="B25:B26" si="13">B24+7</f>
        <v>42134</v>
      </c>
      <c r="C25" s="59">
        <f t="shared" ref="C25" si="14">D24+H24-I24</f>
        <v>962.64769347643323</v>
      </c>
      <c r="D25" s="6">
        <f t="shared" si="0"/>
        <v>1010.7800781502549</v>
      </c>
      <c r="E25" s="27">
        <f t="shared" si="1"/>
        <v>1.5269501953756373</v>
      </c>
      <c r="F25" s="6">
        <f t="shared" si="2"/>
        <v>0.27504219813612379</v>
      </c>
      <c r="G25" s="9">
        <f t="shared" si="3"/>
        <v>175</v>
      </c>
      <c r="H25" s="7"/>
      <c r="I25" s="7"/>
      <c r="J25" s="8">
        <f t="shared" si="4"/>
        <v>1.4285714285714287E-2</v>
      </c>
      <c r="K25" s="31">
        <f t="shared" si="5"/>
        <v>13.75210990680619</v>
      </c>
    </row>
    <row r="26" spans="1:11" ht="15.75" thickBot="1">
      <c r="A26" s="166"/>
      <c r="B26" s="58">
        <f t="shared" si="13"/>
        <v>42141</v>
      </c>
      <c r="C26" s="59">
        <f>D25+H25-I25</f>
        <v>1010.7800781502549</v>
      </c>
      <c r="D26" s="6">
        <f t="shared" si="0"/>
        <v>1061.3190820577677</v>
      </c>
      <c r="E26" s="27">
        <f t="shared" si="1"/>
        <v>1.6532977051444191</v>
      </c>
      <c r="F26" s="6">
        <f t="shared" si="2"/>
        <v>0.28879430804292999</v>
      </c>
      <c r="G26" s="9">
        <f t="shared" si="3"/>
        <v>175.00000000000011</v>
      </c>
      <c r="H26" s="7"/>
      <c r="I26" s="7"/>
      <c r="J26" s="8">
        <f t="shared" si="4"/>
        <v>1.4285714285714285E-2</v>
      </c>
      <c r="K26" s="31">
        <f t="shared" si="5"/>
        <v>14.439715402146499</v>
      </c>
    </row>
    <row r="27" spans="1:11" s="117" customFormat="1" ht="15.75" thickBot="1">
      <c r="A27" s="68"/>
      <c r="B27" s="68"/>
      <c r="C27" s="69"/>
      <c r="D27" s="70"/>
      <c r="E27" s="28"/>
      <c r="F27" s="70"/>
      <c r="G27" s="71"/>
      <c r="H27" s="70"/>
      <c r="I27" s="72"/>
      <c r="J27" s="73"/>
      <c r="K27" s="73"/>
    </row>
    <row r="28" spans="1:11">
      <c r="A28" s="164">
        <v>6</v>
      </c>
      <c r="B28" s="58">
        <f>B26+7</f>
        <v>42148</v>
      </c>
      <c r="C28" s="59">
        <f>D26+H26-I26</f>
        <v>1061.3190820577677</v>
      </c>
      <c r="D28" s="6">
        <f t="shared" si="0"/>
        <v>1114.385036160656</v>
      </c>
      <c r="E28" s="27">
        <f t="shared" si="1"/>
        <v>1.7859625904016401</v>
      </c>
      <c r="F28" s="6">
        <f t="shared" si="2"/>
        <v>0.30323402344507649</v>
      </c>
      <c r="G28" s="9">
        <f t="shared" si="3"/>
        <v>174.9999999999998</v>
      </c>
      <c r="H28" s="7"/>
      <c r="I28" s="7"/>
      <c r="J28" s="8">
        <f t="shared" si="4"/>
        <v>1.4285714285714287E-2</v>
      </c>
      <c r="K28" s="31">
        <f t="shared" si="5"/>
        <v>15.161701172253824</v>
      </c>
    </row>
    <row r="29" spans="1:11">
      <c r="A29" s="165"/>
      <c r="B29" s="58">
        <f>B28+7</f>
        <v>42155</v>
      </c>
      <c r="C29" s="59">
        <f>D28+H28-I28</f>
        <v>1114.385036160656</v>
      </c>
      <c r="D29" s="6">
        <f t="shared" si="0"/>
        <v>1170.1042879686888</v>
      </c>
      <c r="E29" s="27">
        <f t="shared" si="1"/>
        <v>1.925260719921722</v>
      </c>
      <c r="F29" s="6">
        <f t="shared" si="2"/>
        <v>0.31839572461733029</v>
      </c>
      <c r="G29" s="9">
        <f t="shared" si="3"/>
        <v>175.00000000000006</v>
      </c>
      <c r="H29" s="7"/>
      <c r="I29" s="7"/>
      <c r="J29" s="8">
        <f t="shared" si="4"/>
        <v>1.4285714285714285E-2</v>
      </c>
      <c r="K29" s="31">
        <f t="shared" si="5"/>
        <v>15.919786230866514</v>
      </c>
    </row>
    <row r="30" spans="1:11">
      <c r="A30" s="165"/>
      <c r="B30" s="58">
        <f t="shared" ref="B30:B31" si="15">B29+7</f>
        <v>42162</v>
      </c>
      <c r="C30" s="59">
        <f t="shared" ref="C30" si="16">D29+H29-I29</f>
        <v>1170.1042879686888</v>
      </c>
      <c r="D30" s="6">
        <f t="shared" si="0"/>
        <v>1228.6095023671232</v>
      </c>
      <c r="E30" s="27">
        <f t="shared" si="1"/>
        <v>2.0715237559178079</v>
      </c>
      <c r="F30" s="6">
        <f t="shared" si="2"/>
        <v>0.33431551084819683</v>
      </c>
      <c r="G30" s="9">
        <f t="shared" si="3"/>
        <v>174.99999999999991</v>
      </c>
      <c r="H30" s="7"/>
      <c r="I30" s="7"/>
      <c r="J30" s="8">
        <f t="shared" si="4"/>
        <v>1.4285714285714285E-2</v>
      </c>
      <c r="K30" s="31">
        <f t="shared" si="5"/>
        <v>16.71577554240984</v>
      </c>
    </row>
    <row r="31" spans="1:11" ht="15.75" thickBot="1">
      <c r="A31" s="166"/>
      <c r="B31" s="58">
        <f t="shared" si="15"/>
        <v>42169</v>
      </c>
      <c r="C31" s="59">
        <f>D30+H30-I30</f>
        <v>1228.6095023671232</v>
      </c>
      <c r="D31" s="6">
        <f t="shared" si="0"/>
        <v>1290.0399774854793</v>
      </c>
      <c r="E31" s="27">
        <f t="shared" si="1"/>
        <v>2.2250999437136985</v>
      </c>
      <c r="F31" s="6">
        <f t="shared" si="2"/>
        <v>0.35103128639060666</v>
      </c>
      <c r="G31" s="9">
        <f t="shared" si="3"/>
        <v>174.99999999999974</v>
      </c>
      <c r="H31" s="7"/>
      <c r="I31" s="7"/>
      <c r="J31" s="8">
        <f t="shared" si="4"/>
        <v>1.4285714285714285E-2</v>
      </c>
      <c r="K31" s="31">
        <f t="shared" si="5"/>
        <v>17.551564319530332</v>
      </c>
    </row>
    <row r="32" spans="1:11" s="117" customFormat="1" ht="15.75" thickBot="1">
      <c r="A32" s="68"/>
      <c r="B32" s="68"/>
      <c r="C32" s="69"/>
      <c r="D32" s="70"/>
      <c r="E32" s="28"/>
      <c r="F32" s="70"/>
      <c r="G32" s="71"/>
      <c r="H32" s="70"/>
      <c r="I32" s="72"/>
      <c r="J32" s="73"/>
      <c r="K32" s="73"/>
    </row>
    <row r="33" spans="1:11">
      <c r="A33" s="164">
        <v>7</v>
      </c>
      <c r="B33" s="58">
        <f>B31+7</f>
        <v>42176</v>
      </c>
      <c r="C33" s="59">
        <f>D31+H31-I31</f>
        <v>1290.0399774854793</v>
      </c>
      <c r="D33" s="6">
        <f t="shared" si="0"/>
        <v>1354.5419763597533</v>
      </c>
      <c r="E33" s="27">
        <f t="shared" si="1"/>
        <v>2.3863549408993832</v>
      </c>
      <c r="F33" s="6">
        <f t="shared" si="2"/>
        <v>0.36858285071013697</v>
      </c>
      <c r="G33" s="9">
        <f t="shared" si="3"/>
        <v>175.00000000000014</v>
      </c>
      <c r="H33" s="7"/>
      <c r="I33" s="7"/>
      <c r="J33" s="8">
        <f t="shared" si="4"/>
        <v>1.4285714285714287E-2</v>
      </c>
      <c r="K33" s="31">
        <f t="shared" si="5"/>
        <v>18.429142535506848</v>
      </c>
    </row>
    <row r="34" spans="1:11">
      <c r="A34" s="165"/>
      <c r="B34" s="58">
        <f>B33+7</f>
        <v>42183</v>
      </c>
      <c r="C34" s="59">
        <f>D33+H33-I33</f>
        <v>1354.5419763597533</v>
      </c>
      <c r="D34" s="6">
        <f t="shared" si="0"/>
        <v>1422.2690751777409</v>
      </c>
      <c r="E34" s="27">
        <f t="shared" si="1"/>
        <v>2.5556726879443521</v>
      </c>
      <c r="F34" s="6">
        <f t="shared" si="2"/>
        <v>0.38701199324564384</v>
      </c>
      <c r="G34" s="9">
        <f t="shared" si="3"/>
        <v>174.99999999999969</v>
      </c>
      <c r="H34" s="7"/>
      <c r="I34" s="7"/>
      <c r="J34" s="8">
        <f t="shared" si="4"/>
        <v>1.4285714285714287E-2</v>
      </c>
      <c r="K34" s="31">
        <f t="shared" si="5"/>
        <v>19.350599662282193</v>
      </c>
    </row>
    <row r="35" spans="1:11">
      <c r="A35" s="165"/>
      <c r="B35" s="58">
        <f t="shared" ref="B35:B36" si="17">B34+7</f>
        <v>42190</v>
      </c>
      <c r="C35" s="59">
        <f t="shared" ref="C35" si="18">D34+H34-I34</f>
        <v>1422.2690751777409</v>
      </c>
      <c r="D35" s="6">
        <f t="shared" si="0"/>
        <v>1493.382528936628</v>
      </c>
      <c r="E35" s="27">
        <f t="shared" si="1"/>
        <v>2.7334563223415698</v>
      </c>
      <c r="F35" s="6">
        <f t="shared" si="2"/>
        <v>0.40636259290792598</v>
      </c>
      <c r="G35" s="9">
        <f t="shared" si="3"/>
        <v>175.00000000000011</v>
      </c>
      <c r="H35" s="7"/>
      <c r="I35" s="7"/>
      <c r="J35" s="8">
        <f t="shared" si="4"/>
        <v>1.4285714285714285E-2</v>
      </c>
      <c r="K35" s="31">
        <f t="shared" si="5"/>
        <v>20.318129645396297</v>
      </c>
    </row>
    <row r="36" spans="1:11" ht="15.75" thickBot="1">
      <c r="A36" s="166"/>
      <c r="B36" s="58">
        <f t="shared" si="17"/>
        <v>42197</v>
      </c>
      <c r="C36" s="59">
        <f>D35+H35-I35</f>
        <v>1493.382528936628</v>
      </c>
      <c r="D36" s="6">
        <f t="shared" si="0"/>
        <v>1568.0516553834593</v>
      </c>
      <c r="E36" s="27">
        <f t="shared" si="1"/>
        <v>2.9201291384586483</v>
      </c>
      <c r="F36" s="6">
        <f t="shared" si="2"/>
        <v>0.42668072255332229</v>
      </c>
      <c r="G36" s="9">
        <f t="shared" si="3"/>
        <v>174.99999999999986</v>
      </c>
      <c r="H36" s="7"/>
      <c r="I36" s="7"/>
      <c r="J36" s="8">
        <f t="shared" si="4"/>
        <v>1.4285714285714285E-2</v>
      </c>
      <c r="K36" s="31">
        <f t="shared" si="5"/>
        <v>21.334036127666113</v>
      </c>
    </row>
    <row r="37" spans="1:11" s="117" customFormat="1" ht="15.75" thickBot="1">
      <c r="A37" s="68"/>
      <c r="B37" s="68"/>
      <c r="C37" s="69"/>
      <c r="D37" s="70"/>
      <c r="E37" s="28"/>
      <c r="F37" s="70"/>
      <c r="G37" s="71"/>
      <c r="H37" s="70"/>
      <c r="I37" s="72"/>
      <c r="J37" s="73"/>
      <c r="K37" s="73"/>
    </row>
    <row r="38" spans="1:11">
      <c r="A38" s="164">
        <v>8</v>
      </c>
      <c r="B38" s="4">
        <v>42204</v>
      </c>
      <c r="C38" s="59">
        <f>D36+H36-I36</f>
        <v>1568.0516553834593</v>
      </c>
      <c r="D38" s="6">
        <f t="shared" si="0"/>
        <v>1646.4542381526323</v>
      </c>
      <c r="E38" s="27">
        <f t="shared" si="1"/>
        <v>3.1161355953815808</v>
      </c>
      <c r="F38" s="6">
        <f t="shared" si="2"/>
        <v>0.44801475868098839</v>
      </c>
      <c r="G38" s="9">
        <f t="shared" si="3"/>
        <v>175.00000000000011</v>
      </c>
      <c r="H38" s="7"/>
      <c r="I38" s="7"/>
      <c r="J38" s="8">
        <f t="shared" si="4"/>
        <v>1.4285714285714287E-2</v>
      </c>
      <c r="K38" s="31">
        <f t="shared" si="5"/>
        <v>22.40073793404942</v>
      </c>
    </row>
    <row r="39" spans="1:11">
      <c r="A39" s="165"/>
      <c r="B39" s="4">
        <v>42211</v>
      </c>
      <c r="C39" s="59">
        <f>D38+H38-I38</f>
        <v>1646.4542381526323</v>
      </c>
      <c r="D39" s="6">
        <f t="shared" si="0"/>
        <v>1728.776950060264</v>
      </c>
      <c r="E39" s="27">
        <f t="shared" si="1"/>
        <v>3.3219423751506598</v>
      </c>
      <c r="F39" s="6">
        <f t="shared" si="2"/>
        <v>0.47041549661503779</v>
      </c>
      <c r="G39" s="9">
        <f t="shared" si="3"/>
        <v>175.00000000000003</v>
      </c>
      <c r="H39" s="7"/>
      <c r="I39" s="7"/>
      <c r="J39" s="8">
        <f t="shared" si="4"/>
        <v>1.4285714285714285E-2</v>
      </c>
      <c r="K39" s="31">
        <f t="shared" si="5"/>
        <v>23.52077483075189</v>
      </c>
    </row>
    <row r="40" spans="1:11">
      <c r="A40" s="165"/>
      <c r="B40" s="4">
        <v>42218</v>
      </c>
      <c r="C40" s="59">
        <f t="shared" ref="C40" si="19">D39+H39-I39</f>
        <v>1728.776950060264</v>
      </c>
      <c r="D40" s="6">
        <f t="shared" si="0"/>
        <v>1815.2157975632772</v>
      </c>
      <c r="E40" s="27">
        <f t="shared" si="1"/>
        <v>3.5380394939081929</v>
      </c>
      <c r="F40" s="6">
        <f t="shared" si="2"/>
        <v>0.49393627144578972</v>
      </c>
      <c r="G40" s="9">
        <f t="shared" si="3"/>
        <v>175.00000000000003</v>
      </c>
      <c r="H40" s="7"/>
      <c r="I40" s="7"/>
      <c r="J40" s="8">
        <f t="shared" si="4"/>
        <v>1.4285714285714285E-2</v>
      </c>
      <c r="K40" s="31">
        <f t="shared" si="5"/>
        <v>24.696813572289486</v>
      </c>
    </row>
    <row r="41" spans="1:11" ht="15.75" thickBot="1">
      <c r="A41" s="166"/>
      <c r="B41" s="4">
        <v>42225</v>
      </c>
      <c r="C41" s="59">
        <f>D40+H40-I40</f>
        <v>1815.2157975632772</v>
      </c>
      <c r="D41" s="6">
        <f t="shared" si="0"/>
        <v>1905.9765874414411</v>
      </c>
      <c r="E41" s="27">
        <f t="shared" si="1"/>
        <v>3.7649414686036029</v>
      </c>
      <c r="F41" s="6">
        <f t="shared" si="2"/>
        <v>0.51863308501807914</v>
      </c>
      <c r="G41" s="9">
        <f t="shared" si="3"/>
        <v>175.00000000000011</v>
      </c>
      <c r="H41" s="7"/>
      <c r="I41" s="7"/>
      <c r="J41" s="8">
        <f t="shared" si="4"/>
        <v>1.4285714285714284E-2</v>
      </c>
      <c r="K41" s="31">
        <f t="shared" si="5"/>
        <v>25.931654250903957</v>
      </c>
    </row>
    <row r="42" spans="1:11" s="117" customFormat="1" ht="15.75" thickBot="1">
      <c r="A42" s="68"/>
      <c r="B42" s="68"/>
      <c r="C42" s="69"/>
      <c r="D42" s="70"/>
      <c r="E42" s="28"/>
      <c r="F42" s="70"/>
      <c r="G42" s="71"/>
      <c r="H42" s="70"/>
      <c r="I42" s="72"/>
      <c r="J42" s="73"/>
      <c r="K42" s="73"/>
    </row>
    <row r="43" spans="1:11">
      <c r="A43" s="164">
        <v>9</v>
      </c>
      <c r="B43" s="58">
        <f>B41+7</f>
        <v>42232</v>
      </c>
      <c r="C43" s="59">
        <f>D41+H41-I41</f>
        <v>1905.9765874414411</v>
      </c>
      <c r="D43" s="6">
        <f t="shared" si="0"/>
        <v>2001.2754168135132</v>
      </c>
      <c r="E43" s="27">
        <f t="shared" si="1"/>
        <v>4.0031885420337829</v>
      </c>
      <c r="F43" s="6">
        <f t="shared" si="2"/>
        <v>0.54456473926898319</v>
      </c>
      <c r="G43" s="9">
        <f t="shared" si="3"/>
        <v>175.00000000000003</v>
      </c>
      <c r="H43" s="7"/>
      <c r="I43" s="7"/>
      <c r="J43" s="8">
        <f t="shared" si="4"/>
        <v>1.4285714285714287E-2</v>
      </c>
      <c r="K43" s="31">
        <f t="shared" si="5"/>
        <v>27.228236963449159</v>
      </c>
    </row>
    <row r="44" spans="1:11">
      <c r="A44" s="165"/>
      <c r="B44" s="58">
        <f>B43+7</f>
        <v>42239</v>
      </c>
      <c r="C44" s="59">
        <f>D43+H43-I43</f>
        <v>2001.2754168135132</v>
      </c>
      <c r="D44" s="6">
        <f t="shared" si="0"/>
        <v>2101.3391876541887</v>
      </c>
      <c r="E44" s="27">
        <f t="shared" si="1"/>
        <v>4.2533479691354721</v>
      </c>
      <c r="F44" s="6">
        <f t="shared" si="2"/>
        <v>0.5717929762324323</v>
      </c>
      <c r="G44" s="9">
        <f t="shared" si="3"/>
        <v>174.99999999999972</v>
      </c>
      <c r="H44" s="7"/>
      <c r="I44" s="7"/>
      <c r="J44" s="8">
        <f t="shared" si="4"/>
        <v>1.4285714285714285E-2</v>
      </c>
      <c r="K44" s="31">
        <f t="shared" si="5"/>
        <v>28.589648811621615</v>
      </c>
    </row>
    <row r="45" spans="1:11">
      <c r="A45" s="165"/>
      <c r="B45" s="58">
        <f t="shared" ref="B45:B46" si="20">B44+7</f>
        <v>42246</v>
      </c>
      <c r="C45" s="59">
        <f t="shared" ref="C45" si="21">D44+H44-I44</f>
        <v>2101.3391876541887</v>
      </c>
      <c r="D45" s="6">
        <f t="shared" si="0"/>
        <v>2206.4061470368979</v>
      </c>
      <c r="E45" s="27">
        <f t="shared" si="1"/>
        <v>4.516015367592245</v>
      </c>
      <c r="F45" s="6">
        <f t="shared" si="2"/>
        <v>0.60038262504405393</v>
      </c>
      <c r="G45" s="9">
        <f t="shared" si="3"/>
        <v>174.99999999999966</v>
      </c>
      <c r="H45" s="7"/>
      <c r="I45" s="7"/>
      <c r="J45" s="8">
        <f t="shared" si="4"/>
        <v>1.4285714285714287E-2</v>
      </c>
      <c r="K45" s="31">
        <f t="shared" si="5"/>
        <v>30.019131252202698</v>
      </c>
    </row>
    <row r="46" spans="1:11" ht="15.75" thickBot="1">
      <c r="A46" s="166"/>
      <c r="B46" s="58">
        <f t="shared" si="20"/>
        <v>42253</v>
      </c>
      <c r="C46" s="59">
        <f>D45+H45-I45</f>
        <v>2206.4061470368979</v>
      </c>
      <c r="D46" s="6">
        <f t="shared" si="0"/>
        <v>2316.7264543887427</v>
      </c>
      <c r="E46" s="27">
        <f t="shared" si="1"/>
        <v>4.7918161359718567</v>
      </c>
      <c r="F46" s="6">
        <f t="shared" si="2"/>
        <v>0.6304017562962565</v>
      </c>
      <c r="G46" s="9">
        <f t="shared" si="3"/>
        <v>174.99999999999986</v>
      </c>
      <c r="H46" s="7"/>
      <c r="I46" s="7"/>
      <c r="J46" s="8">
        <f t="shared" si="4"/>
        <v>1.4285714285714285E-2</v>
      </c>
      <c r="K46" s="31">
        <f t="shared" si="5"/>
        <v>31.520087814812825</v>
      </c>
    </row>
    <row r="47" spans="1:11" s="117" customFormat="1" ht="15.75" thickBot="1">
      <c r="A47" s="68"/>
      <c r="B47" s="68"/>
      <c r="C47" s="69"/>
      <c r="D47" s="70"/>
      <c r="E47" s="28"/>
      <c r="F47" s="70"/>
      <c r="G47" s="71"/>
      <c r="H47" s="70"/>
      <c r="I47" s="72"/>
      <c r="J47" s="73"/>
      <c r="K47" s="73"/>
    </row>
    <row r="48" spans="1:11">
      <c r="A48" s="164">
        <v>10</v>
      </c>
      <c r="B48" s="58">
        <f>B46+7</f>
        <v>42260</v>
      </c>
      <c r="C48" s="59">
        <f>D46+H46-I46</f>
        <v>2316.7264543887427</v>
      </c>
      <c r="D48" s="6">
        <f t="shared" si="0"/>
        <v>2432.5627771081799</v>
      </c>
      <c r="E48" s="27">
        <f t="shared" si="1"/>
        <v>5.0814069427704496</v>
      </c>
      <c r="F48" s="6">
        <f t="shared" si="2"/>
        <v>0.66192184411106936</v>
      </c>
      <c r="G48" s="9">
        <f t="shared" si="3"/>
        <v>175.00000000000017</v>
      </c>
      <c r="H48" s="7"/>
      <c r="I48" s="7"/>
      <c r="J48" s="8">
        <f t="shared" si="4"/>
        <v>1.4285714285714287E-2</v>
      </c>
      <c r="K48" s="31">
        <f t="shared" si="5"/>
        <v>33.096092205553468</v>
      </c>
    </row>
    <row r="49" spans="1:11">
      <c r="A49" s="165"/>
      <c r="B49" s="58">
        <f>B48+7</f>
        <v>42267</v>
      </c>
      <c r="C49" s="59">
        <f>D48+H48-I48</f>
        <v>2432.5627771081799</v>
      </c>
      <c r="D49" s="6">
        <f t="shared" si="0"/>
        <v>2554.1909159635888</v>
      </c>
      <c r="E49" s="27">
        <f t="shared" si="1"/>
        <v>5.3854772899089722</v>
      </c>
      <c r="F49" s="6">
        <f t="shared" si="2"/>
        <v>0.69501793631662279</v>
      </c>
      <c r="G49" s="9">
        <f t="shared" si="3"/>
        <v>174.99999999999989</v>
      </c>
      <c r="H49" s="7"/>
      <c r="I49" s="7"/>
      <c r="J49" s="8">
        <f t="shared" si="4"/>
        <v>1.4285714285714285E-2</v>
      </c>
      <c r="K49" s="31">
        <f t="shared" si="5"/>
        <v>34.75089681583114</v>
      </c>
    </row>
    <row r="50" spans="1:11">
      <c r="A50" s="165"/>
      <c r="B50" s="58">
        <f t="shared" ref="B50:B51" si="22">B49+7</f>
        <v>42274</v>
      </c>
      <c r="C50" s="59">
        <f t="shared" ref="C50" si="23">D49+H49-I49</f>
        <v>2554.1909159635888</v>
      </c>
      <c r="D50" s="6">
        <f t="shared" si="0"/>
        <v>2681.9004617617684</v>
      </c>
      <c r="E50" s="27">
        <f t="shared" si="1"/>
        <v>5.7047511544044207</v>
      </c>
      <c r="F50" s="6">
        <f t="shared" si="2"/>
        <v>0.729768833132454</v>
      </c>
      <c r="G50" s="9">
        <f t="shared" si="3"/>
        <v>175.00000000000011</v>
      </c>
      <c r="H50" s="7"/>
      <c r="I50" s="7"/>
      <c r="J50" s="8">
        <f t="shared" si="4"/>
        <v>1.4285714285714285E-2</v>
      </c>
      <c r="K50" s="31">
        <f t="shared" si="5"/>
        <v>36.488441656622697</v>
      </c>
    </row>
    <row r="51" spans="1:11" ht="15.75" thickBot="1">
      <c r="A51" s="166"/>
      <c r="B51" s="58">
        <f t="shared" si="22"/>
        <v>42281</v>
      </c>
      <c r="C51" s="59">
        <f>D50+H50-I50</f>
        <v>2681.9004617617684</v>
      </c>
      <c r="D51" s="6">
        <f t="shared" si="0"/>
        <v>2815.9954848498569</v>
      </c>
      <c r="E51" s="27">
        <f t="shared" si="1"/>
        <v>6.0399887121246421</v>
      </c>
      <c r="F51" s="6">
        <f t="shared" si="2"/>
        <v>0.76625727478907668</v>
      </c>
      <c r="G51" s="9">
        <f t="shared" si="3"/>
        <v>175.00000000000011</v>
      </c>
      <c r="H51" s="7"/>
      <c r="I51" s="7"/>
      <c r="J51" s="8">
        <f t="shared" si="4"/>
        <v>1.4285714285714285E-2</v>
      </c>
      <c r="K51" s="31">
        <f t="shared" si="5"/>
        <v>38.312863739453832</v>
      </c>
    </row>
    <row r="52" spans="1:11" s="117" customFormat="1" ht="15.75" thickBot="1">
      <c r="A52" s="68"/>
      <c r="B52" s="68"/>
      <c r="C52" s="69"/>
      <c r="D52" s="70"/>
      <c r="E52" s="28"/>
      <c r="F52" s="70"/>
      <c r="G52" s="71"/>
      <c r="H52" s="70"/>
      <c r="I52" s="72"/>
      <c r="J52" s="73"/>
      <c r="K52" s="73"/>
    </row>
    <row r="53" spans="1:11">
      <c r="A53" s="164">
        <v>11</v>
      </c>
      <c r="B53" s="58">
        <f>B51+7</f>
        <v>42288</v>
      </c>
      <c r="C53" s="59">
        <f>D51+H51-I51</f>
        <v>2815.9954848498569</v>
      </c>
      <c r="D53" s="6">
        <f t="shared" si="0"/>
        <v>2956.7952590923496</v>
      </c>
      <c r="E53" s="27">
        <f t="shared" si="1"/>
        <v>6.3919881477308742</v>
      </c>
      <c r="F53" s="6">
        <f t="shared" si="2"/>
        <v>0.80457013852853054</v>
      </c>
      <c r="G53" s="9">
        <f t="shared" si="3"/>
        <v>174.99999999999986</v>
      </c>
      <c r="H53" s="7"/>
      <c r="I53" s="7"/>
      <c r="J53" s="8">
        <f t="shared" si="4"/>
        <v>1.4285714285714285E-2</v>
      </c>
      <c r="K53" s="31">
        <f t="shared" si="5"/>
        <v>40.228506926426526</v>
      </c>
    </row>
    <row r="54" spans="1:11">
      <c r="A54" s="165"/>
      <c r="B54" s="58">
        <f>B53+7</f>
        <v>42295</v>
      </c>
      <c r="C54" s="59">
        <f>D53+H53-I53</f>
        <v>2956.7952590923496</v>
      </c>
      <c r="D54" s="6">
        <f t="shared" si="0"/>
        <v>3104.6350220469672</v>
      </c>
      <c r="E54" s="27">
        <f t="shared" si="1"/>
        <v>6.7615875551174183</v>
      </c>
      <c r="F54" s="6">
        <f t="shared" si="2"/>
        <v>0.84479864545495709</v>
      </c>
      <c r="G54" s="9">
        <f t="shared" si="3"/>
        <v>175.00000000000006</v>
      </c>
      <c r="H54" s="7"/>
      <c r="I54" s="7"/>
      <c r="J54" s="8">
        <f t="shared" si="4"/>
        <v>1.4285714285714287E-2</v>
      </c>
      <c r="K54" s="31">
        <f t="shared" si="5"/>
        <v>42.239932272747858</v>
      </c>
    </row>
    <row r="55" spans="1:11">
      <c r="A55" s="165"/>
      <c r="B55" s="58">
        <f t="shared" ref="B55:B56" si="24">B54+7</f>
        <v>42302</v>
      </c>
      <c r="C55" s="59">
        <f t="shared" ref="C55" si="25">D54+H54-I54</f>
        <v>3104.6350220469672</v>
      </c>
      <c r="D55" s="6">
        <f t="shared" si="0"/>
        <v>3259.8667731493156</v>
      </c>
      <c r="E55" s="27">
        <f t="shared" si="1"/>
        <v>7.1496669328732887</v>
      </c>
      <c r="F55" s="6">
        <f t="shared" si="2"/>
        <v>0.88703857772770489</v>
      </c>
      <c r="G55" s="9">
        <f t="shared" si="3"/>
        <v>175.00000000000009</v>
      </c>
      <c r="H55" s="7"/>
      <c r="I55" s="7"/>
      <c r="J55" s="8">
        <f t="shared" si="4"/>
        <v>1.4285714285714285E-2</v>
      </c>
      <c r="K55" s="31">
        <f t="shared" si="5"/>
        <v>44.351928886385245</v>
      </c>
    </row>
    <row r="56" spans="1:11" ht="15.75" thickBot="1">
      <c r="A56" s="166"/>
      <c r="B56" s="58">
        <f t="shared" si="24"/>
        <v>42309</v>
      </c>
      <c r="C56" s="59">
        <f>D55+H55-I55</f>
        <v>3259.8667731493156</v>
      </c>
      <c r="D56" s="6">
        <f t="shared" si="0"/>
        <v>3422.8601118067813</v>
      </c>
      <c r="E56" s="27">
        <f t="shared" si="1"/>
        <v>7.5571502795169536</v>
      </c>
      <c r="F56" s="6">
        <f t="shared" si="2"/>
        <v>0.93139050661409017</v>
      </c>
      <c r="G56" s="9">
        <f t="shared" si="3"/>
        <v>174.99999999999997</v>
      </c>
      <c r="H56" s="7"/>
      <c r="I56" s="7"/>
      <c r="J56" s="8">
        <f t="shared" si="4"/>
        <v>1.4285714285714285E-2</v>
      </c>
      <c r="K56" s="31">
        <f t="shared" si="5"/>
        <v>46.569525330704508</v>
      </c>
    </row>
    <row r="57" spans="1:11" s="117" customFormat="1" ht="15.75" thickBot="1">
      <c r="A57" s="68"/>
      <c r="B57" s="68"/>
      <c r="C57" s="69"/>
      <c r="D57" s="70"/>
      <c r="E57" s="28"/>
      <c r="F57" s="70"/>
      <c r="G57" s="71"/>
      <c r="H57" s="70"/>
      <c r="I57" s="72"/>
      <c r="J57" s="73"/>
      <c r="K57" s="73"/>
    </row>
    <row r="58" spans="1:11">
      <c r="A58" s="164">
        <v>12</v>
      </c>
      <c r="B58" s="58">
        <f>B56+7</f>
        <v>42316</v>
      </c>
      <c r="C58" s="59">
        <f>D56+H56-I56</f>
        <v>3422.8601118067813</v>
      </c>
      <c r="D58" s="6">
        <f t="shared" si="0"/>
        <v>3594.0031173971206</v>
      </c>
      <c r="E58" s="27">
        <f t="shared" si="1"/>
        <v>7.9850077934928017</v>
      </c>
      <c r="F58" s="6">
        <f t="shared" si="2"/>
        <v>0.97796003194479464</v>
      </c>
      <c r="G58" s="9">
        <f t="shared" si="3"/>
        <v>175.00000000000023</v>
      </c>
      <c r="H58" s="7"/>
      <c r="I58" s="7"/>
      <c r="J58" s="8">
        <f t="shared" si="4"/>
        <v>1.4285714285714285E-2</v>
      </c>
      <c r="K58" s="31">
        <f t="shared" si="5"/>
        <v>48.898001597239734</v>
      </c>
    </row>
    <row r="59" spans="1:11">
      <c r="A59" s="165"/>
      <c r="B59" s="58">
        <f>B58+7</f>
        <v>42323</v>
      </c>
      <c r="C59" s="59">
        <f>D58+H58-I58</f>
        <v>3594.0031173971206</v>
      </c>
      <c r="D59" s="6">
        <f t="shared" si="0"/>
        <v>3773.7032732669768</v>
      </c>
      <c r="E59" s="27">
        <f t="shared" si="1"/>
        <v>8.4342581831674419</v>
      </c>
      <c r="F59" s="6">
        <f t="shared" si="2"/>
        <v>1.0268580335420345</v>
      </c>
      <c r="G59" s="9">
        <f t="shared" si="3"/>
        <v>175.00000000000014</v>
      </c>
      <c r="H59" s="7"/>
      <c r="I59" s="7"/>
      <c r="J59" s="8">
        <f t="shared" si="4"/>
        <v>1.4285714285714287E-2</v>
      </c>
      <c r="K59" s="31">
        <f t="shared" si="5"/>
        <v>51.342901677101729</v>
      </c>
    </row>
    <row r="60" spans="1:11">
      <c r="A60" s="165"/>
      <c r="B60" s="58">
        <f t="shared" ref="B60:B61" si="26">B59+7</f>
        <v>42330</v>
      </c>
      <c r="C60" s="59">
        <f t="shared" ref="C60" si="27">D59+H59-I59</f>
        <v>3773.7032732669768</v>
      </c>
      <c r="D60" s="6">
        <f t="shared" si="0"/>
        <v>3962.3884369303255</v>
      </c>
      <c r="E60" s="27">
        <f t="shared" si="1"/>
        <v>8.9059710923258137</v>
      </c>
      <c r="F60" s="6">
        <f t="shared" si="2"/>
        <v>1.0782009352191362</v>
      </c>
      <c r="G60" s="9">
        <f t="shared" si="3"/>
        <v>174.99999999999989</v>
      </c>
      <c r="H60" s="7"/>
      <c r="I60" s="7"/>
      <c r="J60" s="8">
        <f t="shared" si="4"/>
        <v>1.4285714285714285E-2</v>
      </c>
      <c r="K60" s="31">
        <f t="shared" si="5"/>
        <v>53.91004676095681</v>
      </c>
    </row>
    <row r="61" spans="1:11" ht="15.75" thickBot="1">
      <c r="A61" s="166"/>
      <c r="B61" s="58">
        <f t="shared" si="26"/>
        <v>42337</v>
      </c>
      <c r="C61" s="59">
        <f>D60+H60-I60</f>
        <v>3962.3884369303255</v>
      </c>
      <c r="D61" s="6">
        <f t="shared" si="0"/>
        <v>4160.5078587768421</v>
      </c>
      <c r="E61" s="27">
        <f t="shared" si="1"/>
        <v>9.4012696469421044</v>
      </c>
      <c r="F61" s="6">
        <f t="shared" si="2"/>
        <v>1.132110981980093</v>
      </c>
      <c r="G61" s="9">
        <f t="shared" si="3"/>
        <v>175.00000000000031</v>
      </c>
      <c r="H61" s="7"/>
      <c r="I61" s="7"/>
      <c r="J61" s="8">
        <f t="shared" si="4"/>
        <v>1.4285714285714285E-2</v>
      </c>
      <c r="K61" s="31">
        <f t="shared" si="5"/>
        <v>56.605549099004648</v>
      </c>
    </row>
    <row r="62" spans="1:11" s="117" customFormat="1" ht="15.75" thickBot="1">
      <c r="A62" s="68"/>
      <c r="B62" s="68"/>
      <c r="C62" s="69"/>
      <c r="D62" s="70"/>
      <c r="E62" s="28"/>
      <c r="F62" s="70"/>
      <c r="G62" s="71"/>
      <c r="H62" s="70"/>
      <c r="I62" s="72"/>
      <c r="J62" s="73"/>
      <c r="K62" s="73"/>
    </row>
    <row r="63" spans="1:11">
      <c r="A63" s="164">
        <v>13</v>
      </c>
      <c r="B63" s="58">
        <f>B61+7</f>
        <v>42344</v>
      </c>
      <c r="C63" s="59">
        <f>D61+H61-I61</f>
        <v>4160.5078587768421</v>
      </c>
      <c r="D63" s="6">
        <f t="shared" si="0"/>
        <v>4368.5332517156839</v>
      </c>
      <c r="E63" s="27">
        <f t="shared" si="1"/>
        <v>9.9213331292892093</v>
      </c>
      <c r="F63" s="6">
        <f t="shared" si="2"/>
        <v>1.1887165310790977</v>
      </c>
      <c r="G63" s="9">
        <f t="shared" si="3"/>
        <v>174.99999999999977</v>
      </c>
      <c r="H63" s="7"/>
      <c r="I63" s="7"/>
      <c r="J63" s="8">
        <f t="shared" si="4"/>
        <v>1.4285714285714285E-2</v>
      </c>
      <c r="K63" s="31">
        <f t="shared" si="5"/>
        <v>59.435826553954882</v>
      </c>
    </row>
    <row r="64" spans="1:11">
      <c r="A64" s="165"/>
      <c r="B64" s="58">
        <f>B63+7</f>
        <v>42351</v>
      </c>
      <c r="C64" s="59">
        <f>D63+H63-I63</f>
        <v>4368.5332517156839</v>
      </c>
      <c r="D64" s="6">
        <f t="shared" si="0"/>
        <v>4586.9599143014684</v>
      </c>
      <c r="E64" s="27">
        <f t="shared" si="1"/>
        <v>10.46739978575367</v>
      </c>
      <c r="F64" s="6">
        <f t="shared" si="2"/>
        <v>1.2481523576330527</v>
      </c>
      <c r="G64" s="9">
        <f t="shared" si="3"/>
        <v>175.0000000000002</v>
      </c>
      <c r="H64" s="7"/>
      <c r="I64" s="7"/>
      <c r="J64" s="8">
        <f t="shared" si="4"/>
        <v>1.4285714285714287E-2</v>
      </c>
      <c r="K64" s="31">
        <f t="shared" si="5"/>
        <v>62.407617881652634</v>
      </c>
    </row>
    <row r="65" spans="1:11">
      <c r="A65" s="165"/>
      <c r="B65" s="58">
        <f t="shared" ref="B65:B66" si="28">B64+7</f>
        <v>42358</v>
      </c>
      <c r="C65" s="59">
        <f t="shared" ref="C65" si="29">D64+H64-I64</f>
        <v>4586.9599143014684</v>
      </c>
      <c r="D65" s="6">
        <f t="shared" si="0"/>
        <v>4816.3079100165414</v>
      </c>
      <c r="E65" s="27">
        <f t="shared" si="1"/>
        <v>11.040769775041353</v>
      </c>
      <c r="F65" s="6">
        <f t="shared" si="2"/>
        <v>1.3105599755147053</v>
      </c>
      <c r="G65" s="9">
        <f t="shared" si="3"/>
        <v>174.99999999999969</v>
      </c>
      <c r="H65" s="7"/>
      <c r="I65" s="7"/>
      <c r="J65" s="8">
        <f t="shared" si="4"/>
        <v>1.4285714285714287E-2</v>
      </c>
      <c r="K65" s="31">
        <f t="shared" si="5"/>
        <v>65.52799877573527</v>
      </c>
    </row>
    <row r="66" spans="1:11" ht="15.75" thickBot="1">
      <c r="A66" s="166"/>
      <c r="B66" s="58">
        <f t="shared" si="28"/>
        <v>42365</v>
      </c>
      <c r="C66" s="59">
        <f>D65+H65-I65</f>
        <v>4816.3079100165414</v>
      </c>
      <c r="D66" s="6">
        <f t="shared" si="0"/>
        <v>5057.1233055173689</v>
      </c>
      <c r="E66" s="27">
        <f t="shared" si="1"/>
        <v>11.642808263793421</v>
      </c>
      <c r="F66" s="6">
        <f t="shared" si="2"/>
        <v>1.3760879742904404</v>
      </c>
      <c r="G66" s="9">
        <f t="shared" si="3"/>
        <v>175.00000000000026</v>
      </c>
      <c r="H66" s="7"/>
      <c r="I66" s="7"/>
      <c r="J66" s="8">
        <f t="shared" si="4"/>
        <v>1.4285714285714287E-2</v>
      </c>
      <c r="K66" s="31">
        <f t="shared" si="5"/>
        <v>68.804398714522023</v>
      </c>
    </row>
    <row r="67" spans="1:11" s="117" customFormat="1" ht="15.75" thickBot="1">
      <c r="A67" s="68"/>
      <c r="B67" s="68"/>
      <c r="C67" s="69"/>
      <c r="D67" s="70"/>
      <c r="E67" s="28"/>
      <c r="F67" s="70"/>
      <c r="G67" s="71"/>
      <c r="H67" s="70"/>
      <c r="I67" s="72"/>
      <c r="J67" s="73"/>
      <c r="K67" s="73"/>
    </row>
    <row r="68" spans="1:11">
      <c r="A68" s="164">
        <v>14</v>
      </c>
      <c r="B68" s="58">
        <f>B66+7</f>
        <v>42372</v>
      </c>
      <c r="C68" s="59">
        <f>D66+H66-I66</f>
        <v>5057.1233055173689</v>
      </c>
      <c r="D68" s="6">
        <f t="shared" ref="D68:D131" si="30">C68+(C68*0.05)</f>
        <v>5309.9794707932369</v>
      </c>
      <c r="E68" s="27">
        <f t="shared" ref="E68:E131" si="31">(D68-400+H68)/400+H68</f>
        <v>12.274948676983092</v>
      </c>
      <c r="F68" s="6">
        <f t="shared" ref="F68:F131" si="32">C68/3500</f>
        <v>1.4448923730049625</v>
      </c>
      <c r="G68" s="9">
        <f t="shared" ref="G68:G131" si="33">(D68-C68)/F68</f>
        <v>174.99999999999974</v>
      </c>
      <c r="H68" s="7"/>
      <c r="I68" s="7"/>
      <c r="J68" s="8">
        <f t="shared" ref="J68:J131" si="34">F68*50/C68</f>
        <v>1.4285714285714285E-2</v>
      </c>
      <c r="K68" s="31">
        <f t="shared" ref="K68:K131" si="35">F68*50</f>
        <v>72.244618650248128</v>
      </c>
    </row>
    <row r="69" spans="1:11">
      <c r="A69" s="165"/>
      <c r="B69" s="58">
        <f>B68+7</f>
        <v>42379</v>
      </c>
      <c r="C69" s="59">
        <f>D68+H68-I68</f>
        <v>5309.9794707932369</v>
      </c>
      <c r="D69" s="6">
        <f t="shared" si="30"/>
        <v>5575.478444332899</v>
      </c>
      <c r="E69" s="27">
        <f t="shared" si="31"/>
        <v>12.938696110832247</v>
      </c>
      <c r="F69" s="6">
        <f t="shared" si="32"/>
        <v>1.5171369916552107</v>
      </c>
      <c r="G69" s="9">
        <f t="shared" si="33"/>
        <v>175.00000000000014</v>
      </c>
      <c r="H69" s="7"/>
      <c r="I69" s="7"/>
      <c r="J69" s="8">
        <f t="shared" si="34"/>
        <v>1.4285714285714287E-2</v>
      </c>
      <c r="K69" s="31">
        <f t="shared" si="35"/>
        <v>75.856849582760532</v>
      </c>
    </row>
    <row r="70" spans="1:11">
      <c r="A70" s="165"/>
      <c r="B70" s="58">
        <f t="shared" ref="B70:B71" si="36">B69+7</f>
        <v>42386</v>
      </c>
      <c r="C70" s="59">
        <f t="shared" ref="C70" si="37">D69+H69-I69</f>
        <v>5575.478444332899</v>
      </c>
      <c r="D70" s="6">
        <f t="shared" si="30"/>
        <v>5854.2523665495437</v>
      </c>
      <c r="E70" s="27">
        <f t="shared" si="31"/>
        <v>13.635630916373859</v>
      </c>
      <c r="F70" s="6">
        <f t="shared" si="32"/>
        <v>1.5929938412379712</v>
      </c>
      <c r="G70" s="9">
        <f t="shared" si="33"/>
        <v>174.99999999999983</v>
      </c>
      <c r="H70" s="7"/>
      <c r="I70" s="7"/>
      <c r="J70" s="8">
        <f t="shared" si="34"/>
        <v>1.4285714285714287E-2</v>
      </c>
      <c r="K70" s="31">
        <f t="shared" si="35"/>
        <v>79.649692061898563</v>
      </c>
    </row>
    <row r="71" spans="1:11" ht="15.75" thickBot="1">
      <c r="A71" s="166"/>
      <c r="B71" s="58">
        <f t="shared" si="36"/>
        <v>42393</v>
      </c>
      <c r="C71" s="59">
        <f>D70+H70-I70</f>
        <v>5854.2523665495437</v>
      </c>
      <c r="D71" s="16">
        <f t="shared" si="30"/>
        <v>6146.9649848770205</v>
      </c>
      <c r="E71" s="27">
        <f t="shared" si="31"/>
        <v>14.367412462192551</v>
      </c>
      <c r="F71" s="16">
        <f t="shared" si="32"/>
        <v>1.6726435332998697</v>
      </c>
      <c r="G71" s="17">
        <f t="shared" si="33"/>
        <v>174.99999999999974</v>
      </c>
      <c r="H71" s="18"/>
      <c r="I71" s="18"/>
      <c r="J71" s="29">
        <f t="shared" si="34"/>
        <v>1.4285714285714285E-2</v>
      </c>
      <c r="K71" s="31">
        <f t="shared" si="35"/>
        <v>83.63217666499348</v>
      </c>
    </row>
    <row r="72" spans="1:11" s="117" customFormat="1" ht="15.75" thickBot="1">
      <c r="A72" s="68"/>
      <c r="B72" s="68"/>
      <c r="C72" s="69"/>
      <c r="D72" s="70"/>
      <c r="E72" s="28"/>
      <c r="F72" s="70"/>
      <c r="G72" s="71"/>
      <c r="H72" s="70"/>
      <c r="I72" s="72"/>
      <c r="J72" s="73"/>
      <c r="K72" s="73"/>
    </row>
    <row r="73" spans="1:11">
      <c r="A73" s="164">
        <v>15</v>
      </c>
      <c r="B73" s="58">
        <f>B71+7</f>
        <v>42400</v>
      </c>
      <c r="C73" s="59">
        <f>D71+H71-I71</f>
        <v>6146.9649848770205</v>
      </c>
      <c r="D73" s="6">
        <f t="shared" si="30"/>
        <v>6454.3132341208711</v>
      </c>
      <c r="E73" s="27">
        <f t="shared" si="31"/>
        <v>15.135783085302178</v>
      </c>
      <c r="F73" s="6">
        <f t="shared" si="32"/>
        <v>1.7562757099648629</v>
      </c>
      <c r="G73" s="9">
        <f t="shared" si="33"/>
        <v>174.9999999999998</v>
      </c>
      <c r="H73" s="7"/>
      <c r="I73" s="7"/>
      <c r="J73" s="8">
        <f t="shared" si="34"/>
        <v>1.4285714285714285E-2</v>
      </c>
      <c r="K73" s="31">
        <f t="shared" si="35"/>
        <v>87.813785498243149</v>
      </c>
    </row>
    <row r="74" spans="1:11">
      <c r="A74" s="165"/>
      <c r="B74" s="58">
        <f>B73+7</f>
        <v>42407</v>
      </c>
      <c r="C74" s="59">
        <f>D73+H73-I73</f>
        <v>6454.3132341208711</v>
      </c>
      <c r="D74" s="6">
        <f t="shared" si="30"/>
        <v>6777.0288958269148</v>
      </c>
      <c r="E74" s="27">
        <f t="shared" si="31"/>
        <v>15.942572239567287</v>
      </c>
      <c r="F74" s="6">
        <f t="shared" si="32"/>
        <v>1.844089495463106</v>
      </c>
      <c r="G74" s="9">
        <f t="shared" si="33"/>
        <v>175.00000000000006</v>
      </c>
      <c r="H74" s="7"/>
      <c r="I74" s="7"/>
      <c r="J74" s="8">
        <f t="shared" si="34"/>
        <v>1.4285714285714285E-2</v>
      </c>
      <c r="K74" s="31">
        <f t="shared" si="35"/>
        <v>92.204474773155297</v>
      </c>
    </row>
    <row r="75" spans="1:11">
      <c r="A75" s="165"/>
      <c r="B75" s="58">
        <f t="shared" ref="B75:B76" si="38">B74+7</f>
        <v>42414</v>
      </c>
      <c r="C75" s="59">
        <f t="shared" ref="C75" si="39">D74+H74-I74</f>
        <v>6777.0288958269148</v>
      </c>
      <c r="D75" s="6">
        <f t="shared" si="30"/>
        <v>7115.8803406182606</v>
      </c>
      <c r="E75" s="27">
        <f t="shared" si="31"/>
        <v>16.78970085154565</v>
      </c>
      <c r="F75" s="6">
        <f t="shared" si="32"/>
        <v>1.9362939702362614</v>
      </c>
      <c r="G75" s="9">
        <f t="shared" si="33"/>
        <v>175.00000000000003</v>
      </c>
      <c r="H75" s="7"/>
      <c r="I75" s="7"/>
      <c r="J75" s="8">
        <f t="shared" si="34"/>
        <v>1.4285714285714285E-2</v>
      </c>
      <c r="K75" s="31">
        <f t="shared" si="35"/>
        <v>96.814698511813063</v>
      </c>
    </row>
    <row r="76" spans="1:11" ht="15.75" thickBot="1">
      <c r="A76" s="166"/>
      <c r="B76" s="58">
        <f t="shared" si="38"/>
        <v>42421</v>
      </c>
      <c r="C76" s="59">
        <f>D75+H75-I75</f>
        <v>7115.8803406182606</v>
      </c>
      <c r="D76" s="6">
        <f t="shared" si="30"/>
        <v>7471.6743576491735</v>
      </c>
      <c r="E76" s="27">
        <f t="shared" si="31"/>
        <v>17.679185894122934</v>
      </c>
      <c r="F76" s="6">
        <f t="shared" si="32"/>
        <v>2.0331086687480746</v>
      </c>
      <c r="G76" s="9">
        <f t="shared" si="33"/>
        <v>174.99999999999997</v>
      </c>
      <c r="H76" s="7"/>
      <c r="I76" s="7"/>
      <c r="J76" s="8">
        <f t="shared" si="34"/>
        <v>1.4285714285714287E-2</v>
      </c>
      <c r="K76" s="31">
        <f t="shared" si="35"/>
        <v>101.65543343740373</v>
      </c>
    </row>
    <row r="77" spans="1:11" s="117" customFormat="1" ht="15.75" thickBot="1">
      <c r="A77" s="68"/>
      <c r="B77" s="68"/>
      <c r="C77" s="69"/>
      <c r="D77" s="70"/>
      <c r="E77" s="28"/>
      <c r="F77" s="70"/>
      <c r="G77" s="71"/>
      <c r="H77" s="70"/>
      <c r="I77" s="72"/>
      <c r="J77" s="73"/>
      <c r="K77" s="73"/>
    </row>
    <row r="78" spans="1:11">
      <c r="A78" s="164">
        <v>16</v>
      </c>
      <c r="B78" s="58">
        <f>B76+7</f>
        <v>42428</v>
      </c>
      <c r="C78" s="59">
        <f>D76+H76-I76</f>
        <v>7471.6743576491735</v>
      </c>
      <c r="D78" s="6">
        <f t="shared" si="30"/>
        <v>7845.2580755316321</v>
      </c>
      <c r="E78" s="27">
        <f t="shared" si="31"/>
        <v>18.61314518882908</v>
      </c>
      <c r="F78" s="6">
        <f t="shared" si="32"/>
        <v>2.134764102185478</v>
      </c>
      <c r="G78" s="9">
        <f t="shared" si="33"/>
        <v>174.99999999999997</v>
      </c>
      <c r="H78" s="7"/>
      <c r="I78" s="7"/>
      <c r="J78" s="8">
        <f t="shared" si="34"/>
        <v>1.4285714285714284E-2</v>
      </c>
      <c r="K78" s="31">
        <f t="shared" si="35"/>
        <v>106.73820510927389</v>
      </c>
    </row>
    <row r="79" spans="1:11">
      <c r="A79" s="165"/>
      <c r="B79" s="58">
        <f>B78+7</f>
        <v>42435</v>
      </c>
      <c r="C79" s="59">
        <f>D78+H78-I78</f>
        <v>7845.2580755316321</v>
      </c>
      <c r="D79" s="6">
        <f t="shared" si="30"/>
        <v>8237.520979308214</v>
      </c>
      <c r="E79" s="27">
        <f t="shared" si="31"/>
        <v>19.593802448270534</v>
      </c>
      <c r="F79" s="6">
        <f t="shared" si="32"/>
        <v>2.241502307294752</v>
      </c>
      <c r="G79" s="9">
        <f t="shared" si="33"/>
        <v>175.00000000000011</v>
      </c>
      <c r="H79" s="7"/>
      <c r="I79" s="7"/>
      <c r="J79" s="8">
        <f t="shared" si="34"/>
        <v>1.4285714285714285E-2</v>
      </c>
      <c r="K79" s="31">
        <f t="shared" si="35"/>
        <v>112.0751153647376</v>
      </c>
    </row>
    <row r="80" spans="1:11">
      <c r="A80" s="165"/>
      <c r="B80" s="58">
        <f t="shared" ref="B80:B81" si="40">B79+7</f>
        <v>42442</v>
      </c>
      <c r="C80" s="59">
        <f t="shared" ref="C80" si="41">D79+H79-I79</f>
        <v>8237.520979308214</v>
      </c>
      <c r="D80" s="6">
        <f t="shared" si="30"/>
        <v>8649.3970282736245</v>
      </c>
      <c r="E80" s="27">
        <f t="shared" si="31"/>
        <v>20.623492570684061</v>
      </c>
      <c r="F80" s="6">
        <f t="shared" si="32"/>
        <v>2.3535774226594897</v>
      </c>
      <c r="G80" s="9">
        <f t="shared" si="33"/>
        <v>174.99999999999991</v>
      </c>
      <c r="H80" s="7"/>
      <c r="I80" s="7"/>
      <c r="J80" s="8">
        <f t="shared" si="34"/>
        <v>1.4285714285714285E-2</v>
      </c>
      <c r="K80" s="31">
        <f t="shared" si="35"/>
        <v>117.67887113297448</v>
      </c>
    </row>
    <row r="81" spans="1:11" ht="15.75" thickBot="1">
      <c r="A81" s="166"/>
      <c r="B81" s="58">
        <f t="shared" si="40"/>
        <v>42449</v>
      </c>
      <c r="C81" s="59">
        <f>D80+H80-I80</f>
        <v>8649.3970282736245</v>
      </c>
      <c r="D81" s="6">
        <f t="shared" si="30"/>
        <v>9081.8668796873062</v>
      </c>
      <c r="E81" s="27">
        <f t="shared" si="31"/>
        <v>21.704667199218264</v>
      </c>
      <c r="F81" s="6">
        <f t="shared" si="32"/>
        <v>2.471256293792464</v>
      </c>
      <c r="G81" s="9">
        <f t="shared" si="33"/>
        <v>175.0000000000002</v>
      </c>
      <c r="H81" s="7"/>
      <c r="I81" s="7"/>
      <c r="J81" s="8">
        <f t="shared" si="34"/>
        <v>1.4285714285714284E-2</v>
      </c>
      <c r="K81" s="31">
        <f t="shared" si="35"/>
        <v>123.5628146896232</v>
      </c>
    </row>
    <row r="82" spans="1:11" s="117" customFormat="1" ht="15.75" thickBot="1">
      <c r="A82" s="68"/>
      <c r="B82" s="68"/>
      <c r="C82" s="69"/>
      <c r="D82" s="70"/>
      <c r="E82" s="28"/>
      <c r="F82" s="70"/>
      <c r="G82" s="71"/>
      <c r="H82" s="70"/>
      <c r="I82" s="72"/>
      <c r="J82" s="73"/>
      <c r="K82" s="73"/>
    </row>
    <row r="83" spans="1:11">
      <c r="A83" s="164">
        <v>17</v>
      </c>
      <c r="B83" s="58">
        <f>B81+7</f>
        <v>42456</v>
      </c>
      <c r="C83" s="59">
        <f>D81+H81-I81</f>
        <v>9081.8668796873062</v>
      </c>
      <c r="D83" s="6">
        <f t="shared" si="30"/>
        <v>9535.960223671671</v>
      </c>
      <c r="E83" s="27">
        <f t="shared" si="31"/>
        <v>22.839900559179178</v>
      </c>
      <c r="F83" s="6">
        <f t="shared" si="32"/>
        <v>2.5948191084820875</v>
      </c>
      <c r="G83" s="9">
        <f t="shared" si="33"/>
        <v>174.9999999999998</v>
      </c>
      <c r="H83" s="7"/>
      <c r="I83" s="7"/>
      <c r="J83" s="8">
        <f t="shared" si="34"/>
        <v>1.4285714285714287E-2</v>
      </c>
      <c r="K83" s="31">
        <f t="shared" si="35"/>
        <v>129.74095542410438</v>
      </c>
    </row>
    <row r="84" spans="1:11">
      <c r="A84" s="165"/>
      <c r="B84" s="58">
        <f>B83+7</f>
        <v>42463</v>
      </c>
      <c r="C84" s="59">
        <f>D83+H83-I83</f>
        <v>9535.960223671671</v>
      </c>
      <c r="D84" s="6">
        <f t="shared" si="30"/>
        <v>10012.758234855255</v>
      </c>
      <c r="E84" s="27">
        <f t="shared" si="31"/>
        <v>24.031895587138138</v>
      </c>
      <c r="F84" s="6">
        <f t="shared" si="32"/>
        <v>2.7245600639061918</v>
      </c>
      <c r="G84" s="9">
        <f t="shared" si="33"/>
        <v>175.0000000000002</v>
      </c>
      <c r="H84" s="7"/>
      <c r="I84" s="7"/>
      <c r="J84" s="8">
        <f t="shared" si="34"/>
        <v>1.4285714285714285E-2</v>
      </c>
      <c r="K84" s="31">
        <f t="shared" si="35"/>
        <v>136.22800319530958</v>
      </c>
    </row>
    <row r="85" spans="1:11">
      <c r="A85" s="165"/>
      <c r="B85" s="58">
        <f t="shared" ref="B85:B86" si="42">B84+7</f>
        <v>42470</v>
      </c>
      <c r="C85" s="59">
        <f t="shared" ref="C85" si="43">D84+H84-I84</f>
        <v>10012.758234855255</v>
      </c>
      <c r="D85" s="6">
        <f t="shared" si="30"/>
        <v>10513.396146598017</v>
      </c>
      <c r="E85" s="27">
        <f t="shared" si="31"/>
        <v>25.283490366495045</v>
      </c>
      <c r="F85" s="6">
        <f t="shared" si="32"/>
        <v>2.8607880671015016</v>
      </c>
      <c r="G85" s="9">
        <f t="shared" si="33"/>
        <v>174.99999999999983</v>
      </c>
      <c r="H85" s="7"/>
      <c r="I85" s="7"/>
      <c r="J85" s="8">
        <f t="shared" si="34"/>
        <v>1.4285714285714287E-2</v>
      </c>
      <c r="K85" s="31">
        <f t="shared" si="35"/>
        <v>143.03940335507508</v>
      </c>
    </row>
    <row r="86" spans="1:11" ht="15.75" thickBot="1">
      <c r="A86" s="166"/>
      <c r="B86" s="58">
        <f t="shared" si="42"/>
        <v>42477</v>
      </c>
      <c r="C86" s="59">
        <f>D85+H85-I85</f>
        <v>10513.396146598017</v>
      </c>
      <c r="D86" s="6">
        <f t="shared" si="30"/>
        <v>11039.065953927919</v>
      </c>
      <c r="E86" s="27">
        <f t="shared" si="31"/>
        <v>26.597664884819796</v>
      </c>
      <c r="F86" s="6">
        <f t="shared" si="32"/>
        <v>3.0038274704565766</v>
      </c>
      <c r="G86" s="9">
        <f t="shared" si="33"/>
        <v>175.00000000000011</v>
      </c>
      <c r="H86" s="7"/>
      <c r="I86" s="7"/>
      <c r="J86" s="8">
        <f t="shared" si="34"/>
        <v>1.4285714285714287E-2</v>
      </c>
      <c r="K86" s="31">
        <f t="shared" si="35"/>
        <v>150.19137352282883</v>
      </c>
    </row>
    <row r="87" spans="1:11" s="117" customFormat="1" ht="15.75" thickBot="1">
      <c r="A87" s="68"/>
      <c r="B87" s="68"/>
      <c r="C87" s="69"/>
      <c r="D87" s="70"/>
      <c r="E87" s="28"/>
      <c r="F87" s="70"/>
      <c r="G87" s="71"/>
      <c r="H87" s="70"/>
      <c r="I87" s="72"/>
      <c r="J87" s="73"/>
      <c r="K87" s="73"/>
    </row>
    <row r="88" spans="1:11">
      <c r="A88" s="164">
        <v>18</v>
      </c>
      <c r="B88" s="58">
        <f>B86+7</f>
        <v>42484</v>
      </c>
      <c r="C88" s="59">
        <f>D86+H86-I86</f>
        <v>11039.065953927919</v>
      </c>
      <c r="D88" s="6">
        <f t="shared" si="30"/>
        <v>11591.019251624315</v>
      </c>
      <c r="E88" s="27">
        <f t="shared" si="31"/>
        <v>27.977548129060789</v>
      </c>
      <c r="F88" s="6">
        <f t="shared" si="32"/>
        <v>3.1540188439794052</v>
      </c>
      <c r="G88" s="9">
        <f t="shared" si="33"/>
        <v>175.00000000000017</v>
      </c>
      <c r="H88" s="7"/>
      <c r="I88" s="7"/>
      <c r="J88" s="8">
        <f t="shared" si="34"/>
        <v>1.4285714285714285E-2</v>
      </c>
      <c r="K88" s="31">
        <f t="shared" si="35"/>
        <v>157.70094219897027</v>
      </c>
    </row>
    <row r="89" spans="1:11">
      <c r="A89" s="165"/>
      <c r="B89" s="58">
        <f>B88+7</f>
        <v>42491</v>
      </c>
      <c r="C89" s="59">
        <f>D88+H88-I88</f>
        <v>11591.019251624315</v>
      </c>
      <c r="D89" s="6">
        <f t="shared" si="30"/>
        <v>12170.570214205531</v>
      </c>
      <c r="E89" s="27">
        <f t="shared" si="31"/>
        <v>29.426425535513825</v>
      </c>
      <c r="F89" s="6">
        <f t="shared" si="32"/>
        <v>3.3117197861783758</v>
      </c>
      <c r="G89" s="9">
        <f t="shared" si="33"/>
        <v>174.99999999999994</v>
      </c>
      <c r="H89" s="7"/>
      <c r="I89" s="7"/>
      <c r="J89" s="8">
        <f t="shared" si="34"/>
        <v>1.4285714285714285E-2</v>
      </c>
      <c r="K89" s="31">
        <f t="shared" si="35"/>
        <v>165.58598930891878</v>
      </c>
    </row>
    <row r="90" spans="1:11">
      <c r="A90" s="165"/>
      <c r="B90" s="58">
        <f t="shared" ref="B90:B91" si="44">B89+7</f>
        <v>42498</v>
      </c>
      <c r="C90" s="59">
        <f t="shared" ref="C90" si="45">D89+H89-I89</f>
        <v>12170.570214205531</v>
      </c>
      <c r="D90" s="6">
        <f t="shared" si="30"/>
        <v>12779.098724915808</v>
      </c>
      <c r="E90" s="27">
        <f t="shared" si="31"/>
        <v>30.94774681228952</v>
      </c>
      <c r="F90" s="6">
        <f t="shared" si="32"/>
        <v>3.4773057754872947</v>
      </c>
      <c r="G90" s="9">
        <f t="shared" si="33"/>
        <v>175.0000000000002</v>
      </c>
      <c r="H90" s="7"/>
      <c r="I90" s="7"/>
      <c r="J90" s="8">
        <f t="shared" si="34"/>
        <v>1.4285714285714285E-2</v>
      </c>
      <c r="K90" s="31">
        <f t="shared" si="35"/>
        <v>173.86528877436473</v>
      </c>
    </row>
    <row r="91" spans="1:11" ht="15.75" thickBot="1">
      <c r="A91" s="166"/>
      <c r="B91" s="58">
        <f t="shared" si="44"/>
        <v>42505</v>
      </c>
      <c r="C91" s="59">
        <f>D90+H90-I90</f>
        <v>12779.098724915808</v>
      </c>
      <c r="D91" s="6">
        <f t="shared" si="30"/>
        <v>13418.053661161599</v>
      </c>
      <c r="E91" s="27">
        <f t="shared" si="31"/>
        <v>32.545134152903998</v>
      </c>
      <c r="F91" s="6">
        <f t="shared" si="32"/>
        <v>3.6511710642616593</v>
      </c>
      <c r="G91" s="9">
        <f t="shared" si="33"/>
        <v>175.00000000000017</v>
      </c>
      <c r="H91" s="7"/>
      <c r="I91" s="7"/>
      <c r="J91" s="8">
        <f t="shared" si="34"/>
        <v>1.4285714285714285E-2</v>
      </c>
      <c r="K91" s="31">
        <f t="shared" si="35"/>
        <v>182.55855321308297</v>
      </c>
    </row>
    <row r="92" spans="1:11" s="117" customFormat="1" ht="15.75" thickBot="1">
      <c r="A92" s="68"/>
      <c r="B92" s="68"/>
      <c r="C92" s="69"/>
      <c r="D92" s="70"/>
      <c r="E92" s="28"/>
      <c r="F92" s="70"/>
      <c r="G92" s="71"/>
      <c r="H92" s="70"/>
      <c r="I92" s="72"/>
      <c r="J92" s="73"/>
      <c r="K92" s="73"/>
    </row>
    <row r="93" spans="1:11">
      <c r="A93" s="164">
        <v>19</v>
      </c>
      <c r="B93" s="58">
        <f>B91+7</f>
        <v>42512</v>
      </c>
      <c r="C93" s="59">
        <f>D91+H91-I91</f>
        <v>13418.053661161599</v>
      </c>
      <c r="D93" s="6">
        <f t="shared" si="30"/>
        <v>14088.95634421968</v>
      </c>
      <c r="E93" s="27">
        <f t="shared" si="31"/>
        <v>34.222390860549197</v>
      </c>
      <c r="F93" s="6">
        <f t="shared" si="32"/>
        <v>3.8337296174747424</v>
      </c>
      <c r="G93" s="9">
        <f t="shared" si="33"/>
        <v>175.00000000000017</v>
      </c>
      <c r="H93" s="7"/>
      <c r="I93" s="7"/>
      <c r="J93" s="8">
        <f t="shared" si="34"/>
        <v>1.4285714285714285E-2</v>
      </c>
      <c r="K93" s="31">
        <f t="shared" si="35"/>
        <v>191.68648087373711</v>
      </c>
    </row>
    <row r="94" spans="1:11">
      <c r="A94" s="165"/>
      <c r="B94" s="58">
        <f>B93+7</f>
        <v>42519</v>
      </c>
      <c r="C94" s="59">
        <f>D93+H93-I93</f>
        <v>14088.95634421968</v>
      </c>
      <c r="D94" s="6">
        <f t="shared" si="30"/>
        <v>14793.404161430664</v>
      </c>
      <c r="E94" s="27">
        <f t="shared" si="31"/>
        <v>35.983510403576659</v>
      </c>
      <c r="F94" s="6">
        <f t="shared" si="32"/>
        <v>4.0254160983484795</v>
      </c>
      <c r="G94" s="9">
        <f t="shared" si="33"/>
        <v>175.00000000000023</v>
      </c>
      <c r="H94" s="7"/>
      <c r="I94" s="7"/>
      <c r="J94" s="8">
        <f t="shared" si="34"/>
        <v>1.4285714285714284E-2</v>
      </c>
      <c r="K94" s="31">
        <f t="shared" si="35"/>
        <v>201.27080491742396</v>
      </c>
    </row>
    <row r="95" spans="1:11">
      <c r="A95" s="165"/>
      <c r="B95" s="58">
        <f t="shared" ref="B95:B96" si="46">B94+7</f>
        <v>42526</v>
      </c>
      <c r="C95" s="59">
        <f t="shared" ref="C95" si="47">D94+H94-I94</f>
        <v>14793.404161430664</v>
      </c>
      <c r="D95" s="6">
        <f t="shared" si="30"/>
        <v>15533.074369502197</v>
      </c>
      <c r="E95" s="27">
        <f t="shared" si="31"/>
        <v>37.832685923755491</v>
      </c>
      <c r="F95" s="6">
        <f t="shared" si="32"/>
        <v>4.2266869032659038</v>
      </c>
      <c r="G95" s="9">
        <f t="shared" si="33"/>
        <v>175</v>
      </c>
      <c r="H95" s="7"/>
      <c r="I95" s="7"/>
      <c r="J95" s="8">
        <f t="shared" si="34"/>
        <v>1.4285714285714284E-2</v>
      </c>
      <c r="K95" s="31">
        <f t="shared" si="35"/>
        <v>211.33434516329518</v>
      </c>
    </row>
    <row r="96" spans="1:11" ht="15.75" thickBot="1">
      <c r="A96" s="166"/>
      <c r="B96" s="58">
        <f t="shared" si="46"/>
        <v>42533</v>
      </c>
      <c r="C96" s="59">
        <f>D95+H95-I95</f>
        <v>15533.074369502197</v>
      </c>
      <c r="D96" s="6">
        <f t="shared" si="30"/>
        <v>16309.728087977308</v>
      </c>
      <c r="E96" s="27">
        <f t="shared" si="31"/>
        <v>39.77432021994327</v>
      </c>
      <c r="F96" s="6">
        <f t="shared" si="32"/>
        <v>4.438021248429199</v>
      </c>
      <c r="G96" s="9">
        <f t="shared" si="33"/>
        <v>175.00000000000014</v>
      </c>
      <c r="H96" s="7"/>
      <c r="I96" s="7"/>
      <c r="J96" s="8">
        <f t="shared" si="34"/>
        <v>1.4285714285714285E-2</v>
      </c>
      <c r="K96" s="31">
        <f t="shared" si="35"/>
        <v>221.90106242145995</v>
      </c>
    </row>
    <row r="97" spans="1:11" s="117" customFormat="1" ht="15.75" thickBot="1">
      <c r="A97" s="68"/>
      <c r="B97" s="68"/>
      <c r="C97" s="69"/>
      <c r="D97" s="70"/>
      <c r="E97" s="28"/>
      <c r="F97" s="70"/>
      <c r="G97" s="71"/>
      <c r="H97" s="70"/>
      <c r="I97" s="72"/>
      <c r="J97" s="73"/>
      <c r="K97" s="73"/>
    </row>
    <row r="98" spans="1:11">
      <c r="A98" s="164">
        <v>20</v>
      </c>
      <c r="B98" s="58">
        <f>B96+7</f>
        <v>42540</v>
      </c>
      <c r="C98" s="59">
        <f>D96+H96-I96</f>
        <v>16309.728087977308</v>
      </c>
      <c r="D98" s="6">
        <f t="shared" si="30"/>
        <v>17125.214492376173</v>
      </c>
      <c r="E98" s="27">
        <f t="shared" si="31"/>
        <v>41.813036230940433</v>
      </c>
      <c r="F98" s="6">
        <f t="shared" si="32"/>
        <v>4.6599223108506598</v>
      </c>
      <c r="G98" s="9">
        <f t="shared" si="33"/>
        <v>175</v>
      </c>
      <c r="H98" s="7"/>
      <c r="I98" s="7"/>
      <c r="J98" s="8">
        <f t="shared" si="34"/>
        <v>1.4285714285714285E-2</v>
      </c>
      <c r="K98" s="31">
        <f t="shared" si="35"/>
        <v>232.99611554253298</v>
      </c>
    </row>
    <row r="99" spans="1:11">
      <c r="A99" s="165"/>
      <c r="B99" s="58">
        <f>B98+7</f>
        <v>42547</v>
      </c>
      <c r="C99" s="59">
        <f>D98+H98-I98</f>
        <v>17125.214492376173</v>
      </c>
      <c r="D99" s="6">
        <f t="shared" si="30"/>
        <v>17981.475216994982</v>
      </c>
      <c r="E99" s="27">
        <f t="shared" si="31"/>
        <v>43.953688042487457</v>
      </c>
      <c r="F99" s="6">
        <f t="shared" si="32"/>
        <v>4.8929184263931926</v>
      </c>
      <c r="G99" s="9">
        <f t="shared" si="33"/>
        <v>175.00000000000006</v>
      </c>
      <c r="H99" s="7"/>
      <c r="I99" s="7"/>
      <c r="J99" s="8">
        <f t="shared" si="34"/>
        <v>1.4285714285714287E-2</v>
      </c>
      <c r="K99" s="31">
        <f t="shared" si="35"/>
        <v>244.64592131965964</v>
      </c>
    </row>
    <row r="100" spans="1:11">
      <c r="A100" s="165"/>
      <c r="B100" s="58">
        <f t="shared" ref="B100:B101" si="48">B99+7</f>
        <v>42554</v>
      </c>
      <c r="C100" s="59">
        <f t="shared" ref="C100" si="49">D99+H99-I99</f>
        <v>17981.475216994982</v>
      </c>
      <c r="D100" s="6">
        <f t="shared" si="30"/>
        <v>18880.54897784473</v>
      </c>
      <c r="E100" s="27">
        <f t="shared" si="31"/>
        <v>46.201372444611827</v>
      </c>
      <c r="F100" s="6">
        <f t="shared" si="32"/>
        <v>5.1375643477128525</v>
      </c>
      <c r="G100" s="9">
        <f t="shared" si="33"/>
        <v>174.99999999999966</v>
      </c>
      <c r="H100" s="7"/>
      <c r="I100" s="7"/>
      <c r="J100" s="8">
        <f t="shared" si="34"/>
        <v>1.4285714285714287E-2</v>
      </c>
      <c r="K100" s="31">
        <f t="shared" si="35"/>
        <v>256.87821738564264</v>
      </c>
    </row>
    <row r="101" spans="1:11" ht="15.75" thickBot="1">
      <c r="A101" s="166"/>
      <c r="B101" s="58">
        <f t="shared" si="48"/>
        <v>42561</v>
      </c>
      <c r="C101" s="59">
        <f>D100+H100-I100</f>
        <v>18880.54897784473</v>
      </c>
      <c r="D101" s="6">
        <f t="shared" si="30"/>
        <v>19824.576426736967</v>
      </c>
      <c r="E101" s="27">
        <f t="shared" si="31"/>
        <v>48.56144106684242</v>
      </c>
      <c r="F101" s="6">
        <f t="shared" si="32"/>
        <v>5.394442565098494</v>
      </c>
      <c r="G101" s="9">
        <f t="shared" si="33"/>
        <v>175.00000000000009</v>
      </c>
      <c r="H101" s="7"/>
      <c r="I101" s="7"/>
      <c r="J101" s="8">
        <f t="shared" si="34"/>
        <v>1.4285714285714285E-2</v>
      </c>
      <c r="K101" s="31">
        <f t="shared" si="35"/>
        <v>269.72212825492471</v>
      </c>
    </row>
    <row r="102" spans="1:11" s="117" customFormat="1" ht="15.75" thickBot="1">
      <c r="A102" s="68"/>
      <c r="B102" s="68"/>
      <c r="C102" s="69"/>
      <c r="D102" s="70"/>
      <c r="E102" s="28"/>
      <c r="F102" s="70"/>
      <c r="G102" s="71"/>
      <c r="H102" s="70"/>
      <c r="I102" s="72"/>
      <c r="J102" s="73"/>
      <c r="K102" s="73"/>
    </row>
    <row r="103" spans="1:11">
      <c r="A103" s="164">
        <v>21</v>
      </c>
      <c r="B103" s="58">
        <f>B101+7</f>
        <v>42568</v>
      </c>
      <c r="C103" s="59">
        <f>D101+H101-I101</f>
        <v>19824.576426736967</v>
      </c>
      <c r="D103" s="6">
        <f t="shared" si="30"/>
        <v>20815.805248073815</v>
      </c>
      <c r="E103" s="27">
        <f t="shared" si="31"/>
        <v>51.039513120184537</v>
      </c>
      <c r="F103" s="6">
        <f t="shared" si="32"/>
        <v>5.6641646933534187</v>
      </c>
      <c r="G103" s="9">
        <f t="shared" si="33"/>
        <v>175</v>
      </c>
      <c r="H103" s="7"/>
      <c r="I103" s="7"/>
      <c r="J103" s="8">
        <f t="shared" si="34"/>
        <v>1.4285714285714284E-2</v>
      </c>
      <c r="K103" s="31">
        <f t="shared" si="35"/>
        <v>283.20823466767092</v>
      </c>
    </row>
    <row r="104" spans="1:11">
      <c r="A104" s="165"/>
      <c r="B104" s="58">
        <f>B103+7</f>
        <v>42575</v>
      </c>
      <c r="C104" s="59">
        <f>D103+H103-I103</f>
        <v>20815.805248073815</v>
      </c>
      <c r="D104" s="6">
        <f t="shared" si="30"/>
        <v>21856.595510477506</v>
      </c>
      <c r="E104" s="27">
        <f t="shared" si="31"/>
        <v>53.641488776193768</v>
      </c>
      <c r="F104" s="6">
        <f t="shared" si="32"/>
        <v>5.9473729280210899</v>
      </c>
      <c r="G104" s="9">
        <f t="shared" si="33"/>
        <v>174.99999999999997</v>
      </c>
      <c r="H104" s="7"/>
      <c r="I104" s="7"/>
      <c r="J104" s="8">
        <f t="shared" si="34"/>
        <v>1.4285714285714285E-2</v>
      </c>
      <c r="K104" s="31">
        <f t="shared" si="35"/>
        <v>297.36864640105449</v>
      </c>
    </row>
    <row r="105" spans="1:11">
      <c r="A105" s="165"/>
      <c r="B105" s="58">
        <f t="shared" ref="B105:B106" si="50">B104+7</f>
        <v>42582</v>
      </c>
      <c r="C105" s="59">
        <f t="shared" ref="C105" si="51">D104+H104-I104</f>
        <v>21856.595510477506</v>
      </c>
      <c r="D105" s="6">
        <f t="shared" si="30"/>
        <v>22949.42528600138</v>
      </c>
      <c r="E105" s="27">
        <f t="shared" si="31"/>
        <v>56.37356321500345</v>
      </c>
      <c r="F105" s="6">
        <f t="shared" si="32"/>
        <v>6.2447415744221448</v>
      </c>
      <c r="G105" s="9">
        <f t="shared" si="33"/>
        <v>174.99999999999989</v>
      </c>
      <c r="H105" s="7"/>
      <c r="I105" s="7"/>
      <c r="J105" s="8">
        <f t="shared" si="34"/>
        <v>1.4285714285714287E-2</v>
      </c>
      <c r="K105" s="31">
        <f t="shared" si="35"/>
        <v>312.23707872110725</v>
      </c>
    </row>
    <row r="106" spans="1:11" ht="15.75" thickBot="1">
      <c r="A106" s="166"/>
      <c r="B106" s="58">
        <f t="shared" si="50"/>
        <v>42589</v>
      </c>
      <c r="C106" s="59">
        <f>D105+H105-I105</f>
        <v>22949.42528600138</v>
      </c>
      <c r="D106" s="6">
        <f t="shared" si="30"/>
        <v>24096.896550301448</v>
      </c>
      <c r="E106" s="27">
        <f t="shared" si="31"/>
        <v>59.242241375753622</v>
      </c>
      <c r="F106" s="6">
        <f t="shared" si="32"/>
        <v>6.5569786531432515</v>
      </c>
      <c r="G106" s="9">
        <f t="shared" si="33"/>
        <v>174.99999999999977</v>
      </c>
      <c r="H106" s="7"/>
      <c r="I106" s="7"/>
      <c r="J106" s="8">
        <f t="shared" si="34"/>
        <v>1.4285714285714285E-2</v>
      </c>
      <c r="K106" s="31">
        <f t="shared" si="35"/>
        <v>327.84893265716255</v>
      </c>
    </row>
    <row r="107" spans="1:11" s="117" customFormat="1" ht="15.75" thickBot="1">
      <c r="A107" s="68"/>
      <c r="B107" s="68"/>
      <c r="C107" s="69"/>
      <c r="D107" s="70"/>
      <c r="E107" s="28"/>
      <c r="F107" s="70"/>
      <c r="G107" s="71"/>
      <c r="H107" s="70"/>
      <c r="I107" s="72"/>
      <c r="J107" s="73"/>
      <c r="K107" s="73"/>
    </row>
    <row r="108" spans="1:11">
      <c r="A108" s="164">
        <v>22</v>
      </c>
      <c r="B108" s="58">
        <f>B106+7</f>
        <v>42596</v>
      </c>
      <c r="C108" s="59">
        <f>D106+H106-I106</f>
        <v>24096.896550301448</v>
      </c>
      <c r="D108" s="6">
        <f t="shared" si="30"/>
        <v>25301.741377816521</v>
      </c>
      <c r="E108" s="27">
        <f t="shared" si="31"/>
        <v>62.254353444541302</v>
      </c>
      <c r="F108" s="6">
        <f t="shared" si="32"/>
        <v>6.884827585800414</v>
      </c>
      <c r="G108" s="9">
        <f t="shared" si="33"/>
        <v>175.00000000000009</v>
      </c>
      <c r="H108" s="7"/>
      <c r="I108" s="7"/>
      <c r="J108" s="8">
        <f t="shared" si="34"/>
        <v>1.4285714285714285E-2</v>
      </c>
      <c r="K108" s="31">
        <f t="shared" si="35"/>
        <v>344.24137929002069</v>
      </c>
    </row>
    <row r="109" spans="1:11">
      <c r="A109" s="165"/>
      <c r="B109" s="58">
        <f>B108+7</f>
        <v>42603</v>
      </c>
      <c r="C109" s="59">
        <f>D108+H108-I108</f>
        <v>25301.741377816521</v>
      </c>
      <c r="D109" s="6">
        <f t="shared" si="30"/>
        <v>26566.828446707346</v>
      </c>
      <c r="E109" s="27">
        <f t="shared" si="31"/>
        <v>65.417071116768369</v>
      </c>
      <c r="F109" s="6">
        <f t="shared" si="32"/>
        <v>7.229068965090435</v>
      </c>
      <c r="G109" s="9">
        <f t="shared" si="33"/>
        <v>174.99999999999989</v>
      </c>
      <c r="H109" s="7"/>
      <c r="I109" s="7"/>
      <c r="J109" s="8">
        <f t="shared" si="34"/>
        <v>1.4285714285714285E-2</v>
      </c>
      <c r="K109" s="31">
        <f t="shared" si="35"/>
        <v>361.45344825452173</v>
      </c>
    </row>
    <row r="110" spans="1:11">
      <c r="A110" s="165"/>
      <c r="B110" s="58">
        <f t="shared" ref="B110:B111" si="52">B109+7</f>
        <v>42610</v>
      </c>
      <c r="C110" s="59">
        <f t="shared" ref="C110" si="53">D109+H109-I109</f>
        <v>26566.828446707346</v>
      </c>
      <c r="D110" s="6">
        <f t="shared" si="30"/>
        <v>27895.169869042715</v>
      </c>
      <c r="E110" s="27">
        <f t="shared" si="31"/>
        <v>68.737924672606781</v>
      </c>
      <c r="F110" s="6">
        <f t="shared" si="32"/>
        <v>7.5905224133449565</v>
      </c>
      <c r="G110" s="9">
        <f t="shared" si="33"/>
        <v>175.00000000000014</v>
      </c>
      <c r="H110" s="7"/>
      <c r="I110" s="7"/>
      <c r="J110" s="8">
        <f t="shared" si="34"/>
        <v>1.4285714285714287E-2</v>
      </c>
      <c r="K110" s="31">
        <f t="shared" si="35"/>
        <v>379.52612066724782</v>
      </c>
    </row>
    <row r="111" spans="1:11" ht="15.75" thickBot="1">
      <c r="A111" s="166"/>
      <c r="B111" s="58">
        <f t="shared" si="52"/>
        <v>42617</v>
      </c>
      <c r="C111" s="59">
        <f>D110+H110-I110</f>
        <v>27895.169869042715</v>
      </c>
      <c r="D111" s="6">
        <f t="shared" si="30"/>
        <v>29289.928362494851</v>
      </c>
      <c r="E111" s="27">
        <f t="shared" si="31"/>
        <v>72.224820906237127</v>
      </c>
      <c r="F111" s="6">
        <f t="shared" si="32"/>
        <v>7.9700485340122045</v>
      </c>
      <c r="G111" s="9">
        <f t="shared" si="33"/>
        <v>175.00000000000009</v>
      </c>
      <c r="H111" s="7"/>
      <c r="I111" s="7"/>
      <c r="J111" s="8">
        <f t="shared" si="34"/>
        <v>1.4285714285714285E-2</v>
      </c>
      <c r="K111" s="31">
        <f t="shared" si="35"/>
        <v>398.50242670061021</v>
      </c>
    </row>
    <row r="112" spans="1:11" s="117" customFormat="1" ht="15.75" thickBot="1">
      <c r="A112" s="68"/>
      <c r="B112" s="68"/>
      <c r="C112" s="69"/>
      <c r="D112" s="70"/>
      <c r="E112" s="28"/>
      <c r="F112" s="70"/>
      <c r="G112" s="71"/>
      <c r="H112" s="70"/>
      <c r="I112" s="72"/>
      <c r="J112" s="73"/>
      <c r="K112" s="73"/>
    </row>
    <row r="113" spans="1:11">
      <c r="A113" s="164">
        <v>23</v>
      </c>
      <c r="B113" s="58">
        <f>B111+7</f>
        <v>42624</v>
      </c>
      <c r="C113" s="59">
        <f>D111+H111-I111</f>
        <v>29289.928362494851</v>
      </c>
      <c r="D113" s="6">
        <f t="shared" si="30"/>
        <v>30754.424780619593</v>
      </c>
      <c r="E113" s="27">
        <f t="shared" si="31"/>
        <v>75.886061951548982</v>
      </c>
      <c r="F113" s="6">
        <f t="shared" si="32"/>
        <v>8.368550960712815</v>
      </c>
      <c r="G113" s="9">
        <f t="shared" si="33"/>
        <v>174.99999999999986</v>
      </c>
      <c r="H113" s="7"/>
      <c r="I113" s="7"/>
      <c r="J113" s="8">
        <f t="shared" si="34"/>
        <v>1.4285714285714287E-2</v>
      </c>
      <c r="K113" s="31">
        <f t="shared" si="35"/>
        <v>418.42754803564077</v>
      </c>
    </row>
    <row r="114" spans="1:11">
      <c r="A114" s="165"/>
      <c r="B114" s="58">
        <f>B113+7</f>
        <v>42631</v>
      </c>
      <c r="C114" s="59">
        <f>D113+H113-I113</f>
        <v>30754.424780619593</v>
      </c>
      <c r="D114" s="6">
        <f t="shared" si="30"/>
        <v>32292.146019650572</v>
      </c>
      <c r="E114" s="27">
        <f t="shared" si="31"/>
        <v>79.730365049126434</v>
      </c>
      <c r="F114" s="6">
        <f t="shared" si="32"/>
        <v>8.7869785087484544</v>
      </c>
      <c r="G114" s="9">
        <f t="shared" si="33"/>
        <v>175</v>
      </c>
      <c r="H114" s="7"/>
      <c r="I114" s="7"/>
      <c r="J114" s="8">
        <f t="shared" si="34"/>
        <v>1.4285714285714285E-2</v>
      </c>
      <c r="K114" s="31">
        <f t="shared" si="35"/>
        <v>439.34892543742274</v>
      </c>
    </row>
    <row r="115" spans="1:11">
      <c r="A115" s="165"/>
      <c r="B115" s="58">
        <f t="shared" ref="B115:B116" si="54">B114+7</f>
        <v>42638</v>
      </c>
      <c r="C115" s="59">
        <f t="shared" ref="C115" si="55">D114+H114-I114</f>
        <v>32292.146019650572</v>
      </c>
      <c r="D115" s="6">
        <f t="shared" si="30"/>
        <v>33906.753320633099</v>
      </c>
      <c r="E115" s="27">
        <f t="shared" si="31"/>
        <v>83.766883301582752</v>
      </c>
      <c r="F115" s="6">
        <f t="shared" si="32"/>
        <v>9.2263274341858779</v>
      </c>
      <c r="G115" s="9">
        <f t="shared" si="33"/>
        <v>174.9999999999998</v>
      </c>
      <c r="H115" s="7"/>
      <c r="I115" s="7"/>
      <c r="J115" s="8">
        <f t="shared" si="34"/>
        <v>1.4285714285714285E-2</v>
      </c>
      <c r="K115" s="31">
        <f t="shared" si="35"/>
        <v>461.31637170929389</v>
      </c>
    </row>
    <row r="116" spans="1:11" ht="15.75" thickBot="1">
      <c r="A116" s="166"/>
      <c r="B116" s="58">
        <f t="shared" si="54"/>
        <v>42645</v>
      </c>
      <c r="C116" s="59">
        <f>D115+H115-I115</f>
        <v>33906.753320633099</v>
      </c>
      <c r="D116" s="6">
        <f t="shared" si="30"/>
        <v>35602.090986664756</v>
      </c>
      <c r="E116" s="27">
        <f t="shared" si="31"/>
        <v>88.005227466661893</v>
      </c>
      <c r="F116" s="6">
        <f t="shared" si="32"/>
        <v>9.6876438058951706</v>
      </c>
      <c r="G116" s="9">
        <f t="shared" si="33"/>
        <v>175.00000000000023</v>
      </c>
      <c r="H116" s="7"/>
      <c r="I116" s="7"/>
      <c r="J116" s="8">
        <f t="shared" si="34"/>
        <v>1.4285714285714285E-2</v>
      </c>
      <c r="K116" s="31">
        <f t="shared" si="35"/>
        <v>484.38219029475852</v>
      </c>
    </row>
    <row r="117" spans="1:11" s="117" customFormat="1" ht="15.75" thickBot="1">
      <c r="A117" s="68"/>
      <c r="B117" s="68"/>
      <c r="C117" s="69"/>
      <c r="D117" s="70"/>
      <c r="E117" s="28"/>
      <c r="F117" s="70"/>
      <c r="G117" s="71"/>
      <c r="H117" s="70"/>
      <c r="I117" s="72"/>
      <c r="J117" s="73"/>
      <c r="K117" s="73"/>
    </row>
    <row r="118" spans="1:11">
      <c r="A118" s="164">
        <v>24</v>
      </c>
      <c r="B118" s="58">
        <f>B116+7</f>
        <v>42652</v>
      </c>
      <c r="C118" s="59">
        <f>D116+H116-I116</f>
        <v>35602.090986664756</v>
      </c>
      <c r="D118" s="6">
        <f t="shared" si="30"/>
        <v>37382.195535997991</v>
      </c>
      <c r="E118" s="27">
        <f t="shared" si="31"/>
        <v>92.455488839994985</v>
      </c>
      <c r="F118" s="6">
        <f t="shared" si="32"/>
        <v>10.17202599618993</v>
      </c>
      <c r="G118" s="9">
        <f t="shared" si="33"/>
        <v>174.99999999999972</v>
      </c>
      <c r="H118" s="7"/>
      <c r="I118" s="7"/>
      <c r="J118" s="8">
        <f t="shared" si="34"/>
        <v>1.4285714285714285E-2</v>
      </c>
      <c r="K118" s="31">
        <f t="shared" si="35"/>
        <v>508.60129980949648</v>
      </c>
    </row>
    <row r="119" spans="1:11">
      <c r="A119" s="165"/>
      <c r="B119" s="58">
        <f>B118+7</f>
        <v>42659</v>
      </c>
      <c r="C119" s="59">
        <f>D118+H118-I118</f>
        <v>37382.195535997991</v>
      </c>
      <c r="D119" s="6">
        <f t="shared" si="30"/>
        <v>39251.305312797893</v>
      </c>
      <c r="E119" s="27">
        <f t="shared" si="31"/>
        <v>97.128263281994734</v>
      </c>
      <c r="F119" s="6">
        <f t="shared" si="32"/>
        <v>10.680627295999425</v>
      </c>
      <c r="G119" s="9">
        <f t="shared" si="33"/>
        <v>175.00000000000023</v>
      </c>
      <c r="H119" s="7"/>
      <c r="I119" s="7"/>
      <c r="J119" s="8">
        <f t="shared" si="34"/>
        <v>1.4285714285714284E-2</v>
      </c>
      <c r="K119" s="31">
        <f t="shared" si="35"/>
        <v>534.03136479997124</v>
      </c>
    </row>
    <row r="120" spans="1:11">
      <c r="A120" s="165"/>
      <c r="B120" s="58">
        <f t="shared" ref="B120:B121" si="56">B119+7</f>
        <v>42666</v>
      </c>
      <c r="C120" s="59">
        <f t="shared" ref="C120" si="57">D119+H119-I119</f>
        <v>39251.305312797893</v>
      </c>
      <c r="D120" s="6">
        <f t="shared" si="30"/>
        <v>41213.870578437789</v>
      </c>
      <c r="E120" s="27">
        <f t="shared" si="31"/>
        <v>102.03467644609447</v>
      </c>
      <c r="F120" s="6">
        <f t="shared" si="32"/>
        <v>11.214658660799397</v>
      </c>
      <c r="G120" s="9">
        <f t="shared" si="33"/>
        <v>175.00000000000014</v>
      </c>
      <c r="H120" s="7"/>
      <c r="I120" s="7"/>
      <c r="J120" s="8">
        <f t="shared" si="34"/>
        <v>1.4285714285714285E-2</v>
      </c>
      <c r="K120" s="31">
        <f t="shared" si="35"/>
        <v>560.73293303996991</v>
      </c>
    </row>
    <row r="121" spans="1:11" ht="15.75" thickBot="1">
      <c r="A121" s="166"/>
      <c r="B121" s="58">
        <f t="shared" si="56"/>
        <v>42673</v>
      </c>
      <c r="C121" s="59">
        <f>D120+H120-I120</f>
        <v>41213.870578437789</v>
      </c>
      <c r="D121" s="6">
        <f t="shared" si="30"/>
        <v>43274.564107359678</v>
      </c>
      <c r="E121" s="27">
        <f t="shared" si="31"/>
        <v>107.1864102683992</v>
      </c>
      <c r="F121" s="6">
        <f t="shared" si="32"/>
        <v>11.775391593839368</v>
      </c>
      <c r="G121" s="9">
        <f t="shared" si="33"/>
        <v>174.99999999999997</v>
      </c>
      <c r="H121" s="7"/>
      <c r="I121" s="7"/>
      <c r="J121" s="8">
        <f t="shared" si="34"/>
        <v>1.4285714285714285E-2</v>
      </c>
      <c r="K121" s="31">
        <f t="shared" si="35"/>
        <v>588.76957969196837</v>
      </c>
    </row>
    <row r="122" spans="1:11" s="117" customFormat="1" ht="15.75" thickBot="1">
      <c r="A122" s="68"/>
      <c r="B122" s="68"/>
      <c r="C122" s="69"/>
      <c r="D122" s="70"/>
      <c r="E122" s="28"/>
      <c r="F122" s="70"/>
      <c r="G122" s="71"/>
      <c r="H122" s="70"/>
      <c r="I122" s="72"/>
      <c r="J122" s="73"/>
      <c r="K122" s="73"/>
    </row>
    <row r="123" spans="1:11">
      <c r="A123" s="164">
        <v>25</v>
      </c>
      <c r="B123" s="58">
        <f>B121+7</f>
        <v>42680</v>
      </c>
      <c r="C123" s="59">
        <f>D121+H121-I121</f>
        <v>43274.564107359678</v>
      </c>
      <c r="D123" s="6">
        <f t="shared" si="30"/>
        <v>45438.292312727659</v>
      </c>
      <c r="E123" s="27">
        <f t="shared" si="31"/>
        <v>112.59573078181914</v>
      </c>
      <c r="F123" s="6">
        <f t="shared" si="32"/>
        <v>12.364161173531336</v>
      </c>
      <c r="G123" s="9">
        <f t="shared" si="33"/>
        <v>174.99999999999977</v>
      </c>
      <c r="H123" s="7"/>
      <c r="I123" s="7"/>
      <c r="J123" s="8">
        <f t="shared" si="34"/>
        <v>1.4285714285714285E-2</v>
      </c>
      <c r="K123" s="31">
        <f t="shared" si="35"/>
        <v>618.20805867656679</v>
      </c>
    </row>
    <row r="124" spans="1:11">
      <c r="A124" s="165"/>
      <c r="B124" s="58">
        <f>B123+7</f>
        <v>42687</v>
      </c>
      <c r="C124" s="59">
        <f>D123+H123-I123</f>
        <v>45438.292312727659</v>
      </c>
      <c r="D124" s="6">
        <f t="shared" si="30"/>
        <v>47710.206928364045</v>
      </c>
      <c r="E124" s="27">
        <f t="shared" si="31"/>
        <v>118.27551732091011</v>
      </c>
      <c r="F124" s="6">
        <f t="shared" si="32"/>
        <v>12.982369232207903</v>
      </c>
      <c r="G124" s="9">
        <f t="shared" si="33"/>
        <v>175.00000000000023</v>
      </c>
      <c r="H124" s="7"/>
      <c r="I124" s="7"/>
      <c r="J124" s="8">
        <f t="shared" si="34"/>
        <v>1.4285714285714285E-2</v>
      </c>
      <c r="K124" s="31">
        <f t="shared" si="35"/>
        <v>649.11846161039512</v>
      </c>
    </row>
    <row r="125" spans="1:11">
      <c r="A125" s="165"/>
      <c r="B125" s="58">
        <f t="shared" ref="B125:B126" si="58">B124+7</f>
        <v>42694</v>
      </c>
      <c r="C125" s="59">
        <f t="shared" ref="C125" si="59">D124+H124-I124</f>
        <v>47710.206928364045</v>
      </c>
      <c r="D125" s="6">
        <f t="shared" si="30"/>
        <v>50095.717274782248</v>
      </c>
      <c r="E125" s="27">
        <f t="shared" si="31"/>
        <v>124.23929318695562</v>
      </c>
      <c r="F125" s="6">
        <f t="shared" si="32"/>
        <v>13.631487693818299</v>
      </c>
      <c r="G125" s="9">
        <f t="shared" si="33"/>
        <v>175.00000000000006</v>
      </c>
      <c r="H125" s="7"/>
      <c r="I125" s="7"/>
      <c r="J125" s="8">
        <f t="shared" si="34"/>
        <v>1.4285714285714285E-2</v>
      </c>
      <c r="K125" s="31">
        <f t="shared" si="35"/>
        <v>681.57438469091494</v>
      </c>
    </row>
    <row r="126" spans="1:11" ht="15.75" thickBot="1">
      <c r="A126" s="166"/>
      <c r="B126" s="58">
        <f t="shared" si="58"/>
        <v>42701</v>
      </c>
      <c r="C126" s="59">
        <f>D125+H125-I125</f>
        <v>50095.717274782248</v>
      </c>
      <c r="D126" s="6">
        <f t="shared" si="30"/>
        <v>52600.503138521359</v>
      </c>
      <c r="E126" s="27">
        <f t="shared" si="31"/>
        <v>130.50125784630339</v>
      </c>
      <c r="F126" s="6">
        <f t="shared" si="32"/>
        <v>14.313062078509214</v>
      </c>
      <c r="G126" s="9">
        <f t="shared" si="33"/>
        <v>174.99999999999989</v>
      </c>
      <c r="H126" s="7"/>
      <c r="I126" s="7"/>
      <c r="J126" s="8">
        <f t="shared" si="34"/>
        <v>1.4285714285714285E-2</v>
      </c>
      <c r="K126" s="31">
        <f t="shared" si="35"/>
        <v>715.65310392546064</v>
      </c>
    </row>
    <row r="127" spans="1:11" s="117" customFormat="1" ht="15.75" thickBot="1">
      <c r="A127" s="68"/>
      <c r="B127" s="68"/>
      <c r="C127" s="69"/>
      <c r="D127" s="70"/>
      <c r="E127" s="28"/>
      <c r="F127" s="70"/>
      <c r="G127" s="71"/>
      <c r="H127" s="70"/>
      <c r="I127" s="72"/>
      <c r="J127" s="73"/>
      <c r="K127" s="73"/>
    </row>
    <row r="128" spans="1:11">
      <c r="A128" s="164">
        <v>26</v>
      </c>
      <c r="B128" s="58">
        <f>B126+7</f>
        <v>42708</v>
      </c>
      <c r="C128" s="59">
        <f>D126+H126-I126</f>
        <v>52600.503138521359</v>
      </c>
      <c r="D128" s="6">
        <f t="shared" si="30"/>
        <v>55230.528295447424</v>
      </c>
      <c r="E128" s="27">
        <f t="shared" si="31"/>
        <v>137.07632073861856</v>
      </c>
      <c r="F128" s="6">
        <f t="shared" si="32"/>
        <v>15.028715182434674</v>
      </c>
      <c r="G128" s="9">
        <f t="shared" si="33"/>
        <v>174.99999999999983</v>
      </c>
      <c r="H128" s="7"/>
      <c r="I128" s="7"/>
      <c r="J128" s="8">
        <f t="shared" si="34"/>
        <v>1.4285714285714285E-2</v>
      </c>
      <c r="K128" s="31">
        <f t="shared" si="35"/>
        <v>751.43575912173367</v>
      </c>
    </row>
    <row r="129" spans="1:11">
      <c r="A129" s="165"/>
      <c r="B129" s="58">
        <f>B128+7</f>
        <v>42715</v>
      </c>
      <c r="C129" s="59">
        <f>D128+H128-I128</f>
        <v>55230.528295447424</v>
      </c>
      <c r="D129" s="6">
        <f t="shared" si="30"/>
        <v>57992.054710219796</v>
      </c>
      <c r="E129" s="27">
        <f t="shared" si="31"/>
        <v>143.98013677554948</v>
      </c>
      <c r="F129" s="6">
        <f t="shared" si="32"/>
        <v>15.780150941556407</v>
      </c>
      <c r="G129" s="9">
        <f t="shared" si="33"/>
        <v>175.00000000000006</v>
      </c>
      <c r="H129" s="7"/>
      <c r="I129" s="7"/>
      <c r="J129" s="8">
        <f t="shared" si="34"/>
        <v>1.4285714285714287E-2</v>
      </c>
      <c r="K129" s="31">
        <f t="shared" si="35"/>
        <v>789.00754707782039</v>
      </c>
    </row>
    <row r="130" spans="1:11">
      <c r="A130" s="165"/>
      <c r="B130" s="58">
        <f t="shared" ref="B130:B131" si="60">B129+7</f>
        <v>42722</v>
      </c>
      <c r="C130" s="59">
        <f t="shared" ref="C130" si="61">D129+H129-I129</f>
        <v>57992.054710219796</v>
      </c>
      <c r="D130" s="6">
        <f t="shared" si="30"/>
        <v>60891.657445730787</v>
      </c>
      <c r="E130" s="27">
        <f t="shared" si="31"/>
        <v>151.22914361432697</v>
      </c>
      <c r="F130" s="6">
        <f t="shared" si="32"/>
        <v>16.569158488634226</v>
      </c>
      <c r="G130" s="9">
        <f t="shared" si="33"/>
        <v>175.00000000000009</v>
      </c>
      <c r="H130" s="7"/>
      <c r="I130" s="7"/>
      <c r="J130" s="8">
        <f t="shared" si="34"/>
        <v>1.4285714285714284E-2</v>
      </c>
      <c r="K130" s="31">
        <f t="shared" si="35"/>
        <v>828.45792443171126</v>
      </c>
    </row>
    <row r="131" spans="1:11" ht="15.75" thickBot="1">
      <c r="A131" s="166"/>
      <c r="B131" s="58">
        <f t="shared" si="60"/>
        <v>42729</v>
      </c>
      <c r="C131" s="59">
        <f>D130+H130-I130</f>
        <v>60891.657445730787</v>
      </c>
      <c r="D131" s="6">
        <f t="shared" si="30"/>
        <v>63936.240318017328</v>
      </c>
      <c r="E131" s="27">
        <f t="shared" si="31"/>
        <v>158.84060079504331</v>
      </c>
      <c r="F131" s="6">
        <f t="shared" si="32"/>
        <v>17.39761641306594</v>
      </c>
      <c r="G131" s="9">
        <f t="shared" si="33"/>
        <v>175.00000000000009</v>
      </c>
      <c r="H131" s="7"/>
      <c r="I131" s="7"/>
      <c r="J131" s="8">
        <f t="shared" si="34"/>
        <v>1.4285714285714285E-2</v>
      </c>
      <c r="K131" s="31">
        <f t="shared" si="35"/>
        <v>869.88082065329695</v>
      </c>
    </row>
    <row r="132" spans="1:11" s="117" customFormat="1" ht="15.75" thickBot="1">
      <c r="A132" s="68"/>
      <c r="B132" s="68"/>
      <c r="C132" s="69"/>
      <c r="D132" s="70"/>
      <c r="E132" s="28"/>
      <c r="F132" s="70"/>
      <c r="G132" s="71"/>
      <c r="H132" s="70"/>
      <c r="I132" s="72"/>
      <c r="J132" s="73"/>
      <c r="K132" s="73"/>
    </row>
    <row r="133" spans="1:11">
      <c r="A133" s="164">
        <v>27</v>
      </c>
      <c r="B133" s="58">
        <f>B131+7</f>
        <v>42736</v>
      </c>
      <c r="C133" s="59">
        <f>D131+H131-I131</f>
        <v>63936.240318017328</v>
      </c>
      <c r="D133" s="6">
        <f t="shared" ref="D133:D153" si="62">C133+(C133*0.05)</f>
        <v>67133.052333918196</v>
      </c>
      <c r="E133" s="27">
        <f t="shared" ref="E133:E153" si="63">(D133-400+H133)/400+H133</f>
        <v>166.83263083479548</v>
      </c>
      <c r="F133" s="6">
        <f t="shared" ref="F133:F153" si="64">C133/3500</f>
        <v>18.267497233719237</v>
      </c>
      <c r="G133" s="9">
        <f t="shared" ref="G133:G153" si="65">(D133-C133)/F133</f>
        <v>175.00000000000011</v>
      </c>
      <c r="H133" s="7"/>
      <c r="I133" s="7"/>
      <c r="J133" s="8">
        <f t="shared" ref="J133:J153" si="66">F133*50/C133</f>
        <v>1.4285714285714285E-2</v>
      </c>
      <c r="K133" s="31">
        <f t="shared" ref="K133:K153" si="67">F133*50</f>
        <v>913.37486168596183</v>
      </c>
    </row>
    <row r="134" spans="1:11">
      <c r="A134" s="165"/>
      <c r="B134" s="58">
        <f>B133+7</f>
        <v>42743</v>
      </c>
      <c r="C134" s="59">
        <f>D133+H133-I133</f>
        <v>67133.052333918196</v>
      </c>
      <c r="D134" s="6">
        <f t="shared" si="62"/>
        <v>70489.704950614105</v>
      </c>
      <c r="E134" s="27">
        <f t="shared" si="63"/>
        <v>175.22426237653525</v>
      </c>
      <c r="F134" s="6">
        <f t="shared" si="64"/>
        <v>19.180872095405199</v>
      </c>
      <c r="G134" s="9">
        <f t="shared" si="65"/>
        <v>174.99999999999991</v>
      </c>
      <c r="H134" s="7"/>
      <c r="I134" s="7"/>
      <c r="J134" s="8">
        <f t="shared" si="66"/>
        <v>1.4285714285714287E-2</v>
      </c>
      <c r="K134" s="31">
        <f t="shared" si="67"/>
        <v>959.04360477026</v>
      </c>
    </row>
    <row r="135" spans="1:11">
      <c r="A135" s="165"/>
      <c r="B135" s="58">
        <f t="shared" ref="B135:B136" si="68">B134+7</f>
        <v>42750</v>
      </c>
      <c r="C135" s="59">
        <f>D134+H134-I134</f>
        <v>70489.704950614105</v>
      </c>
      <c r="D135" s="6">
        <f t="shared" si="62"/>
        <v>74014.190198144817</v>
      </c>
      <c r="E135" s="27">
        <f t="shared" si="63"/>
        <v>184.03547549536205</v>
      </c>
      <c r="F135" s="6">
        <f t="shared" si="64"/>
        <v>20.139915700175457</v>
      </c>
      <c r="G135" s="9">
        <f t="shared" si="65"/>
        <v>175.00000000000037</v>
      </c>
      <c r="H135" s="7"/>
      <c r="I135" s="7"/>
      <c r="J135" s="8">
        <f t="shared" si="66"/>
        <v>1.4285714285714284E-2</v>
      </c>
      <c r="K135" s="31">
        <f t="shared" si="67"/>
        <v>1006.9957850087728</v>
      </c>
    </row>
    <row r="136" spans="1:11" ht="15.75" thickBot="1">
      <c r="A136" s="166"/>
      <c r="B136" s="58">
        <f t="shared" si="68"/>
        <v>42757</v>
      </c>
      <c r="C136" s="59">
        <f>D135+H135-I135</f>
        <v>74014.190198144817</v>
      </c>
      <c r="D136" s="6">
        <f t="shared" si="62"/>
        <v>77714.899708052064</v>
      </c>
      <c r="E136" s="27">
        <f t="shared" si="63"/>
        <v>193.28724927013016</v>
      </c>
      <c r="F136" s="6">
        <f t="shared" si="64"/>
        <v>21.146911485184233</v>
      </c>
      <c r="G136" s="9">
        <f t="shared" si="65"/>
        <v>175.00000000000028</v>
      </c>
      <c r="H136" s="7"/>
      <c r="I136" s="7"/>
      <c r="J136" s="8">
        <f t="shared" si="66"/>
        <v>1.4285714285714285E-2</v>
      </c>
      <c r="K136" s="31">
        <f t="shared" si="67"/>
        <v>1057.3455742592116</v>
      </c>
    </row>
    <row r="137" spans="1:11" s="117" customFormat="1" ht="15.75" thickBot="1">
      <c r="A137" s="68"/>
      <c r="B137" s="68"/>
      <c r="C137" s="69"/>
      <c r="D137" s="70"/>
      <c r="E137" s="28"/>
      <c r="F137" s="70"/>
      <c r="G137" s="71"/>
      <c r="H137" s="70"/>
      <c r="I137" s="72"/>
      <c r="J137" s="73"/>
      <c r="K137" s="73"/>
    </row>
    <row r="138" spans="1:11">
      <c r="A138" s="164">
        <v>28</v>
      </c>
      <c r="B138" s="58">
        <f>B136+7</f>
        <v>42764</v>
      </c>
      <c r="C138" s="59">
        <f>D136+H136-I136</f>
        <v>77714.899708052064</v>
      </c>
      <c r="D138" s="6">
        <f t="shared" si="62"/>
        <v>81600.644693454669</v>
      </c>
      <c r="E138" s="27">
        <f t="shared" si="63"/>
        <v>203.00161173363668</v>
      </c>
      <c r="F138" s="6">
        <f t="shared" si="64"/>
        <v>22.204257059443446</v>
      </c>
      <c r="G138" s="9">
        <f t="shared" si="65"/>
        <v>175.00000000000011</v>
      </c>
      <c r="H138" s="7"/>
      <c r="I138" s="7"/>
      <c r="J138" s="8">
        <f t="shared" si="66"/>
        <v>1.4285714285714284E-2</v>
      </c>
      <c r="K138" s="31">
        <f t="shared" si="67"/>
        <v>1110.2128529721722</v>
      </c>
    </row>
    <row r="139" spans="1:11">
      <c r="A139" s="165"/>
      <c r="B139" s="58">
        <f>B138+7</f>
        <v>42771</v>
      </c>
      <c r="C139" s="59">
        <f>D138+H138-I138</f>
        <v>81600.644693454669</v>
      </c>
      <c r="D139" s="6">
        <f t="shared" si="62"/>
        <v>85680.676928127403</v>
      </c>
      <c r="E139" s="27">
        <f t="shared" si="63"/>
        <v>213.2016923203185</v>
      </c>
      <c r="F139" s="6">
        <f t="shared" si="64"/>
        <v>23.314469912415621</v>
      </c>
      <c r="G139" s="9">
        <f t="shared" si="65"/>
        <v>175</v>
      </c>
      <c r="H139" s="7"/>
      <c r="I139" s="7"/>
      <c r="J139" s="8">
        <f t="shared" si="66"/>
        <v>1.4285714285714285E-2</v>
      </c>
      <c r="K139" s="31">
        <f t="shared" si="67"/>
        <v>1165.723495620781</v>
      </c>
    </row>
    <row r="140" spans="1:11">
      <c r="A140" s="165"/>
      <c r="B140" s="58">
        <f t="shared" ref="B140:B141" si="69">B139+7</f>
        <v>42778</v>
      </c>
      <c r="C140" s="59">
        <f>D139+H139-I139</f>
        <v>85680.676928127403</v>
      </c>
      <c r="D140" s="6">
        <f t="shared" si="62"/>
        <v>89964.710774533771</v>
      </c>
      <c r="E140" s="27">
        <f t="shared" si="63"/>
        <v>223.91177693633443</v>
      </c>
      <c r="F140" s="6">
        <f t="shared" si="64"/>
        <v>24.480193408036399</v>
      </c>
      <c r="G140" s="9">
        <f t="shared" si="65"/>
        <v>174.99999999999991</v>
      </c>
      <c r="H140" s="7"/>
      <c r="I140" s="7"/>
      <c r="J140" s="8">
        <f t="shared" si="66"/>
        <v>1.4285714285714284E-2</v>
      </c>
      <c r="K140" s="31">
        <f t="shared" si="67"/>
        <v>1224.0096704018199</v>
      </c>
    </row>
    <row r="141" spans="1:11" ht="15.75" thickBot="1">
      <c r="A141" s="166"/>
      <c r="B141" s="58">
        <f t="shared" si="69"/>
        <v>42785</v>
      </c>
      <c r="C141" s="59">
        <f>D140+H140-I140</f>
        <v>89964.710774533771</v>
      </c>
      <c r="D141" s="6">
        <f t="shared" si="62"/>
        <v>94462.946313260458</v>
      </c>
      <c r="E141" s="27">
        <f t="shared" si="63"/>
        <v>235.15736578315114</v>
      </c>
      <c r="F141" s="6">
        <f t="shared" si="64"/>
        <v>25.704203078438219</v>
      </c>
      <c r="G141" s="9">
        <f t="shared" si="65"/>
        <v>174.99999999999994</v>
      </c>
      <c r="H141" s="7"/>
      <c r="I141" s="7"/>
      <c r="J141" s="8">
        <f t="shared" si="66"/>
        <v>1.4285714285714284E-2</v>
      </c>
      <c r="K141" s="31">
        <f t="shared" si="67"/>
        <v>1285.2101539219109</v>
      </c>
    </row>
    <row r="142" spans="1:11" s="117" customFormat="1" ht="15.75" thickBot="1">
      <c r="A142" s="68"/>
      <c r="B142" s="68"/>
      <c r="C142" s="69"/>
      <c r="D142" s="70"/>
      <c r="E142" s="28"/>
      <c r="F142" s="70"/>
      <c r="G142" s="71"/>
      <c r="H142" s="70"/>
      <c r="I142" s="72"/>
      <c r="J142" s="73"/>
      <c r="K142" s="73"/>
    </row>
    <row r="143" spans="1:11">
      <c r="A143" s="164">
        <v>29</v>
      </c>
      <c r="B143" s="58">
        <f>B141+7</f>
        <v>42792</v>
      </c>
      <c r="C143" s="59">
        <f>D141+H141-I141</f>
        <v>94462.946313260458</v>
      </c>
      <c r="D143" s="6">
        <f t="shared" si="62"/>
        <v>99186.093628923481</v>
      </c>
      <c r="E143" s="27">
        <f t="shared" si="63"/>
        <v>246.9652340723087</v>
      </c>
      <c r="F143" s="6">
        <f t="shared" si="64"/>
        <v>26.989413232360132</v>
      </c>
      <c r="G143" s="9">
        <f t="shared" si="65"/>
        <v>175.00000000000003</v>
      </c>
      <c r="H143" s="7"/>
      <c r="I143" s="7"/>
      <c r="J143" s="8">
        <f t="shared" si="66"/>
        <v>1.4285714285714285E-2</v>
      </c>
      <c r="K143" s="31">
        <f t="shared" si="67"/>
        <v>1349.4706616180065</v>
      </c>
    </row>
    <row r="144" spans="1:11">
      <c r="A144" s="165"/>
      <c r="B144" s="58">
        <f>B143+7</f>
        <v>42799</v>
      </c>
      <c r="C144" s="59">
        <f>D143+H143-I143</f>
        <v>99186.093628923481</v>
      </c>
      <c r="D144" s="6">
        <f t="shared" si="62"/>
        <v>104145.39831036965</v>
      </c>
      <c r="E144" s="27">
        <f t="shared" si="63"/>
        <v>259.36349577592415</v>
      </c>
      <c r="F144" s="6">
        <f t="shared" si="64"/>
        <v>28.338883893978139</v>
      </c>
      <c r="G144" s="9">
        <f t="shared" si="65"/>
        <v>174.99999999999986</v>
      </c>
      <c r="H144" s="7"/>
      <c r="I144" s="7"/>
      <c r="J144" s="8">
        <f t="shared" si="66"/>
        <v>1.4285714285714287E-2</v>
      </c>
      <c r="K144" s="31">
        <f t="shared" si="67"/>
        <v>1416.944194698907</v>
      </c>
    </row>
    <row r="145" spans="1:11">
      <c r="A145" s="165"/>
      <c r="B145" s="58">
        <f t="shared" ref="B145:B146" si="70">B144+7</f>
        <v>42806</v>
      </c>
      <c r="C145" s="59">
        <f>D144+H144-I144</f>
        <v>104145.39831036965</v>
      </c>
      <c r="D145" s="6">
        <f t="shared" si="62"/>
        <v>109352.66822588813</v>
      </c>
      <c r="E145" s="27">
        <f t="shared" si="63"/>
        <v>272.38167056472031</v>
      </c>
      <c r="F145" s="6">
        <f t="shared" si="64"/>
        <v>29.755828088677042</v>
      </c>
      <c r="G145" s="9">
        <f t="shared" si="65"/>
        <v>174.99999999999997</v>
      </c>
      <c r="H145" s="7"/>
      <c r="I145" s="7"/>
      <c r="J145" s="8">
        <f t="shared" si="66"/>
        <v>1.4285714285714284E-2</v>
      </c>
      <c r="K145" s="31">
        <f t="shared" si="67"/>
        <v>1487.791404433852</v>
      </c>
    </row>
    <row r="146" spans="1:11" ht="15.75" thickBot="1">
      <c r="A146" s="166"/>
      <c r="B146" s="58">
        <f t="shared" si="70"/>
        <v>42813</v>
      </c>
      <c r="C146" s="59">
        <f>D145+H145-I145</f>
        <v>109352.66822588813</v>
      </c>
      <c r="D146" s="6">
        <f t="shared" si="62"/>
        <v>114820.30163718254</v>
      </c>
      <c r="E146" s="27">
        <f t="shared" si="63"/>
        <v>286.05075409295637</v>
      </c>
      <c r="F146" s="6">
        <f t="shared" si="64"/>
        <v>31.243619493110895</v>
      </c>
      <c r="G146" s="9">
        <f t="shared" si="65"/>
        <v>174.99999999999986</v>
      </c>
      <c r="H146" s="7"/>
      <c r="I146" s="7"/>
      <c r="J146" s="8">
        <f t="shared" si="66"/>
        <v>1.4285714285714285E-2</v>
      </c>
      <c r="K146" s="31">
        <f t="shared" si="67"/>
        <v>1562.1809746555448</v>
      </c>
    </row>
    <row r="147" spans="1:11" s="117" customFormat="1" ht="15.75" thickBot="1">
      <c r="A147" s="68"/>
      <c r="B147" s="68"/>
      <c r="C147" s="69"/>
      <c r="D147" s="70"/>
      <c r="E147" s="28"/>
      <c r="F147" s="70"/>
      <c r="G147" s="71"/>
      <c r="H147" s="70"/>
      <c r="I147" s="72"/>
      <c r="J147" s="73"/>
      <c r="K147" s="73"/>
    </row>
    <row r="148" spans="1:11">
      <c r="A148" s="164">
        <v>30</v>
      </c>
      <c r="B148" s="58">
        <f>B146+7</f>
        <v>42820</v>
      </c>
      <c r="C148" s="59">
        <f>D146+H146-I146</f>
        <v>114820.30163718254</v>
      </c>
      <c r="D148" s="6">
        <f t="shared" si="62"/>
        <v>120561.31671904166</v>
      </c>
      <c r="E148" s="27">
        <f t="shared" si="63"/>
        <v>300.40329179760414</v>
      </c>
      <c r="F148" s="6">
        <f t="shared" si="64"/>
        <v>32.805800467766439</v>
      </c>
      <c r="G148" s="9">
        <f t="shared" si="65"/>
        <v>174.99999999999983</v>
      </c>
      <c r="H148" s="7"/>
      <c r="I148" s="7"/>
      <c r="J148" s="8">
        <f t="shared" si="66"/>
        <v>1.4285714285714285E-2</v>
      </c>
      <c r="K148" s="31">
        <f t="shared" si="67"/>
        <v>1640.290023388322</v>
      </c>
    </row>
    <row r="149" spans="1:11">
      <c r="A149" s="165"/>
      <c r="B149" s="58">
        <f>B148+7</f>
        <v>42827</v>
      </c>
      <c r="C149" s="59">
        <f>D148+H148-I148</f>
        <v>120561.31671904166</v>
      </c>
      <c r="D149" s="6">
        <f t="shared" si="62"/>
        <v>126589.38255499375</v>
      </c>
      <c r="E149" s="27">
        <f t="shared" si="63"/>
        <v>315.47345638748436</v>
      </c>
      <c r="F149" s="6">
        <f t="shared" si="64"/>
        <v>34.446090491154756</v>
      </c>
      <c r="G149" s="9">
        <f t="shared" si="65"/>
        <v>175.0000000000002</v>
      </c>
      <c r="H149" s="7"/>
      <c r="I149" s="7"/>
      <c r="J149" s="8">
        <f t="shared" si="66"/>
        <v>1.4285714285714284E-2</v>
      </c>
      <c r="K149" s="31">
        <f t="shared" si="67"/>
        <v>1722.3045245577378</v>
      </c>
    </row>
    <row r="150" spans="1:11">
      <c r="A150" s="165"/>
      <c r="B150" s="58">
        <f t="shared" ref="B150:B151" si="71">B149+7</f>
        <v>42834</v>
      </c>
      <c r="C150" s="59">
        <f>D149+H149-I149</f>
        <v>126589.38255499375</v>
      </c>
      <c r="D150" s="6">
        <f t="shared" si="62"/>
        <v>132918.85168274344</v>
      </c>
      <c r="E150" s="27">
        <f t="shared" si="63"/>
        <v>331.29712920685859</v>
      </c>
      <c r="F150" s="6">
        <f t="shared" si="64"/>
        <v>36.168395015712498</v>
      </c>
      <c r="G150" s="9">
        <f t="shared" si="65"/>
        <v>175.00000000000006</v>
      </c>
      <c r="H150" s="7"/>
      <c r="I150" s="7"/>
      <c r="J150" s="8">
        <f t="shared" si="66"/>
        <v>1.4285714285714285E-2</v>
      </c>
      <c r="K150" s="31">
        <f t="shared" si="67"/>
        <v>1808.419750785625</v>
      </c>
    </row>
    <row r="151" spans="1:11" ht="15.75" thickBot="1">
      <c r="A151" s="166"/>
      <c r="B151" s="58">
        <f t="shared" si="71"/>
        <v>42841</v>
      </c>
      <c r="C151" s="59">
        <f>D150+H150-I150</f>
        <v>132918.85168274344</v>
      </c>
      <c r="D151" s="6">
        <f t="shared" si="62"/>
        <v>139564.79426688061</v>
      </c>
      <c r="E151" s="27">
        <f t="shared" si="63"/>
        <v>347.91198566720152</v>
      </c>
      <c r="F151" s="6">
        <f t="shared" si="64"/>
        <v>37.976814766498123</v>
      </c>
      <c r="G151" s="9">
        <f t="shared" si="65"/>
        <v>174.99999999999997</v>
      </c>
      <c r="H151" s="7"/>
      <c r="I151" s="7"/>
      <c r="J151" s="8">
        <f t="shared" si="66"/>
        <v>1.4285714285714285E-2</v>
      </c>
      <c r="K151" s="31">
        <f t="shared" si="67"/>
        <v>1898.8407383249062</v>
      </c>
    </row>
    <row r="152" spans="1:11" s="117" customFormat="1" ht="15.75" thickBot="1">
      <c r="A152" s="68"/>
      <c r="B152" s="68"/>
      <c r="C152" s="69"/>
      <c r="D152" s="70"/>
      <c r="E152" s="28"/>
      <c r="F152" s="70"/>
      <c r="G152" s="71"/>
      <c r="H152" s="70"/>
      <c r="I152" s="72"/>
      <c r="J152" s="73"/>
      <c r="K152" s="73"/>
    </row>
    <row r="153" spans="1:11" ht="15.75" thickBot="1">
      <c r="A153" s="19"/>
      <c r="B153" s="19">
        <f>B151+7</f>
        <v>42848</v>
      </c>
      <c r="C153" s="20">
        <f>D151+H151-I151</f>
        <v>139564.79426688061</v>
      </c>
      <c r="D153" s="20">
        <f t="shared" si="62"/>
        <v>146543.03398022463</v>
      </c>
      <c r="E153" s="30">
        <f t="shared" si="63"/>
        <v>365.3575849505616</v>
      </c>
      <c r="F153" s="20">
        <f t="shared" si="64"/>
        <v>39.87565550482303</v>
      </c>
      <c r="G153" s="21">
        <f t="shared" si="65"/>
        <v>174.99999999999986</v>
      </c>
      <c r="H153" s="22"/>
      <c r="I153" s="22"/>
      <c r="J153" s="23">
        <f t="shared" si="66"/>
        <v>1.4285714285714285E-2</v>
      </c>
      <c r="K153" s="31">
        <f t="shared" si="67"/>
        <v>1993.7827752411515</v>
      </c>
    </row>
  </sheetData>
  <mergeCells count="31">
    <mergeCell ref="A53:A56"/>
    <mergeCell ref="A1:A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48:A51"/>
    <mergeCell ref="A113:A11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08:A111"/>
    <mergeCell ref="A148:A151"/>
    <mergeCell ref="A118:A121"/>
    <mergeCell ref="A123:A126"/>
    <mergeCell ref="A128:A131"/>
    <mergeCell ref="A133:A136"/>
    <mergeCell ref="A138:A141"/>
    <mergeCell ref="A143:A14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2"/>
  <sheetViews>
    <sheetView workbookViewId="0">
      <selection activeCell="D4" sqref="D4"/>
    </sheetView>
  </sheetViews>
  <sheetFormatPr defaultRowHeight="15"/>
  <cols>
    <col min="1" max="1" width="7.42578125" bestFit="1" customWidth="1"/>
    <col min="2" max="2" width="7.140625" bestFit="1" customWidth="1"/>
    <col min="3" max="3" width="7.42578125" bestFit="1" customWidth="1"/>
    <col min="4" max="4" width="6" bestFit="1" customWidth="1"/>
    <col min="5" max="5" width="5.7109375" bestFit="1" customWidth="1"/>
    <col min="6" max="6" width="6.42578125" bestFit="1" customWidth="1"/>
    <col min="7" max="7" width="11.5703125" customWidth="1"/>
    <col min="8" max="8" width="11.5703125" style="117" customWidth="1"/>
    <col min="9" max="9" width="14.7109375" customWidth="1"/>
  </cols>
  <sheetData>
    <row r="1" spans="1:8" ht="24" thickBot="1">
      <c r="A1" s="32" t="s">
        <v>19</v>
      </c>
      <c r="B1" s="32" t="s">
        <v>20</v>
      </c>
      <c r="C1" s="32" t="s">
        <v>21</v>
      </c>
      <c r="D1" s="32" t="s">
        <v>22</v>
      </c>
      <c r="E1" s="32" t="s">
        <v>23</v>
      </c>
      <c r="F1" s="32" t="s">
        <v>8</v>
      </c>
      <c r="G1" s="116" t="s">
        <v>75</v>
      </c>
      <c r="H1" s="116" t="s">
        <v>75</v>
      </c>
    </row>
    <row r="2" spans="1:8" ht="24" thickBot="1">
      <c r="A2" s="32"/>
      <c r="B2" s="32" t="s">
        <v>24</v>
      </c>
      <c r="C2" s="32" t="s">
        <v>23</v>
      </c>
      <c r="D2" s="32" t="s">
        <v>25</v>
      </c>
      <c r="E2" s="32" t="s">
        <v>13</v>
      </c>
      <c r="F2" s="32" t="s">
        <v>18</v>
      </c>
      <c r="G2" s="136" t="s">
        <v>144</v>
      </c>
      <c r="H2" s="136" t="s">
        <v>143</v>
      </c>
    </row>
    <row r="3" spans="1:8" ht="15.75" thickBot="1">
      <c r="A3" s="33" t="s">
        <v>26</v>
      </c>
      <c r="B3" s="33">
        <v>1.4990000000000001</v>
      </c>
      <c r="C3" s="34">
        <f>10/B3</f>
        <v>6.6711140760507002</v>
      </c>
      <c r="D3" s="35">
        <v>0.02</v>
      </c>
      <c r="E3" s="36">
        <f>(C3*D3)</f>
        <v>0.13342228152101401</v>
      </c>
      <c r="F3" s="36">
        <f>E3*50</f>
        <v>6.6711140760507011</v>
      </c>
      <c r="G3" s="36">
        <f>(B3*(D3*100000)/500)*50</f>
        <v>299.8</v>
      </c>
      <c r="H3" s="36">
        <f>G3/2</f>
        <v>149.9</v>
      </c>
    </row>
    <row r="4" spans="1:8" ht="15.75" thickBot="1">
      <c r="A4" s="33" t="s">
        <v>27</v>
      </c>
      <c r="B4" s="33">
        <v>1.4990000000000001</v>
      </c>
      <c r="C4" s="34">
        <f t="shared" ref="C4:C12" si="0">10/B4</f>
        <v>6.6711140760507002</v>
      </c>
      <c r="D4" s="35">
        <v>0.02</v>
      </c>
      <c r="E4" s="36">
        <f t="shared" ref="E4:E12" si="1">(C4*D4)</f>
        <v>0.13342228152101401</v>
      </c>
      <c r="F4" s="36">
        <f t="shared" ref="F4:F12" si="2">E4*50</f>
        <v>6.6711140760507011</v>
      </c>
      <c r="G4" s="36">
        <f t="shared" ref="G4:G12" si="3">(B4*(D4*100000)/500)*50</f>
        <v>299.8</v>
      </c>
      <c r="H4" s="36">
        <f t="shared" ref="H4:H12" si="4">G4/2</f>
        <v>149.9</v>
      </c>
    </row>
    <row r="5" spans="1:8" ht="15.75" thickBot="1">
      <c r="A5" s="33" t="s">
        <v>28</v>
      </c>
      <c r="B5" s="33">
        <v>1.4990000000000001</v>
      </c>
      <c r="C5" s="34">
        <f t="shared" si="0"/>
        <v>6.6711140760507002</v>
      </c>
      <c r="D5" s="35">
        <v>0.02</v>
      </c>
      <c r="E5" s="36">
        <f t="shared" si="1"/>
        <v>0.13342228152101401</v>
      </c>
      <c r="F5" s="36">
        <f t="shared" si="2"/>
        <v>6.6711140760507011</v>
      </c>
      <c r="G5" s="36">
        <f t="shared" si="3"/>
        <v>299.8</v>
      </c>
      <c r="H5" s="36">
        <f t="shared" si="4"/>
        <v>149.9</v>
      </c>
    </row>
    <row r="6" spans="1:8" ht="15.75" thickBot="1">
      <c r="A6" s="37" t="s">
        <v>29</v>
      </c>
      <c r="B6" s="37">
        <v>1.8927</v>
      </c>
      <c r="C6" s="38">
        <f t="shared" si="0"/>
        <v>5.2834574945844563</v>
      </c>
      <c r="D6" s="39">
        <v>0.02</v>
      </c>
      <c r="E6" s="40">
        <f t="shared" si="1"/>
        <v>0.10566914989168913</v>
      </c>
      <c r="F6" s="49">
        <f t="shared" si="2"/>
        <v>5.2834574945844563</v>
      </c>
      <c r="G6" s="49">
        <f t="shared" si="3"/>
        <v>378.54</v>
      </c>
      <c r="H6" s="49">
        <f t="shared" si="4"/>
        <v>189.27</v>
      </c>
    </row>
    <row r="7" spans="1:8" ht="15.75" thickBot="1">
      <c r="A7" s="37" t="s">
        <v>30</v>
      </c>
      <c r="B7" s="37">
        <v>1.8927</v>
      </c>
      <c r="C7" s="38">
        <f t="shared" si="0"/>
        <v>5.2834574945844563</v>
      </c>
      <c r="D7" s="39">
        <v>0.02</v>
      </c>
      <c r="E7" s="40">
        <f t="shared" si="1"/>
        <v>0.10566914989168913</v>
      </c>
      <c r="F7" s="49">
        <f t="shared" si="2"/>
        <v>5.2834574945844563</v>
      </c>
      <c r="G7" s="49">
        <f t="shared" si="3"/>
        <v>378.54</v>
      </c>
      <c r="H7" s="49">
        <f t="shared" si="4"/>
        <v>189.27</v>
      </c>
    </row>
    <row r="8" spans="1:8" ht="15.75" thickBot="1">
      <c r="A8" s="41" t="s">
        <v>31</v>
      </c>
      <c r="B8" s="41">
        <v>1.7885</v>
      </c>
      <c r="C8" s="42">
        <f t="shared" si="0"/>
        <v>5.5912776069331844</v>
      </c>
      <c r="D8" s="43">
        <v>0.02</v>
      </c>
      <c r="E8" s="44">
        <f t="shared" si="1"/>
        <v>0.11182555213866369</v>
      </c>
      <c r="F8" s="44">
        <f t="shared" si="2"/>
        <v>5.5912776069331844</v>
      </c>
      <c r="G8" s="44">
        <f t="shared" si="3"/>
        <v>357.7</v>
      </c>
      <c r="H8" s="44">
        <f t="shared" si="4"/>
        <v>178.85</v>
      </c>
    </row>
    <row r="9" spans="1:8" ht="15.75" thickBot="1">
      <c r="A9" s="41" t="s">
        <v>32</v>
      </c>
      <c r="B9" s="41">
        <v>1.7885</v>
      </c>
      <c r="C9" s="42">
        <f t="shared" si="0"/>
        <v>5.5912776069331844</v>
      </c>
      <c r="D9" s="43">
        <v>0.02</v>
      </c>
      <c r="E9" s="44">
        <f t="shared" si="1"/>
        <v>0.11182555213866369</v>
      </c>
      <c r="F9" s="44">
        <f t="shared" si="2"/>
        <v>5.5912776069331844</v>
      </c>
      <c r="G9" s="44">
        <f t="shared" si="3"/>
        <v>357.7</v>
      </c>
      <c r="H9" s="44">
        <f t="shared" si="4"/>
        <v>178.85</v>
      </c>
    </row>
    <row r="10" spans="1:8" ht="15.75" thickBot="1">
      <c r="A10" s="41" t="s">
        <v>33</v>
      </c>
      <c r="B10" s="41">
        <v>1.7885</v>
      </c>
      <c r="C10" s="42">
        <f t="shared" si="0"/>
        <v>5.5912776069331844</v>
      </c>
      <c r="D10" s="43">
        <v>0.02</v>
      </c>
      <c r="E10" s="44">
        <f t="shared" si="1"/>
        <v>0.11182555213866369</v>
      </c>
      <c r="F10" s="44">
        <f t="shared" si="2"/>
        <v>5.5912776069331844</v>
      </c>
      <c r="G10" s="44">
        <f t="shared" si="3"/>
        <v>357.7</v>
      </c>
      <c r="H10" s="44">
        <f t="shared" si="4"/>
        <v>178.85</v>
      </c>
    </row>
    <row r="11" spans="1:8" ht="15.75" thickBot="1">
      <c r="A11" s="45" t="s">
        <v>34</v>
      </c>
      <c r="B11" s="45">
        <v>1.8752</v>
      </c>
      <c r="C11" s="46">
        <f t="shared" si="0"/>
        <v>5.3327645051194539</v>
      </c>
      <c r="D11" s="47">
        <v>2.1999999999999999E-2</v>
      </c>
      <c r="E11" s="48">
        <f t="shared" si="1"/>
        <v>0.11732081911262798</v>
      </c>
      <c r="F11" s="48">
        <f t="shared" si="2"/>
        <v>5.8660409556313988</v>
      </c>
      <c r="G11" s="48">
        <f t="shared" si="3"/>
        <v>412.54399999999993</v>
      </c>
      <c r="H11" s="48">
        <f t="shared" si="4"/>
        <v>206.27199999999996</v>
      </c>
    </row>
    <row r="12" spans="1:8" ht="15.75" thickBot="1">
      <c r="A12" s="45" t="s">
        <v>35</v>
      </c>
      <c r="B12" s="45">
        <v>1.8752</v>
      </c>
      <c r="C12" s="46">
        <f t="shared" si="0"/>
        <v>5.3327645051194539</v>
      </c>
      <c r="D12" s="47">
        <v>2.1999999999999999E-2</v>
      </c>
      <c r="E12" s="48">
        <f t="shared" si="1"/>
        <v>0.11732081911262798</v>
      </c>
      <c r="F12" s="48">
        <f t="shared" si="2"/>
        <v>5.8660409556313988</v>
      </c>
      <c r="G12" s="48">
        <f t="shared" si="3"/>
        <v>412.54399999999993</v>
      </c>
      <c r="H12" s="48">
        <f t="shared" si="4"/>
        <v>206.27199999999996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53"/>
  <sheetViews>
    <sheetView workbookViewId="0">
      <selection activeCell="J13" sqref="J13"/>
    </sheetView>
  </sheetViews>
  <sheetFormatPr defaultRowHeight="15"/>
  <cols>
    <col min="1" max="1" width="6.42578125" bestFit="1" customWidth="1"/>
    <col min="2" max="2" width="9" bestFit="1" customWidth="1"/>
    <col min="3" max="3" width="14.140625" customWidth="1"/>
    <col min="4" max="4" width="14" customWidth="1"/>
    <col min="5" max="5" width="13.42578125" customWidth="1"/>
    <col min="6" max="6" width="12" customWidth="1"/>
    <col min="7" max="7" width="5.5703125" bestFit="1" customWidth="1"/>
    <col min="8" max="8" width="7.5703125" bestFit="1" customWidth="1"/>
    <col min="9" max="9" width="9" bestFit="1" customWidth="1"/>
    <col min="10" max="10" width="10.140625" bestFit="1" customWidth="1"/>
    <col min="11" max="11" width="6.85546875" bestFit="1" customWidth="1"/>
    <col min="12" max="12" width="4.7109375" style="158" customWidth="1"/>
    <col min="13" max="13" width="42.42578125" bestFit="1" customWidth="1"/>
  </cols>
  <sheetData>
    <row r="1" spans="1:14" ht="35.25" thickBot="1">
      <c r="A1" s="167" t="s">
        <v>0</v>
      </c>
      <c r="B1" s="167" t="s">
        <v>36</v>
      </c>
      <c r="C1" s="52" t="s">
        <v>37</v>
      </c>
      <c r="D1" s="52" t="s">
        <v>37</v>
      </c>
      <c r="E1" s="52" t="s">
        <v>37</v>
      </c>
      <c r="F1" s="52" t="s">
        <v>37</v>
      </c>
      <c r="G1" s="52"/>
      <c r="H1" s="52"/>
      <c r="I1" s="53" t="s">
        <v>9</v>
      </c>
      <c r="J1" s="54" t="s">
        <v>38</v>
      </c>
      <c r="K1" s="55" t="s">
        <v>39</v>
      </c>
      <c r="M1" s="50"/>
      <c r="N1" s="50"/>
    </row>
    <row r="2" spans="1:14" ht="15.75" thickBot="1">
      <c r="A2" s="168"/>
      <c r="B2" s="168"/>
      <c r="C2" s="56" t="s">
        <v>40</v>
      </c>
      <c r="D2" s="57" t="s">
        <v>41</v>
      </c>
      <c r="E2" s="56" t="s">
        <v>42</v>
      </c>
      <c r="F2" s="56" t="s">
        <v>43</v>
      </c>
      <c r="G2" s="56" t="s">
        <v>15</v>
      </c>
      <c r="H2" s="56" t="s">
        <v>16</v>
      </c>
      <c r="I2" s="53" t="s">
        <v>17</v>
      </c>
      <c r="J2" s="55" t="s">
        <v>44</v>
      </c>
      <c r="K2" s="55" t="s">
        <v>45</v>
      </c>
      <c r="M2" s="50"/>
      <c r="N2" s="50"/>
    </row>
    <row r="3" spans="1:14">
      <c r="A3" s="164">
        <v>1</v>
      </c>
      <c r="B3" s="58">
        <v>42008</v>
      </c>
      <c r="C3" s="60">
        <v>2000</v>
      </c>
      <c r="D3" s="60">
        <v>2073</v>
      </c>
      <c r="E3" s="60">
        <f>C3/3500</f>
        <v>0.5714285714285714</v>
      </c>
      <c r="F3" s="66">
        <v>127.75</v>
      </c>
      <c r="G3" s="61"/>
      <c r="H3" s="61"/>
      <c r="I3" s="62"/>
      <c r="J3" s="63"/>
      <c r="K3" s="64"/>
      <c r="M3" s="50"/>
      <c r="N3" s="50"/>
    </row>
    <row r="4" spans="1:14" ht="14.25" customHeight="1">
      <c r="A4" s="165"/>
      <c r="B4" s="143">
        <v>42015</v>
      </c>
      <c r="C4" s="145">
        <f>D3</f>
        <v>2073</v>
      </c>
      <c r="D4" s="144">
        <v>2073</v>
      </c>
      <c r="E4" s="145">
        <v>1888</v>
      </c>
      <c r="F4" s="145">
        <f t="shared" ref="F4:F5" si="0">D4/3500</f>
        <v>0.5922857142857143</v>
      </c>
      <c r="G4" s="146"/>
      <c r="H4" s="147"/>
      <c r="I4" s="147"/>
      <c r="J4" s="148"/>
      <c r="K4" s="147"/>
      <c r="L4" s="173"/>
      <c r="M4" s="149" t="s">
        <v>46</v>
      </c>
      <c r="N4" s="50"/>
    </row>
    <row r="5" spans="1:14" ht="16.5" customHeight="1">
      <c r="A5" s="165"/>
      <c r="B5" s="150">
        <v>42022</v>
      </c>
      <c r="C5" s="152">
        <f>D5</f>
        <v>400</v>
      </c>
      <c r="D5" s="151">
        <v>400</v>
      </c>
      <c r="E5" s="152">
        <v>400</v>
      </c>
      <c r="F5" s="152">
        <f t="shared" si="0"/>
        <v>0.11428571428571428</v>
      </c>
      <c r="G5" s="153"/>
      <c r="H5" s="154"/>
      <c r="I5" s="154"/>
      <c r="J5" s="155"/>
      <c r="K5" s="154"/>
      <c r="L5" s="174"/>
      <c r="M5" s="156" t="s">
        <v>47</v>
      </c>
      <c r="N5" s="50"/>
    </row>
    <row r="6" spans="1:14" ht="15.75" thickBot="1">
      <c r="A6" s="166"/>
      <c r="B6" s="142">
        <v>42029</v>
      </c>
      <c r="C6" s="160">
        <f>D5</f>
        <v>400</v>
      </c>
      <c r="D6" s="59">
        <v>400</v>
      </c>
      <c r="E6" s="60">
        <v>398</v>
      </c>
      <c r="F6" s="138">
        <v>0.11</v>
      </c>
      <c r="G6" s="66"/>
      <c r="H6" s="66"/>
      <c r="I6" s="66"/>
      <c r="J6" s="66"/>
      <c r="K6" s="66"/>
      <c r="L6" s="175"/>
      <c r="M6" s="157" t="s">
        <v>48</v>
      </c>
      <c r="N6" s="50"/>
    </row>
    <row r="7" spans="1:14" ht="15.75" thickBot="1">
      <c r="A7" s="68"/>
      <c r="B7" s="68"/>
      <c r="C7" s="69"/>
      <c r="D7" s="70"/>
      <c r="E7" s="71"/>
      <c r="F7" s="71"/>
      <c r="G7" s="70"/>
      <c r="H7" s="72"/>
      <c r="I7" s="73"/>
      <c r="J7" s="74"/>
      <c r="K7" s="70"/>
      <c r="M7" s="51"/>
      <c r="N7" s="51"/>
    </row>
    <row r="8" spans="1:14">
      <c r="A8" s="164">
        <v>2</v>
      </c>
      <c r="B8" s="58">
        <v>42036</v>
      </c>
      <c r="C8" s="59">
        <f>D6</f>
        <v>400</v>
      </c>
      <c r="D8" s="60">
        <v>363</v>
      </c>
      <c r="E8" s="138">
        <v>0.11</v>
      </c>
      <c r="F8" s="66">
        <f>(D8-C8)/E8</f>
        <v>-336.36363636363637</v>
      </c>
      <c r="G8" s="61"/>
      <c r="H8" s="61"/>
      <c r="I8" s="62"/>
      <c r="J8" s="63"/>
      <c r="K8" s="64"/>
      <c r="M8" s="50"/>
      <c r="N8" s="50"/>
    </row>
    <row r="9" spans="1:14">
      <c r="A9" s="165"/>
      <c r="B9" s="58">
        <v>42043</v>
      </c>
      <c r="C9" s="59">
        <f>D8</f>
        <v>363</v>
      </c>
      <c r="D9" s="60">
        <v>383</v>
      </c>
      <c r="E9" s="138">
        <v>0.11</v>
      </c>
      <c r="F9" s="66">
        <f>(D9-C9)/E9</f>
        <v>181.81818181818181</v>
      </c>
      <c r="G9" s="61"/>
      <c r="H9" s="61"/>
      <c r="I9" s="62"/>
      <c r="J9" s="63"/>
      <c r="K9" s="64"/>
      <c r="M9" s="50"/>
      <c r="N9" s="50"/>
    </row>
    <row r="10" spans="1:14">
      <c r="A10" s="165"/>
      <c r="B10" s="58">
        <v>42050</v>
      </c>
      <c r="C10" s="59">
        <f>D9</f>
        <v>383</v>
      </c>
      <c r="D10" s="60">
        <v>403</v>
      </c>
      <c r="E10" s="138">
        <v>0.11</v>
      </c>
      <c r="F10" s="66">
        <f>(D10-C10)/E10</f>
        <v>181.81818181818181</v>
      </c>
      <c r="G10" s="61"/>
      <c r="H10" s="61"/>
      <c r="I10" s="62"/>
      <c r="J10" s="63"/>
      <c r="K10" s="64"/>
      <c r="M10" s="50"/>
      <c r="N10" s="50"/>
    </row>
    <row r="11" spans="1:14" ht="15.75" thickBot="1">
      <c r="A11" s="166"/>
      <c r="B11" s="58">
        <v>42057</v>
      </c>
      <c r="C11" s="59">
        <f>D10</f>
        <v>403</v>
      </c>
      <c r="D11" s="60">
        <v>422</v>
      </c>
      <c r="E11" s="138">
        <v>0.11</v>
      </c>
      <c r="F11" s="66">
        <f>(D11-C11)/E11</f>
        <v>172.72727272727272</v>
      </c>
      <c r="G11" s="61"/>
      <c r="H11" s="61"/>
      <c r="I11" s="62"/>
      <c r="J11" s="63"/>
      <c r="K11" s="64"/>
      <c r="M11" s="67"/>
      <c r="N11" s="50"/>
    </row>
    <row r="12" spans="1:14" ht="15.75" thickBot="1">
      <c r="A12" s="68"/>
      <c r="B12" s="68"/>
      <c r="C12" s="69"/>
      <c r="D12" s="70"/>
      <c r="E12" s="71"/>
      <c r="F12" s="71"/>
      <c r="G12" s="70"/>
      <c r="H12" s="72"/>
      <c r="I12" s="73"/>
      <c r="J12" s="74"/>
      <c r="K12" s="70"/>
      <c r="M12" s="51"/>
      <c r="N12" s="51"/>
    </row>
    <row r="13" spans="1:14">
      <c r="A13" s="164">
        <v>3</v>
      </c>
      <c r="B13" s="58">
        <v>42064</v>
      </c>
      <c r="C13" s="59">
        <f>D11</f>
        <v>422</v>
      </c>
      <c r="D13" s="60"/>
      <c r="E13" s="65"/>
      <c r="F13" s="65"/>
      <c r="G13" s="61"/>
      <c r="H13" s="61"/>
      <c r="I13" s="62"/>
      <c r="J13" s="63"/>
      <c r="K13" s="64"/>
      <c r="M13" s="50"/>
      <c r="N13" s="50"/>
    </row>
    <row r="14" spans="1:14">
      <c r="A14" s="165"/>
      <c r="B14" s="58">
        <v>42071</v>
      </c>
      <c r="C14" s="59">
        <f>D13</f>
        <v>0</v>
      </c>
      <c r="D14" s="60"/>
      <c r="E14" s="65"/>
      <c r="F14" s="65"/>
      <c r="G14" s="61"/>
      <c r="H14" s="61"/>
      <c r="I14" s="62"/>
      <c r="J14" s="63"/>
      <c r="K14" s="64"/>
      <c r="M14" s="50"/>
      <c r="N14" s="50"/>
    </row>
    <row r="15" spans="1:14">
      <c r="A15" s="165"/>
      <c r="B15" s="58">
        <v>42078</v>
      </c>
      <c r="C15" s="59">
        <f>D14</f>
        <v>0</v>
      </c>
      <c r="D15" s="60"/>
      <c r="E15" s="65"/>
      <c r="F15" s="65"/>
      <c r="G15" s="61"/>
      <c r="H15" s="61"/>
      <c r="I15" s="62"/>
      <c r="J15" s="63"/>
      <c r="K15" s="64"/>
      <c r="M15" s="50"/>
      <c r="N15" s="50"/>
    </row>
    <row r="16" spans="1:14" ht="15.75" thickBot="1">
      <c r="A16" s="166"/>
      <c r="B16" s="58">
        <v>42085</v>
      </c>
      <c r="C16" s="59">
        <f>D15</f>
        <v>0</v>
      </c>
      <c r="D16" s="60"/>
      <c r="E16" s="65"/>
      <c r="F16" s="65"/>
      <c r="G16" s="61"/>
      <c r="H16" s="61"/>
      <c r="I16" s="62"/>
      <c r="J16" s="63"/>
      <c r="K16" s="64"/>
      <c r="M16" s="67"/>
      <c r="N16" s="50"/>
    </row>
    <row r="17" spans="1:14" ht="15.75" thickBot="1">
      <c r="A17" s="68"/>
      <c r="B17" s="68"/>
      <c r="C17" s="69"/>
      <c r="D17" s="70"/>
      <c r="E17" s="71"/>
      <c r="F17" s="71"/>
      <c r="G17" s="70"/>
      <c r="H17" s="72"/>
      <c r="I17" s="73"/>
      <c r="J17" s="74"/>
      <c r="K17" s="70"/>
      <c r="M17" s="51"/>
      <c r="N17" s="51"/>
    </row>
    <row r="18" spans="1:14">
      <c r="A18" s="164">
        <v>4</v>
      </c>
      <c r="B18" s="58">
        <v>42092</v>
      </c>
      <c r="C18" s="59">
        <f>D16</f>
        <v>0</v>
      </c>
      <c r="D18" s="60"/>
      <c r="E18" s="65"/>
      <c r="F18" s="65"/>
      <c r="G18" s="61"/>
      <c r="H18" s="61"/>
      <c r="I18" s="62"/>
      <c r="J18" s="63"/>
      <c r="K18" s="64"/>
      <c r="M18" s="67"/>
      <c r="N18" s="50"/>
    </row>
    <row r="19" spans="1:14">
      <c r="A19" s="165"/>
      <c r="B19" s="58">
        <v>42099</v>
      </c>
      <c r="C19" s="59">
        <f>D18</f>
        <v>0</v>
      </c>
      <c r="D19" s="60"/>
      <c r="E19" s="65"/>
      <c r="F19" s="65"/>
      <c r="G19" s="61"/>
      <c r="H19" s="61"/>
      <c r="I19" s="62"/>
      <c r="J19" s="63"/>
      <c r="K19" s="64"/>
      <c r="M19" s="67"/>
      <c r="N19" s="50"/>
    </row>
    <row r="20" spans="1:14">
      <c r="A20" s="165"/>
      <c r="B20" s="58">
        <v>42106</v>
      </c>
      <c r="C20" s="59">
        <f>D19</f>
        <v>0</v>
      </c>
      <c r="D20" s="60"/>
      <c r="E20" s="65"/>
      <c r="F20" s="65"/>
      <c r="G20" s="61"/>
      <c r="H20" s="61"/>
      <c r="I20" s="62"/>
      <c r="J20" s="63"/>
      <c r="K20" s="64"/>
      <c r="M20" s="67"/>
      <c r="N20" s="50"/>
    </row>
    <row r="21" spans="1:14" ht="15.75" thickBot="1">
      <c r="A21" s="166"/>
      <c r="B21" s="58">
        <v>42113</v>
      </c>
      <c r="C21" s="59">
        <f>D20</f>
        <v>0</v>
      </c>
      <c r="D21" s="60"/>
      <c r="E21" s="65"/>
      <c r="F21" s="65"/>
      <c r="G21" s="61"/>
      <c r="H21" s="61"/>
      <c r="I21" s="62"/>
      <c r="J21" s="63"/>
      <c r="K21" s="64"/>
      <c r="M21" s="67"/>
      <c r="N21" s="50"/>
    </row>
    <row r="22" spans="1:14" ht="15.75" thickBot="1">
      <c r="A22" s="68"/>
      <c r="B22" s="68"/>
      <c r="C22" s="69"/>
      <c r="D22" s="70"/>
      <c r="E22" s="71"/>
      <c r="F22" s="71"/>
      <c r="G22" s="70"/>
      <c r="H22" s="72"/>
      <c r="I22" s="73"/>
      <c r="J22" s="74"/>
      <c r="K22" s="70"/>
      <c r="M22" s="51"/>
      <c r="N22" s="51"/>
    </row>
    <row r="23" spans="1:14">
      <c r="A23" s="164">
        <v>5</v>
      </c>
      <c r="B23" s="58">
        <v>42120</v>
      </c>
      <c r="C23" s="59">
        <f>D21</f>
        <v>0</v>
      </c>
      <c r="D23" s="60"/>
      <c r="E23" s="65"/>
      <c r="F23" s="65"/>
      <c r="G23" s="61"/>
      <c r="H23" s="61"/>
      <c r="I23" s="62"/>
      <c r="J23" s="63"/>
      <c r="K23" s="64"/>
      <c r="M23" s="50"/>
      <c r="N23" s="50"/>
    </row>
    <row r="24" spans="1:14">
      <c r="A24" s="165"/>
      <c r="B24" s="58">
        <v>42127</v>
      </c>
      <c r="C24" s="59">
        <f>D23</f>
        <v>0</v>
      </c>
      <c r="D24" s="60"/>
      <c r="E24" s="65"/>
      <c r="F24" s="65"/>
      <c r="G24" s="61"/>
      <c r="H24" s="61"/>
      <c r="I24" s="62"/>
      <c r="J24" s="63"/>
      <c r="K24" s="64"/>
      <c r="M24" s="50"/>
      <c r="N24" s="50"/>
    </row>
    <row r="25" spans="1:14">
      <c r="A25" s="165"/>
      <c r="B25" s="58">
        <v>42134</v>
      </c>
      <c r="C25" s="59">
        <f>D24</f>
        <v>0</v>
      </c>
      <c r="D25" s="60"/>
      <c r="E25" s="65"/>
      <c r="F25" s="65"/>
      <c r="G25" s="61"/>
      <c r="H25" s="61"/>
      <c r="I25" s="62"/>
      <c r="J25" s="63"/>
      <c r="K25" s="64"/>
      <c r="M25" s="50"/>
      <c r="N25" s="50"/>
    </row>
    <row r="26" spans="1:14" ht="15.75" thickBot="1">
      <c r="A26" s="166"/>
      <c r="B26" s="58">
        <v>42141</v>
      </c>
      <c r="C26" s="59">
        <f>D25</f>
        <v>0</v>
      </c>
      <c r="D26" s="60"/>
      <c r="E26" s="65"/>
      <c r="F26" s="65"/>
      <c r="G26" s="61"/>
      <c r="H26" s="61"/>
      <c r="I26" s="62"/>
      <c r="J26" s="63"/>
      <c r="K26" s="64"/>
      <c r="M26" s="67"/>
      <c r="N26" s="50"/>
    </row>
    <row r="27" spans="1:14" ht="15.75" thickBot="1">
      <c r="A27" s="68"/>
      <c r="B27" s="68"/>
      <c r="C27" s="69"/>
      <c r="D27" s="70"/>
      <c r="E27" s="71"/>
      <c r="F27" s="71"/>
      <c r="G27" s="70"/>
      <c r="H27" s="72"/>
      <c r="I27" s="73"/>
      <c r="J27" s="74"/>
      <c r="K27" s="70"/>
      <c r="M27" s="51"/>
      <c r="N27" s="51"/>
    </row>
    <row r="28" spans="1:14">
      <c r="A28" s="164">
        <v>6</v>
      </c>
      <c r="B28" s="58">
        <v>42148</v>
      </c>
      <c r="C28" s="59">
        <f>D26</f>
        <v>0</v>
      </c>
      <c r="D28" s="60"/>
      <c r="E28" s="65"/>
      <c r="F28" s="65"/>
      <c r="G28" s="61"/>
      <c r="H28" s="61"/>
      <c r="I28" s="62"/>
      <c r="J28" s="63"/>
      <c r="K28" s="64"/>
      <c r="M28" s="50"/>
      <c r="N28" s="50"/>
    </row>
    <row r="29" spans="1:14">
      <c r="A29" s="165"/>
      <c r="B29" s="58">
        <v>42155</v>
      </c>
      <c r="C29" s="59">
        <f>D28</f>
        <v>0</v>
      </c>
      <c r="D29" s="60"/>
      <c r="E29" s="65"/>
      <c r="F29" s="65"/>
      <c r="G29" s="61"/>
      <c r="H29" s="61"/>
      <c r="I29" s="62"/>
      <c r="J29" s="63"/>
      <c r="K29" s="64"/>
      <c r="M29" s="50"/>
      <c r="N29" s="50"/>
    </row>
    <row r="30" spans="1:14">
      <c r="A30" s="165"/>
      <c r="B30" s="58">
        <v>42162</v>
      </c>
      <c r="C30" s="59">
        <f>D29</f>
        <v>0</v>
      </c>
      <c r="D30" s="60"/>
      <c r="E30" s="65"/>
      <c r="F30" s="65"/>
      <c r="G30" s="61"/>
      <c r="H30" s="61"/>
      <c r="I30" s="62"/>
      <c r="J30" s="63"/>
      <c r="K30" s="64"/>
      <c r="M30" s="50"/>
      <c r="N30" s="50"/>
    </row>
    <row r="31" spans="1:14" ht="15.75" thickBot="1">
      <c r="A31" s="166"/>
      <c r="B31" s="58">
        <v>42169</v>
      </c>
      <c r="C31" s="59">
        <f>D30</f>
        <v>0</v>
      </c>
      <c r="D31" s="60"/>
      <c r="E31" s="65"/>
      <c r="F31" s="65"/>
      <c r="G31" s="61"/>
      <c r="H31" s="61"/>
      <c r="I31" s="62"/>
      <c r="J31" s="63"/>
      <c r="K31" s="64"/>
      <c r="M31" s="67"/>
      <c r="N31" s="50"/>
    </row>
    <row r="32" spans="1:14" ht="15.75" thickBot="1">
      <c r="A32" s="68"/>
      <c r="B32" s="68"/>
      <c r="C32" s="69"/>
      <c r="D32" s="70"/>
      <c r="E32" s="71"/>
      <c r="F32" s="71"/>
      <c r="G32" s="70"/>
      <c r="H32" s="72"/>
      <c r="I32" s="73"/>
      <c r="J32" s="74"/>
      <c r="K32" s="70"/>
      <c r="M32" s="51"/>
      <c r="N32" s="51"/>
    </row>
    <row r="33" spans="1:14">
      <c r="A33" s="164">
        <v>7</v>
      </c>
      <c r="B33" s="58">
        <v>42176</v>
      </c>
      <c r="C33" s="59">
        <f>D31</f>
        <v>0</v>
      </c>
      <c r="D33" s="60"/>
      <c r="E33" s="65"/>
      <c r="F33" s="65"/>
      <c r="G33" s="61"/>
      <c r="H33" s="61"/>
      <c r="I33" s="62"/>
      <c r="J33" s="63"/>
      <c r="K33" s="64"/>
      <c r="M33" s="50"/>
      <c r="N33" s="50"/>
    </row>
    <row r="34" spans="1:14">
      <c r="A34" s="165"/>
      <c r="B34" s="58">
        <v>42183</v>
      </c>
      <c r="C34" s="59">
        <f>D33</f>
        <v>0</v>
      </c>
      <c r="D34" s="60"/>
      <c r="E34" s="65"/>
      <c r="F34" s="65"/>
      <c r="G34" s="61"/>
      <c r="H34" s="61"/>
      <c r="I34" s="62"/>
      <c r="J34" s="63"/>
      <c r="K34" s="64"/>
      <c r="M34" s="50"/>
      <c r="N34" s="50"/>
    </row>
    <row r="35" spans="1:14">
      <c r="A35" s="165"/>
      <c r="B35" s="58">
        <v>42190</v>
      </c>
      <c r="C35" s="59">
        <f>D34</f>
        <v>0</v>
      </c>
      <c r="D35" s="60"/>
      <c r="E35" s="65"/>
      <c r="F35" s="65"/>
      <c r="G35" s="61"/>
      <c r="H35" s="61"/>
      <c r="I35" s="62"/>
      <c r="J35" s="63"/>
      <c r="K35" s="64"/>
      <c r="M35" s="50"/>
      <c r="N35" s="50"/>
    </row>
    <row r="36" spans="1:14" ht="15.75" thickBot="1">
      <c r="A36" s="166"/>
      <c r="B36" s="58">
        <v>42197</v>
      </c>
      <c r="C36" s="59">
        <f>D35</f>
        <v>0</v>
      </c>
      <c r="D36" s="60"/>
      <c r="E36" s="65"/>
      <c r="F36" s="65"/>
      <c r="G36" s="61"/>
      <c r="H36" s="61"/>
      <c r="I36" s="62"/>
      <c r="J36" s="63"/>
      <c r="K36" s="64"/>
      <c r="M36" s="50"/>
      <c r="N36" s="50"/>
    </row>
    <row r="37" spans="1:14" ht="15.75" thickBot="1">
      <c r="A37" s="68"/>
      <c r="B37" s="68"/>
      <c r="C37" s="69"/>
      <c r="D37" s="70"/>
      <c r="E37" s="71"/>
      <c r="F37" s="71"/>
      <c r="G37" s="70"/>
      <c r="H37" s="72"/>
      <c r="I37" s="73"/>
      <c r="J37" s="74"/>
      <c r="K37" s="70"/>
      <c r="M37" s="51"/>
      <c r="N37" s="51"/>
    </row>
    <row r="38" spans="1:14">
      <c r="A38" s="164">
        <v>8</v>
      </c>
      <c r="B38" s="58">
        <v>42204</v>
      </c>
      <c r="C38" s="59">
        <f>D36</f>
        <v>0</v>
      </c>
      <c r="D38" s="60"/>
      <c r="E38" s="65"/>
      <c r="F38" s="65"/>
      <c r="G38" s="61"/>
      <c r="H38" s="61"/>
      <c r="I38" s="62"/>
      <c r="J38" s="63"/>
      <c r="K38" s="64"/>
      <c r="M38" s="50"/>
      <c r="N38" s="50"/>
    </row>
    <row r="39" spans="1:14">
      <c r="A39" s="165"/>
      <c r="B39" s="58">
        <v>42211</v>
      </c>
      <c r="C39" s="59">
        <f>D38</f>
        <v>0</v>
      </c>
      <c r="D39" s="60"/>
      <c r="E39" s="65"/>
      <c r="F39" s="65"/>
      <c r="G39" s="61"/>
      <c r="H39" s="61"/>
      <c r="I39" s="62"/>
      <c r="J39" s="63"/>
      <c r="K39" s="64"/>
      <c r="M39" s="50"/>
      <c r="N39" s="50"/>
    </row>
    <row r="40" spans="1:14">
      <c r="A40" s="165"/>
      <c r="B40" s="58">
        <v>42218</v>
      </c>
      <c r="C40" s="59">
        <f>D39</f>
        <v>0</v>
      </c>
      <c r="D40" s="60"/>
      <c r="E40" s="65"/>
      <c r="F40" s="65"/>
      <c r="G40" s="61"/>
      <c r="H40" s="61"/>
      <c r="I40" s="62"/>
      <c r="J40" s="63"/>
      <c r="K40" s="64"/>
      <c r="M40" s="50"/>
      <c r="N40" s="50"/>
    </row>
    <row r="41" spans="1:14" ht="15.75" thickBot="1">
      <c r="A41" s="166"/>
      <c r="B41" s="58">
        <v>42225</v>
      </c>
      <c r="C41" s="59">
        <f>D40</f>
        <v>0</v>
      </c>
      <c r="D41" s="60"/>
      <c r="E41" s="65"/>
      <c r="F41" s="65"/>
      <c r="G41" s="61"/>
      <c r="H41" s="61"/>
      <c r="I41" s="62"/>
      <c r="J41" s="63"/>
      <c r="K41" s="64"/>
      <c r="M41" s="50"/>
      <c r="N41" s="50"/>
    </row>
    <row r="42" spans="1:14" ht="15.75" thickBot="1">
      <c r="A42" s="68"/>
      <c r="B42" s="68"/>
      <c r="C42" s="69"/>
      <c r="D42" s="70"/>
      <c r="E42" s="71"/>
      <c r="F42" s="71"/>
      <c r="G42" s="70"/>
      <c r="H42" s="72"/>
      <c r="I42" s="73"/>
      <c r="J42" s="74"/>
      <c r="K42" s="70"/>
      <c r="M42" s="51"/>
      <c r="N42" s="51"/>
    </row>
    <row r="43" spans="1:14">
      <c r="A43" s="164">
        <v>9</v>
      </c>
      <c r="B43" s="58">
        <v>42232</v>
      </c>
      <c r="C43" s="59">
        <f>D41</f>
        <v>0</v>
      </c>
      <c r="D43" s="60"/>
      <c r="E43" s="65"/>
      <c r="F43" s="65"/>
      <c r="G43" s="61"/>
      <c r="H43" s="61"/>
      <c r="I43" s="62"/>
      <c r="J43" s="63"/>
      <c r="K43" s="64"/>
      <c r="M43" s="50"/>
      <c r="N43" s="50"/>
    </row>
    <row r="44" spans="1:14">
      <c r="A44" s="165"/>
      <c r="B44" s="58">
        <v>42239</v>
      </c>
      <c r="C44" s="59">
        <f>D43</f>
        <v>0</v>
      </c>
      <c r="D44" s="60"/>
      <c r="E44" s="65"/>
      <c r="F44" s="65"/>
      <c r="G44" s="61"/>
      <c r="H44" s="61"/>
      <c r="I44" s="62"/>
      <c r="J44" s="63"/>
      <c r="K44" s="64"/>
      <c r="M44" s="50"/>
      <c r="N44" s="50"/>
    </row>
    <row r="45" spans="1:14">
      <c r="A45" s="165"/>
      <c r="B45" s="58">
        <v>42246</v>
      </c>
      <c r="C45" s="59">
        <f>D44</f>
        <v>0</v>
      </c>
      <c r="D45" s="60"/>
      <c r="E45" s="65"/>
      <c r="F45" s="65"/>
      <c r="G45" s="61"/>
      <c r="H45" s="61"/>
      <c r="I45" s="62"/>
      <c r="J45" s="63"/>
      <c r="K45" s="64"/>
      <c r="M45" s="50"/>
      <c r="N45" s="50"/>
    </row>
    <row r="46" spans="1:14" ht="15.75" thickBot="1">
      <c r="A46" s="166"/>
      <c r="B46" s="58">
        <v>42253</v>
      </c>
      <c r="C46" s="59">
        <f>D45</f>
        <v>0</v>
      </c>
      <c r="D46" s="60"/>
      <c r="E46" s="65"/>
      <c r="F46" s="65"/>
      <c r="G46" s="61"/>
      <c r="H46" s="61"/>
      <c r="I46" s="62"/>
      <c r="J46" s="63"/>
      <c r="K46" s="64"/>
      <c r="M46" s="50"/>
      <c r="N46" s="50"/>
    </row>
    <row r="47" spans="1:14" ht="15.75" thickBot="1">
      <c r="A47" s="68"/>
      <c r="B47" s="68"/>
      <c r="C47" s="69"/>
      <c r="D47" s="70"/>
      <c r="E47" s="71"/>
      <c r="F47" s="71"/>
      <c r="G47" s="70"/>
      <c r="H47" s="72"/>
      <c r="I47" s="73"/>
      <c r="J47" s="74"/>
      <c r="K47" s="70"/>
      <c r="M47" s="51"/>
      <c r="N47" s="51"/>
    </row>
    <row r="48" spans="1:14">
      <c r="A48" s="164">
        <v>10</v>
      </c>
      <c r="B48" s="58">
        <v>42260</v>
      </c>
      <c r="C48" s="59">
        <f>D46</f>
        <v>0</v>
      </c>
      <c r="D48" s="60"/>
      <c r="E48" s="65"/>
      <c r="F48" s="65"/>
      <c r="G48" s="61"/>
      <c r="H48" s="61"/>
      <c r="I48" s="62"/>
      <c r="J48" s="63"/>
      <c r="K48" s="64"/>
      <c r="M48" s="50"/>
      <c r="N48" s="50"/>
    </row>
    <row r="49" spans="1:14">
      <c r="A49" s="165"/>
      <c r="B49" s="58">
        <v>42267</v>
      </c>
      <c r="C49" s="59">
        <f>D48</f>
        <v>0</v>
      </c>
      <c r="D49" s="60"/>
      <c r="E49" s="65"/>
      <c r="F49" s="65"/>
      <c r="G49" s="61"/>
      <c r="H49" s="61"/>
      <c r="I49" s="62"/>
      <c r="J49" s="63"/>
      <c r="K49" s="64"/>
      <c r="M49" s="50"/>
      <c r="N49" s="50"/>
    </row>
    <row r="50" spans="1:14">
      <c r="A50" s="165"/>
      <c r="B50" s="58">
        <v>42274</v>
      </c>
      <c r="C50" s="59">
        <f>D49</f>
        <v>0</v>
      </c>
      <c r="D50" s="60"/>
      <c r="E50" s="65"/>
      <c r="F50" s="65"/>
      <c r="G50" s="61"/>
      <c r="H50" s="61"/>
      <c r="I50" s="62"/>
      <c r="J50" s="63"/>
      <c r="K50" s="64"/>
      <c r="M50" s="50"/>
      <c r="N50" s="50"/>
    </row>
    <row r="51" spans="1:14" ht="15.75" thickBot="1">
      <c r="A51" s="166"/>
      <c r="B51" s="58">
        <v>42281</v>
      </c>
      <c r="C51" s="59">
        <f>D50</f>
        <v>0</v>
      </c>
      <c r="D51" s="60"/>
      <c r="E51" s="65"/>
      <c r="F51" s="65"/>
      <c r="G51" s="61"/>
      <c r="H51" s="61"/>
      <c r="I51" s="62"/>
      <c r="J51" s="63"/>
      <c r="K51" s="64"/>
      <c r="M51" s="50"/>
      <c r="N51" s="50"/>
    </row>
    <row r="52" spans="1:14" ht="15.75" thickBot="1">
      <c r="A52" s="68"/>
      <c r="B52" s="68"/>
      <c r="C52" s="69"/>
      <c r="D52" s="70"/>
      <c r="E52" s="71"/>
      <c r="F52" s="71"/>
      <c r="G52" s="70"/>
      <c r="H52" s="72"/>
      <c r="I52" s="73"/>
      <c r="J52" s="74"/>
      <c r="K52" s="70"/>
      <c r="M52" s="51"/>
      <c r="N52" s="51"/>
    </row>
    <row r="53" spans="1:14">
      <c r="A53" s="164">
        <v>11</v>
      </c>
      <c r="B53" s="58">
        <v>42288</v>
      </c>
      <c r="C53" s="59">
        <f>D51</f>
        <v>0</v>
      </c>
      <c r="D53" s="60"/>
      <c r="E53" s="65"/>
      <c r="F53" s="65"/>
      <c r="G53" s="61"/>
      <c r="H53" s="61"/>
      <c r="I53" s="62"/>
      <c r="J53" s="63"/>
      <c r="K53" s="64"/>
      <c r="M53" s="50"/>
      <c r="N53" s="50"/>
    </row>
    <row r="54" spans="1:14">
      <c r="A54" s="165"/>
      <c r="B54" s="58">
        <v>42295</v>
      </c>
      <c r="C54" s="59">
        <f>D53</f>
        <v>0</v>
      </c>
      <c r="D54" s="60"/>
      <c r="E54" s="65"/>
      <c r="F54" s="65"/>
      <c r="G54" s="61"/>
      <c r="H54" s="61"/>
      <c r="I54" s="62"/>
      <c r="J54" s="63"/>
      <c r="K54" s="64"/>
      <c r="M54" s="50"/>
      <c r="N54" s="50"/>
    </row>
    <row r="55" spans="1:14">
      <c r="A55" s="165"/>
      <c r="B55" s="58">
        <v>42302</v>
      </c>
      <c r="C55" s="59">
        <f>D54</f>
        <v>0</v>
      </c>
      <c r="D55" s="60"/>
      <c r="E55" s="65"/>
      <c r="F55" s="65"/>
      <c r="G55" s="61"/>
      <c r="H55" s="61"/>
      <c r="I55" s="62"/>
      <c r="J55" s="63"/>
      <c r="K55" s="64"/>
      <c r="M55" s="50"/>
      <c r="N55" s="50"/>
    </row>
    <row r="56" spans="1:14" ht="15.75" thickBot="1">
      <c r="A56" s="166"/>
      <c r="B56" s="58">
        <v>42309</v>
      </c>
      <c r="C56" s="59">
        <f>D55</f>
        <v>0</v>
      </c>
      <c r="D56" s="60"/>
      <c r="E56" s="65"/>
      <c r="F56" s="65"/>
      <c r="G56" s="61"/>
      <c r="H56" s="61"/>
      <c r="I56" s="62"/>
      <c r="J56" s="63"/>
      <c r="K56" s="64"/>
      <c r="M56" s="50"/>
      <c r="N56" s="50"/>
    </row>
    <row r="57" spans="1:14" ht="15.75" thickBot="1">
      <c r="A57" s="68"/>
      <c r="B57" s="68"/>
      <c r="C57" s="69"/>
      <c r="D57" s="70"/>
      <c r="E57" s="71"/>
      <c r="F57" s="71"/>
      <c r="G57" s="70"/>
      <c r="H57" s="72"/>
      <c r="I57" s="73"/>
      <c r="J57" s="74"/>
      <c r="K57" s="70"/>
      <c r="M57" s="51"/>
      <c r="N57" s="51"/>
    </row>
    <row r="58" spans="1:14">
      <c r="A58" s="164">
        <v>12</v>
      </c>
      <c r="B58" s="58">
        <v>42316</v>
      </c>
      <c r="C58" s="59">
        <f>D56</f>
        <v>0</v>
      </c>
      <c r="D58" s="60"/>
      <c r="E58" s="65"/>
      <c r="F58" s="65"/>
      <c r="G58" s="61"/>
      <c r="H58" s="61"/>
      <c r="I58" s="62"/>
      <c r="J58" s="63"/>
      <c r="K58" s="64"/>
      <c r="M58" s="50"/>
      <c r="N58" s="50"/>
    </row>
    <row r="59" spans="1:14">
      <c r="A59" s="165"/>
      <c r="B59" s="58">
        <v>42323</v>
      </c>
      <c r="C59" s="59">
        <f>D58</f>
        <v>0</v>
      </c>
      <c r="D59" s="60"/>
      <c r="E59" s="65"/>
      <c r="F59" s="65"/>
      <c r="G59" s="61"/>
      <c r="H59" s="61"/>
      <c r="I59" s="62"/>
      <c r="J59" s="63"/>
      <c r="K59" s="64"/>
      <c r="M59" s="50"/>
      <c r="N59" s="50"/>
    </row>
    <row r="60" spans="1:14">
      <c r="A60" s="165"/>
      <c r="B60" s="58">
        <v>42330</v>
      </c>
      <c r="C60" s="59">
        <f>D59</f>
        <v>0</v>
      </c>
      <c r="D60" s="60"/>
      <c r="E60" s="65"/>
      <c r="F60" s="65"/>
      <c r="G60" s="61"/>
      <c r="H60" s="61"/>
      <c r="I60" s="62"/>
      <c r="J60" s="63"/>
      <c r="K60" s="64"/>
      <c r="M60" s="50"/>
      <c r="N60" s="50"/>
    </row>
    <row r="61" spans="1:14" ht="15.75" thickBot="1">
      <c r="A61" s="166"/>
      <c r="B61" s="58">
        <v>42337</v>
      </c>
      <c r="C61" s="59">
        <f>D60</f>
        <v>0</v>
      </c>
      <c r="D61" s="60"/>
      <c r="E61" s="65"/>
      <c r="F61" s="65"/>
      <c r="G61" s="61"/>
      <c r="H61" s="61"/>
      <c r="I61" s="62"/>
      <c r="J61" s="63"/>
      <c r="K61" s="64"/>
      <c r="M61" s="50"/>
      <c r="N61" s="50"/>
    </row>
    <row r="62" spans="1:14" ht="15.75" thickBot="1">
      <c r="A62" s="68"/>
      <c r="B62" s="68"/>
      <c r="C62" s="69"/>
      <c r="D62" s="70"/>
      <c r="E62" s="71"/>
      <c r="F62" s="71"/>
      <c r="G62" s="70"/>
      <c r="H62" s="72"/>
      <c r="I62" s="73"/>
      <c r="J62" s="74"/>
      <c r="K62" s="70"/>
      <c r="M62" s="51"/>
      <c r="N62" s="51"/>
    </row>
    <row r="63" spans="1:14">
      <c r="A63" s="164">
        <v>13</v>
      </c>
      <c r="B63" s="58">
        <v>42344</v>
      </c>
      <c r="C63" s="59">
        <f>D61</f>
        <v>0</v>
      </c>
      <c r="D63" s="60"/>
      <c r="E63" s="65"/>
      <c r="F63" s="65"/>
      <c r="G63" s="61"/>
      <c r="H63" s="61"/>
      <c r="I63" s="62"/>
      <c r="J63" s="63"/>
      <c r="K63" s="64"/>
      <c r="M63" s="50"/>
      <c r="N63" s="50"/>
    </row>
    <row r="64" spans="1:14">
      <c r="A64" s="165"/>
      <c r="B64" s="58">
        <v>42351</v>
      </c>
      <c r="C64" s="59">
        <f>D63</f>
        <v>0</v>
      </c>
      <c r="D64" s="60"/>
      <c r="E64" s="65"/>
      <c r="F64" s="65"/>
      <c r="G64" s="61"/>
      <c r="H64" s="61"/>
      <c r="I64" s="62"/>
      <c r="J64" s="63"/>
      <c r="K64" s="64"/>
      <c r="M64" s="50"/>
      <c r="N64" s="50"/>
    </row>
    <row r="65" spans="1:14">
      <c r="A65" s="165"/>
      <c r="B65" s="58">
        <v>42358</v>
      </c>
      <c r="C65" s="59">
        <f>D64</f>
        <v>0</v>
      </c>
      <c r="D65" s="60"/>
      <c r="E65" s="65"/>
      <c r="F65" s="65"/>
      <c r="G65" s="61"/>
      <c r="H65" s="61"/>
      <c r="I65" s="62"/>
      <c r="J65" s="63"/>
      <c r="K65" s="64"/>
      <c r="M65" s="50"/>
      <c r="N65" s="50"/>
    </row>
    <row r="66" spans="1:14" ht="15.75" thickBot="1">
      <c r="A66" s="166"/>
      <c r="B66" s="58">
        <v>42365</v>
      </c>
      <c r="C66" s="59">
        <f>D65</f>
        <v>0</v>
      </c>
      <c r="D66" s="60"/>
      <c r="E66" s="65"/>
      <c r="F66" s="65"/>
      <c r="G66" s="61"/>
      <c r="H66" s="61"/>
      <c r="I66" s="62"/>
      <c r="J66" s="63"/>
      <c r="K66" s="64"/>
      <c r="M66" s="50"/>
      <c r="N66" s="50"/>
    </row>
    <row r="67" spans="1:14" ht="15.75" thickBot="1">
      <c r="A67" s="68"/>
      <c r="B67" s="68"/>
      <c r="C67" s="69"/>
      <c r="D67" s="70"/>
      <c r="E67" s="71"/>
      <c r="F67" s="71"/>
      <c r="G67" s="70"/>
      <c r="H67" s="72"/>
      <c r="I67" s="73"/>
      <c r="J67" s="74"/>
      <c r="K67" s="70"/>
      <c r="M67" s="51"/>
      <c r="N67" s="51"/>
    </row>
    <row r="68" spans="1:14">
      <c r="A68" s="164">
        <v>14</v>
      </c>
      <c r="B68" s="58">
        <v>42372</v>
      </c>
      <c r="C68" s="59">
        <f>D66</f>
        <v>0</v>
      </c>
      <c r="D68" s="60"/>
      <c r="E68" s="65"/>
      <c r="F68" s="65"/>
      <c r="G68" s="61"/>
      <c r="H68" s="61"/>
      <c r="I68" s="62"/>
      <c r="J68" s="63"/>
      <c r="K68" s="64"/>
      <c r="M68" s="50"/>
      <c r="N68" s="50"/>
    </row>
    <row r="69" spans="1:14">
      <c r="A69" s="165"/>
      <c r="B69" s="58">
        <v>42379</v>
      </c>
      <c r="C69" s="59">
        <f>D68</f>
        <v>0</v>
      </c>
      <c r="D69" s="60"/>
      <c r="E69" s="65"/>
      <c r="F69" s="65"/>
      <c r="G69" s="61"/>
      <c r="H69" s="61"/>
      <c r="I69" s="62"/>
      <c r="J69" s="63"/>
      <c r="K69" s="64"/>
      <c r="M69" s="50"/>
      <c r="N69" s="50"/>
    </row>
    <row r="70" spans="1:14">
      <c r="A70" s="165"/>
      <c r="B70" s="58">
        <v>42386</v>
      </c>
      <c r="C70" s="59">
        <f>D69</f>
        <v>0</v>
      </c>
      <c r="D70" s="60"/>
      <c r="E70" s="65"/>
      <c r="F70" s="65"/>
      <c r="G70" s="61"/>
      <c r="H70" s="61"/>
      <c r="I70" s="62"/>
      <c r="J70" s="63"/>
      <c r="K70" s="64"/>
      <c r="M70" s="50"/>
      <c r="N70" s="50"/>
    </row>
    <row r="71" spans="1:14" ht="15.75" thickBot="1">
      <c r="A71" s="166"/>
      <c r="B71" s="75">
        <v>42393</v>
      </c>
      <c r="C71" s="59">
        <f>D70</f>
        <v>0</v>
      </c>
      <c r="D71" s="76"/>
      <c r="E71" s="77"/>
      <c r="F71" s="77"/>
      <c r="G71" s="78"/>
      <c r="H71" s="78"/>
      <c r="I71" s="62"/>
      <c r="J71" s="79"/>
      <c r="K71" s="80"/>
      <c r="M71" s="50"/>
      <c r="N71" s="50"/>
    </row>
    <row r="72" spans="1:14" ht="15.75" thickBot="1">
      <c r="A72" s="68"/>
      <c r="B72" s="68"/>
      <c r="C72" s="69"/>
      <c r="D72" s="70"/>
      <c r="E72" s="71"/>
      <c r="F72" s="71"/>
      <c r="G72" s="70"/>
      <c r="H72" s="72"/>
      <c r="I72" s="73"/>
      <c r="J72" s="74"/>
      <c r="K72" s="70"/>
      <c r="M72" s="51"/>
      <c r="N72" s="51"/>
    </row>
    <row r="73" spans="1:14">
      <c r="A73" s="164">
        <v>15</v>
      </c>
      <c r="B73" s="58">
        <v>42400</v>
      </c>
      <c r="C73" s="59">
        <f>D71</f>
        <v>0</v>
      </c>
      <c r="D73" s="60"/>
      <c r="E73" s="65"/>
      <c r="F73" s="65"/>
      <c r="G73" s="61"/>
      <c r="H73" s="61"/>
      <c r="I73" s="62"/>
      <c r="J73" s="63"/>
      <c r="K73" s="64"/>
      <c r="M73" s="50"/>
      <c r="N73" s="50"/>
    </row>
    <row r="74" spans="1:14">
      <c r="A74" s="165"/>
      <c r="B74" s="58">
        <v>42407</v>
      </c>
      <c r="C74" s="59">
        <f>D73</f>
        <v>0</v>
      </c>
      <c r="D74" s="60"/>
      <c r="E74" s="65"/>
      <c r="F74" s="65"/>
      <c r="G74" s="61"/>
      <c r="H74" s="61"/>
      <c r="I74" s="62"/>
      <c r="J74" s="63"/>
      <c r="K74" s="64"/>
      <c r="M74" s="50"/>
      <c r="N74" s="50"/>
    </row>
    <row r="75" spans="1:14">
      <c r="A75" s="165"/>
      <c r="B75" s="58">
        <v>42414</v>
      </c>
      <c r="C75" s="59">
        <f>D74</f>
        <v>0</v>
      </c>
      <c r="D75" s="60"/>
      <c r="E75" s="65"/>
      <c r="F75" s="65"/>
      <c r="G75" s="61"/>
      <c r="H75" s="61"/>
      <c r="I75" s="62"/>
      <c r="J75" s="63"/>
      <c r="K75" s="64"/>
      <c r="M75" s="50"/>
      <c r="N75" s="50"/>
    </row>
    <row r="76" spans="1:14" ht="15.75" thickBot="1">
      <c r="A76" s="166"/>
      <c r="B76" s="58">
        <v>42421</v>
      </c>
      <c r="C76" s="59">
        <f>D75</f>
        <v>0</v>
      </c>
      <c r="D76" s="60"/>
      <c r="E76" s="65"/>
      <c r="F76" s="65"/>
      <c r="G76" s="61"/>
      <c r="H76" s="61"/>
      <c r="I76" s="62"/>
      <c r="J76" s="63"/>
      <c r="K76" s="64"/>
      <c r="M76" s="50"/>
      <c r="N76" s="50"/>
    </row>
    <row r="77" spans="1:14" ht="15.75" thickBot="1">
      <c r="A77" s="68"/>
      <c r="B77" s="68"/>
      <c r="C77" s="69"/>
      <c r="D77" s="70"/>
      <c r="E77" s="71"/>
      <c r="F77" s="71"/>
      <c r="G77" s="70"/>
      <c r="H77" s="72"/>
      <c r="I77" s="73"/>
      <c r="J77" s="74"/>
      <c r="K77" s="70"/>
      <c r="M77" s="51"/>
      <c r="N77" s="51"/>
    </row>
    <row r="78" spans="1:14">
      <c r="A78" s="164">
        <v>16</v>
      </c>
      <c r="B78" s="58">
        <v>42428</v>
      </c>
      <c r="C78" s="59">
        <f>D76</f>
        <v>0</v>
      </c>
      <c r="D78" s="60"/>
      <c r="E78" s="65"/>
      <c r="F78" s="65"/>
      <c r="G78" s="61"/>
      <c r="H78" s="61"/>
      <c r="I78" s="62"/>
      <c r="J78" s="63"/>
      <c r="K78" s="64"/>
      <c r="M78" s="50"/>
      <c r="N78" s="50"/>
    </row>
    <row r="79" spans="1:14">
      <c r="A79" s="165"/>
      <c r="B79" s="58">
        <v>42435</v>
      </c>
      <c r="C79" s="59">
        <f>D78</f>
        <v>0</v>
      </c>
      <c r="D79" s="60"/>
      <c r="E79" s="65"/>
      <c r="F79" s="65"/>
      <c r="G79" s="61"/>
      <c r="H79" s="61"/>
      <c r="I79" s="62"/>
      <c r="J79" s="63"/>
      <c r="K79" s="64"/>
      <c r="M79" s="50"/>
      <c r="N79" s="50"/>
    </row>
    <row r="80" spans="1:14">
      <c r="A80" s="165"/>
      <c r="B80" s="58">
        <v>42442</v>
      </c>
      <c r="C80" s="59">
        <f>D79</f>
        <v>0</v>
      </c>
      <c r="D80" s="60"/>
      <c r="E80" s="65"/>
      <c r="F80" s="65"/>
      <c r="G80" s="61"/>
      <c r="H80" s="61"/>
      <c r="I80" s="62"/>
      <c r="J80" s="63"/>
      <c r="K80" s="64"/>
      <c r="M80" s="50"/>
      <c r="N80" s="50"/>
    </row>
    <row r="81" spans="1:14" ht="15.75" thickBot="1">
      <c r="A81" s="166"/>
      <c r="B81" s="58">
        <v>42449</v>
      </c>
      <c r="C81" s="59">
        <f>D80</f>
        <v>0</v>
      </c>
      <c r="D81" s="60"/>
      <c r="E81" s="65"/>
      <c r="F81" s="65"/>
      <c r="G81" s="61"/>
      <c r="H81" s="61"/>
      <c r="I81" s="62"/>
      <c r="J81" s="63"/>
      <c r="K81" s="64"/>
      <c r="M81" s="50"/>
      <c r="N81" s="50"/>
    </row>
    <row r="82" spans="1:14" ht="15.75" thickBot="1">
      <c r="A82" s="68"/>
      <c r="B82" s="68"/>
      <c r="C82" s="69"/>
      <c r="D82" s="70"/>
      <c r="E82" s="71"/>
      <c r="F82" s="71"/>
      <c r="G82" s="70"/>
      <c r="H82" s="72"/>
      <c r="I82" s="73"/>
      <c r="J82" s="74"/>
      <c r="K82" s="70"/>
      <c r="M82" s="51"/>
      <c r="N82" s="51"/>
    </row>
    <row r="83" spans="1:14">
      <c r="A83" s="164">
        <v>17</v>
      </c>
      <c r="B83" s="58">
        <v>42456</v>
      </c>
      <c r="C83" s="59">
        <f>D81</f>
        <v>0</v>
      </c>
      <c r="D83" s="60"/>
      <c r="E83" s="65"/>
      <c r="F83" s="65"/>
      <c r="G83" s="61"/>
      <c r="H83" s="61"/>
      <c r="I83" s="62"/>
      <c r="J83" s="63"/>
      <c r="K83" s="64"/>
      <c r="M83" s="50"/>
      <c r="N83" s="50"/>
    </row>
    <row r="84" spans="1:14">
      <c r="A84" s="165"/>
      <c r="B84" s="58">
        <v>42463</v>
      </c>
      <c r="C84" s="59">
        <f>D83</f>
        <v>0</v>
      </c>
      <c r="D84" s="60"/>
      <c r="E84" s="65"/>
      <c r="F84" s="65"/>
      <c r="G84" s="61"/>
      <c r="H84" s="61"/>
      <c r="I84" s="62"/>
      <c r="J84" s="63"/>
      <c r="K84" s="64"/>
      <c r="M84" s="50"/>
      <c r="N84" s="50"/>
    </row>
    <row r="85" spans="1:14">
      <c r="A85" s="165"/>
      <c r="B85" s="58">
        <v>42470</v>
      </c>
      <c r="C85" s="59">
        <f>D84</f>
        <v>0</v>
      </c>
      <c r="D85" s="60"/>
      <c r="E85" s="65"/>
      <c r="F85" s="65"/>
      <c r="G85" s="61"/>
      <c r="H85" s="61"/>
      <c r="I85" s="62"/>
      <c r="J85" s="63"/>
      <c r="K85" s="64"/>
      <c r="M85" s="50"/>
      <c r="N85" s="50"/>
    </row>
    <row r="86" spans="1:14" ht="15.75" thickBot="1">
      <c r="A86" s="166"/>
      <c r="B86" s="58">
        <v>42477</v>
      </c>
      <c r="C86" s="59">
        <f>D85</f>
        <v>0</v>
      </c>
      <c r="D86" s="60"/>
      <c r="E86" s="65"/>
      <c r="F86" s="65"/>
      <c r="G86" s="61"/>
      <c r="H86" s="61"/>
      <c r="I86" s="62"/>
      <c r="J86" s="63"/>
      <c r="K86" s="64"/>
      <c r="M86" s="50"/>
      <c r="N86" s="50"/>
    </row>
    <row r="87" spans="1:14" ht="15.75" thickBot="1">
      <c r="A87" s="68"/>
      <c r="B87" s="68"/>
      <c r="C87" s="69"/>
      <c r="D87" s="70"/>
      <c r="E87" s="71"/>
      <c r="F87" s="71"/>
      <c r="G87" s="70"/>
      <c r="H87" s="72"/>
      <c r="I87" s="73"/>
      <c r="J87" s="74"/>
      <c r="K87" s="70"/>
      <c r="M87" s="51"/>
      <c r="N87" s="51"/>
    </row>
    <row r="88" spans="1:14">
      <c r="A88" s="164">
        <v>18</v>
      </c>
      <c r="B88" s="58">
        <v>42484</v>
      </c>
      <c r="C88" s="59">
        <f>D86</f>
        <v>0</v>
      </c>
      <c r="D88" s="60"/>
      <c r="E88" s="65"/>
      <c r="F88" s="65"/>
      <c r="G88" s="61"/>
      <c r="H88" s="61"/>
      <c r="I88" s="62"/>
      <c r="J88" s="63"/>
      <c r="K88" s="64"/>
      <c r="M88" s="50"/>
      <c r="N88" s="50"/>
    </row>
    <row r="89" spans="1:14">
      <c r="A89" s="165"/>
      <c r="B89" s="58">
        <v>42491</v>
      </c>
      <c r="C89" s="59">
        <f>D88</f>
        <v>0</v>
      </c>
      <c r="D89" s="60"/>
      <c r="E89" s="65"/>
      <c r="F89" s="65"/>
      <c r="G89" s="61"/>
      <c r="H89" s="61"/>
      <c r="I89" s="62"/>
      <c r="J89" s="63"/>
      <c r="K89" s="64"/>
      <c r="M89" s="50"/>
      <c r="N89" s="50"/>
    </row>
    <row r="90" spans="1:14">
      <c r="A90" s="165"/>
      <c r="B90" s="58">
        <v>42498</v>
      </c>
      <c r="C90" s="59">
        <f>D89</f>
        <v>0</v>
      </c>
      <c r="D90" s="60"/>
      <c r="E90" s="65"/>
      <c r="F90" s="65"/>
      <c r="G90" s="61"/>
      <c r="H90" s="61"/>
      <c r="I90" s="62"/>
      <c r="J90" s="63"/>
      <c r="K90" s="64"/>
      <c r="M90" s="50"/>
      <c r="N90" s="50"/>
    </row>
    <row r="91" spans="1:14" ht="15.75" thickBot="1">
      <c r="A91" s="166"/>
      <c r="B91" s="58">
        <v>42505</v>
      </c>
      <c r="C91" s="59">
        <f>D90</f>
        <v>0</v>
      </c>
      <c r="D91" s="60"/>
      <c r="E91" s="65"/>
      <c r="F91" s="65"/>
      <c r="G91" s="61"/>
      <c r="H91" s="61"/>
      <c r="I91" s="62"/>
      <c r="J91" s="63"/>
      <c r="K91" s="64"/>
      <c r="M91" s="50"/>
      <c r="N91" s="50"/>
    </row>
    <row r="92" spans="1:14" ht="15.75" thickBot="1">
      <c r="A92" s="68"/>
      <c r="B92" s="68"/>
      <c r="C92" s="69"/>
      <c r="D92" s="70"/>
      <c r="E92" s="71"/>
      <c r="F92" s="71"/>
      <c r="G92" s="70"/>
      <c r="H92" s="72"/>
      <c r="I92" s="73"/>
      <c r="J92" s="74"/>
      <c r="K92" s="70"/>
      <c r="M92" s="51"/>
      <c r="N92" s="51"/>
    </row>
    <row r="93" spans="1:14">
      <c r="A93" s="164">
        <v>19</v>
      </c>
      <c r="B93" s="58">
        <v>42512</v>
      </c>
      <c r="C93" s="59">
        <f>D91</f>
        <v>0</v>
      </c>
      <c r="D93" s="60"/>
      <c r="E93" s="65"/>
      <c r="F93" s="65"/>
      <c r="G93" s="61"/>
      <c r="H93" s="61"/>
      <c r="I93" s="62"/>
      <c r="J93" s="63"/>
      <c r="K93" s="64"/>
      <c r="M93" s="50"/>
      <c r="N93" s="50"/>
    </row>
    <row r="94" spans="1:14">
      <c r="A94" s="165"/>
      <c r="B94" s="58">
        <v>42519</v>
      </c>
      <c r="C94" s="59">
        <f>D93</f>
        <v>0</v>
      </c>
      <c r="D94" s="60"/>
      <c r="E94" s="65"/>
      <c r="F94" s="65"/>
      <c r="G94" s="61"/>
      <c r="H94" s="61"/>
      <c r="I94" s="62"/>
      <c r="J94" s="63"/>
      <c r="K94" s="64"/>
      <c r="M94" s="50"/>
      <c r="N94" s="50"/>
    </row>
    <row r="95" spans="1:14">
      <c r="A95" s="165"/>
      <c r="B95" s="58">
        <v>42526</v>
      </c>
      <c r="C95" s="59">
        <f>D94</f>
        <v>0</v>
      </c>
      <c r="D95" s="60"/>
      <c r="E95" s="65"/>
      <c r="F95" s="65"/>
      <c r="G95" s="61"/>
      <c r="H95" s="61"/>
      <c r="I95" s="62"/>
      <c r="J95" s="63"/>
      <c r="K95" s="64"/>
      <c r="M95" s="50"/>
      <c r="N95" s="50"/>
    </row>
    <row r="96" spans="1:14" ht="15.75" thickBot="1">
      <c r="A96" s="166"/>
      <c r="B96" s="58">
        <v>42533</v>
      </c>
      <c r="C96" s="59">
        <f>D95</f>
        <v>0</v>
      </c>
      <c r="D96" s="60"/>
      <c r="E96" s="65"/>
      <c r="F96" s="65"/>
      <c r="G96" s="61"/>
      <c r="H96" s="61"/>
      <c r="I96" s="62"/>
      <c r="J96" s="63"/>
      <c r="K96" s="64"/>
      <c r="M96" s="50"/>
      <c r="N96" s="50"/>
    </row>
    <row r="97" spans="1:14" ht="15.75" thickBot="1">
      <c r="A97" s="68"/>
      <c r="B97" s="68"/>
      <c r="C97" s="69"/>
      <c r="D97" s="70"/>
      <c r="E97" s="71"/>
      <c r="F97" s="71"/>
      <c r="G97" s="70"/>
      <c r="H97" s="72"/>
      <c r="I97" s="73"/>
      <c r="J97" s="74"/>
      <c r="K97" s="70"/>
      <c r="M97" s="51"/>
      <c r="N97" s="51"/>
    </row>
    <row r="98" spans="1:14">
      <c r="A98" s="164">
        <v>20</v>
      </c>
      <c r="B98" s="58">
        <v>42540</v>
      </c>
      <c r="C98" s="59">
        <f>D96</f>
        <v>0</v>
      </c>
      <c r="D98" s="60"/>
      <c r="E98" s="65"/>
      <c r="F98" s="65"/>
      <c r="G98" s="61"/>
      <c r="H98" s="61"/>
      <c r="I98" s="62"/>
      <c r="J98" s="63"/>
      <c r="K98" s="64"/>
      <c r="M98" s="50"/>
      <c r="N98" s="50"/>
    </row>
    <row r="99" spans="1:14">
      <c r="A99" s="165"/>
      <c r="B99" s="58">
        <v>42547</v>
      </c>
      <c r="C99" s="59">
        <f>D98</f>
        <v>0</v>
      </c>
      <c r="D99" s="60"/>
      <c r="E99" s="65"/>
      <c r="F99" s="65"/>
      <c r="G99" s="61"/>
      <c r="H99" s="61"/>
      <c r="I99" s="62"/>
      <c r="J99" s="63"/>
      <c r="K99" s="64"/>
      <c r="M99" s="50"/>
      <c r="N99" s="50"/>
    </row>
    <row r="100" spans="1:14">
      <c r="A100" s="165"/>
      <c r="B100" s="58">
        <v>42554</v>
      </c>
      <c r="C100" s="59">
        <f>D99</f>
        <v>0</v>
      </c>
      <c r="D100" s="60"/>
      <c r="E100" s="65"/>
      <c r="F100" s="65"/>
      <c r="G100" s="61"/>
      <c r="H100" s="61"/>
      <c r="I100" s="62"/>
      <c r="J100" s="63"/>
      <c r="K100" s="64"/>
      <c r="M100" s="50"/>
      <c r="N100" s="50"/>
    </row>
    <row r="101" spans="1:14" ht="15.75" thickBot="1">
      <c r="A101" s="166"/>
      <c r="B101" s="58">
        <v>42561</v>
      </c>
      <c r="C101" s="59">
        <f>D100</f>
        <v>0</v>
      </c>
      <c r="D101" s="60"/>
      <c r="E101" s="65"/>
      <c r="F101" s="65"/>
      <c r="G101" s="61"/>
      <c r="H101" s="61"/>
      <c r="I101" s="62"/>
      <c r="J101" s="63"/>
      <c r="K101" s="64"/>
      <c r="M101" s="50"/>
      <c r="N101" s="50"/>
    </row>
    <row r="102" spans="1:14" ht="15.75" thickBot="1">
      <c r="A102" s="68"/>
      <c r="B102" s="68"/>
      <c r="C102" s="69"/>
      <c r="D102" s="70"/>
      <c r="E102" s="71"/>
      <c r="F102" s="71"/>
      <c r="G102" s="70"/>
      <c r="H102" s="72"/>
      <c r="I102" s="73"/>
      <c r="J102" s="74"/>
      <c r="K102" s="70"/>
      <c r="M102" s="51"/>
      <c r="N102" s="51"/>
    </row>
    <row r="103" spans="1:14">
      <c r="A103" s="164">
        <v>21</v>
      </c>
      <c r="B103" s="58">
        <v>42568</v>
      </c>
      <c r="C103" s="59">
        <f>D101</f>
        <v>0</v>
      </c>
      <c r="D103" s="60"/>
      <c r="E103" s="65"/>
      <c r="F103" s="65"/>
      <c r="G103" s="61"/>
      <c r="H103" s="61"/>
      <c r="I103" s="62"/>
      <c r="J103" s="63"/>
      <c r="K103" s="64"/>
      <c r="M103" s="50"/>
      <c r="N103" s="50"/>
    </row>
    <row r="104" spans="1:14">
      <c r="A104" s="165"/>
      <c r="B104" s="58">
        <v>42575</v>
      </c>
      <c r="C104" s="59">
        <f>D103</f>
        <v>0</v>
      </c>
      <c r="D104" s="60"/>
      <c r="E104" s="65"/>
      <c r="F104" s="65"/>
      <c r="G104" s="61"/>
      <c r="H104" s="61"/>
      <c r="I104" s="62"/>
      <c r="J104" s="63"/>
      <c r="K104" s="64"/>
      <c r="M104" s="50"/>
      <c r="N104" s="50"/>
    </row>
    <row r="105" spans="1:14">
      <c r="A105" s="165"/>
      <c r="B105" s="58">
        <v>42582</v>
      </c>
      <c r="C105" s="59">
        <f>D104</f>
        <v>0</v>
      </c>
      <c r="D105" s="60"/>
      <c r="E105" s="65"/>
      <c r="F105" s="65"/>
      <c r="G105" s="61"/>
      <c r="H105" s="61"/>
      <c r="I105" s="62"/>
      <c r="J105" s="63"/>
      <c r="K105" s="64"/>
      <c r="M105" s="50"/>
      <c r="N105" s="50"/>
    </row>
    <row r="106" spans="1:14" ht="15.75" thickBot="1">
      <c r="A106" s="166"/>
      <c r="B106" s="58">
        <v>42589</v>
      </c>
      <c r="C106" s="59">
        <f>D105</f>
        <v>0</v>
      </c>
      <c r="D106" s="60"/>
      <c r="E106" s="65"/>
      <c r="F106" s="65"/>
      <c r="G106" s="61"/>
      <c r="H106" s="61"/>
      <c r="I106" s="62"/>
      <c r="J106" s="63"/>
      <c r="K106" s="64"/>
      <c r="M106" s="50"/>
      <c r="N106" s="50"/>
    </row>
    <row r="107" spans="1:14" ht="15.75" thickBot="1">
      <c r="A107" s="68"/>
      <c r="B107" s="68"/>
      <c r="C107" s="69"/>
      <c r="D107" s="70"/>
      <c r="E107" s="71"/>
      <c r="F107" s="71"/>
      <c r="G107" s="70"/>
      <c r="H107" s="72"/>
      <c r="I107" s="73"/>
      <c r="J107" s="74"/>
      <c r="K107" s="70"/>
      <c r="M107" s="51"/>
      <c r="N107" s="51"/>
    </row>
    <row r="108" spans="1:14">
      <c r="A108" s="164">
        <v>22</v>
      </c>
      <c r="B108" s="58">
        <v>42596</v>
      </c>
      <c r="C108" s="59">
        <f>D106</f>
        <v>0</v>
      </c>
      <c r="D108" s="60"/>
      <c r="E108" s="65"/>
      <c r="F108" s="65"/>
      <c r="G108" s="61"/>
      <c r="H108" s="61"/>
      <c r="I108" s="62"/>
      <c r="J108" s="63"/>
      <c r="K108" s="64"/>
      <c r="M108" s="50"/>
      <c r="N108" s="50"/>
    </row>
    <row r="109" spans="1:14">
      <c r="A109" s="165"/>
      <c r="B109" s="58">
        <v>42603</v>
      </c>
      <c r="C109" s="59">
        <f>D108</f>
        <v>0</v>
      </c>
      <c r="D109" s="60"/>
      <c r="E109" s="65"/>
      <c r="F109" s="65"/>
      <c r="G109" s="61"/>
      <c r="H109" s="61"/>
      <c r="I109" s="62"/>
      <c r="J109" s="63"/>
      <c r="K109" s="64"/>
      <c r="M109" s="50"/>
      <c r="N109" s="50"/>
    </row>
    <row r="110" spans="1:14">
      <c r="A110" s="165"/>
      <c r="B110" s="58">
        <v>42610</v>
      </c>
      <c r="C110" s="59">
        <f>D109</f>
        <v>0</v>
      </c>
      <c r="D110" s="60"/>
      <c r="E110" s="65"/>
      <c r="F110" s="65"/>
      <c r="G110" s="61"/>
      <c r="H110" s="61"/>
      <c r="I110" s="62"/>
      <c r="J110" s="63"/>
      <c r="K110" s="64"/>
      <c r="M110" s="50"/>
      <c r="N110" s="50"/>
    </row>
    <row r="111" spans="1:14" ht="15.75" thickBot="1">
      <c r="A111" s="166"/>
      <c r="B111" s="58">
        <v>42617</v>
      </c>
      <c r="C111" s="59">
        <f>D110</f>
        <v>0</v>
      </c>
      <c r="D111" s="60"/>
      <c r="E111" s="65"/>
      <c r="F111" s="65"/>
      <c r="G111" s="61"/>
      <c r="H111" s="61"/>
      <c r="I111" s="62"/>
      <c r="J111" s="63"/>
      <c r="K111" s="64"/>
      <c r="M111" s="50"/>
      <c r="N111" s="50"/>
    </row>
    <row r="112" spans="1:14" ht="15.75" thickBot="1">
      <c r="A112" s="68"/>
      <c r="B112" s="68"/>
      <c r="C112" s="69"/>
      <c r="D112" s="70"/>
      <c r="E112" s="71"/>
      <c r="F112" s="71"/>
      <c r="G112" s="70"/>
      <c r="H112" s="72"/>
      <c r="I112" s="73"/>
      <c r="J112" s="74"/>
      <c r="K112" s="70"/>
      <c r="M112" s="51"/>
      <c r="N112" s="51"/>
    </row>
    <row r="113" spans="1:14">
      <c r="A113" s="164">
        <v>23</v>
      </c>
      <c r="B113" s="58">
        <v>42624</v>
      </c>
      <c r="C113" s="59">
        <f>D111</f>
        <v>0</v>
      </c>
      <c r="D113" s="60"/>
      <c r="E113" s="65"/>
      <c r="F113" s="65"/>
      <c r="G113" s="61"/>
      <c r="H113" s="61"/>
      <c r="I113" s="62"/>
      <c r="J113" s="63"/>
      <c r="K113" s="64"/>
      <c r="M113" s="50"/>
      <c r="N113" s="50"/>
    </row>
    <row r="114" spans="1:14">
      <c r="A114" s="165"/>
      <c r="B114" s="58">
        <v>42631</v>
      </c>
      <c r="C114" s="59">
        <f>D113</f>
        <v>0</v>
      </c>
      <c r="D114" s="60"/>
      <c r="E114" s="65"/>
      <c r="F114" s="65"/>
      <c r="G114" s="61"/>
      <c r="H114" s="61"/>
      <c r="I114" s="62"/>
      <c r="J114" s="63"/>
      <c r="K114" s="64"/>
      <c r="M114" s="50"/>
      <c r="N114" s="50"/>
    </row>
    <row r="115" spans="1:14">
      <c r="A115" s="165"/>
      <c r="B115" s="58">
        <v>42638</v>
      </c>
      <c r="C115" s="59">
        <f>D114</f>
        <v>0</v>
      </c>
      <c r="D115" s="60"/>
      <c r="E115" s="65"/>
      <c r="F115" s="65"/>
      <c r="G115" s="61"/>
      <c r="H115" s="61"/>
      <c r="I115" s="62"/>
      <c r="J115" s="63"/>
      <c r="K115" s="64"/>
      <c r="M115" s="50"/>
      <c r="N115" s="50"/>
    </row>
    <row r="116" spans="1:14" ht="15.75" thickBot="1">
      <c r="A116" s="166"/>
      <c r="B116" s="58">
        <v>42645</v>
      </c>
      <c r="C116" s="59">
        <f>D115</f>
        <v>0</v>
      </c>
      <c r="D116" s="60"/>
      <c r="E116" s="65"/>
      <c r="F116" s="65"/>
      <c r="G116" s="61"/>
      <c r="H116" s="61"/>
      <c r="I116" s="62"/>
      <c r="J116" s="63"/>
      <c r="K116" s="64"/>
      <c r="M116" s="50"/>
      <c r="N116" s="50"/>
    </row>
    <row r="117" spans="1:14" ht="15.75" thickBot="1">
      <c r="A117" s="68"/>
      <c r="B117" s="68"/>
      <c r="C117" s="69"/>
      <c r="D117" s="70"/>
      <c r="E117" s="71"/>
      <c r="F117" s="71"/>
      <c r="G117" s="70"/>
      <c r="H117" s="72"/>
      <c r="I117" s="73"/>
      <c r="J117" s="74"/>
      <c r="K117" s="70"/>
      <c r="M117" s="51"/>
      <c r="N117" s="51"/>
    </row>
    <row r="118" spans="1:14">
      <c r="A118" s="164">
        <v>24</v>
      </c>
      <c r="B118" s="58">
        <v>42652</v>
      </c>
      <c r="C118" s="59">
        <f>D116</f>
        <v>0</v>
      </c>
      <c r="D118" s="60"/>
      <c r="E118" s="65"/>
      <c r="F118" s="65"/>
      <c r="G118" s="61"/>
      <c r="H118" s="61"/>
      <c r="I118" s="62"/>
      <c r="J118" s="63"/>
      <c r="K118" s="64"/>
      <c r="M118" s="50"/>
      <c r="N118" s="50"/>
    </row>
    <row r="119" spans="1:14">
      <c r="A119" s="165"/>
      <c r="B119" s="58">
        <v>42659</v>
      </c>
      <c r="C119" s="59">
        <f>D118</f>
        <v>0</v>
      </c>
      <c r="D119" s="60"/>
      <c r="E119" s="65"/>
      <c r="F119" s="65"/>
      <c r="G119" s="61"/>
      <c r="H119" s="61"/>
      <c r="I119" s="62"/>
      <c r="J119" s="63"/>
      <c r="K119" s="64"/>
      <c r="M119" s="50"/>
      <c r="N119" s="50"/>
    </row>
    <row r="120" spans="1:14">
      <c r="A120" s="165"/>
      <c r="B120" s="58">
        <v>42666</v>
      </c>
      <c r="C120" s="59">
        <f>D119</f>
        <v>0</v>
      </c>
      <c r="D120" s="60"/>
      <c r="E120" s="65"/>
      <c r="F120" s="65"/>
      <c r="G120" s="61"/>
      <c r="H120" s="61"/>
      <c r="I120" s="62"/>
      <c r="J120" s="63"/>
      <c r="K120" s="64"/>
      <c r="M120" s="50"/>
      <c r="N120" s="50"/>
    </row>
    <row r="121" spans="1:14" ht="15.75" thickBot="1">
      <c r="A121" s="166"/>
      <c r="B121" s="58">
        <v>42673</v>
      </c>
      <c r="C121" s="59">
        <f>D120</f>
        <v>0</v>
      </c>
      <c r="D121" s="60"/>
      <c r="E121" s="65"/>
      <c r="F121" s="65"/>
      <c r="G121" s="61"/>
      <c r="H121" s="61"/>
      <c r="I121" s="62"/>
      <c r="J121" s="63"/>
      <c r="K121" s="64"/>
      <c r="M121" s="50"/>
      <c r="N121" s="50"/>
    </row>
    <row r="122" spans="1:14" ht="15.75" thickBot="1">
      <c r="A122" s="68"/>
      <c r="B122" s="68"/>
      <c r="C122" s="69"/>
      <c r="D122" s="70"/>
      <c r="E122" s="71"/>
      <c r="F122" s="71"/>
      <c r="G122" s="70"/>
      <c r="H122" s="72"/>
      <c r="I122" s="73"/>
      <c r="J122" s="74"/>
      <c r="K122" s="70"/>
      <c r="M122" s="51"/>
      <c r="N122" s="51"/>
    </row>
    <row r="123" spans="1:14">
      <c r="A123" s="164">
        <v>25</v>
      </c>
      <c r="B123" s="58">
        <v>42680</v>
      </c>
      <c r="C123" s="59">
        <f>D121</f>
        <v>0</v>
      </c>
      <c r="D123" s="60"/>
      <c r="E123" s="65"/>
      <c r="F123" s="65"/>
      <c r="G123" s="61"/>
      <c r="H123" s="61"/>
      <c r="I123" s="62"/>
      <c r="J123" s="63"/>
      <c r="K123" s="64"/>
      <c r="M123" s="50"/>
      <c r="N123" s="50"/>
    </row>
    <row r="124" spans="1:14">
      <c r="A124" s="165"/>
      <c r="B124" s="58">
        <v>42687</v>
      </c>
      <c r="C124" s="59">
        <f>D123</f>
        <v>0</v>
      </c>
      <c r="D124" s="60"/>
      <c r="E124" s="65"/>
      <c r="F124" s="65"/>
      <c r="G124" s="61"/>
      <c r="H124" s="61"/>
      <c r="I124" s="62"/>
      <c r="J124" s="63"/>
      <c r="K124" s="64"/>
      <c r="M124" s="50"/>
      <c r="N124" s="50"/>
    </row>
    <row r="125" spans="1:14">
      <c r="A125" s="165"/>
      <c r="B125" s="58">
        <v>42694</v>
      </c>
      <c r="C125" s="59">
        <f>D124</f>
        <v>0</v>
      </c>
      <c r="D125" s="60"/>
      <c r="E125" s="65"/>
      <c r="F125" s="65"/>
      <c r="G125" s="61"/>
      <c r="H125" s="61"/>
      <c r="I125" s="62"/>
      <c r="J125" s="63"/>
      <c r="K125" s="64"/>
      <c r="M125" s="50"/>
      <c r="N125" s="50"/>
    </row>
    <row r="126" spans="1:14" ht="15.75" thickBot="1">
      <c r="A126" s="166"/>
      <c r="B126" s="58">
        <v>42701</v>
      </c>
      <c r="C126" s="59">
        <f>D125</f>
        <v>0</v>
      </c>
      <c r="D126" s="60"/>
      <c r="E126" s="65"/>
      <c r="F126" s="65"/>
      <c r="G126" s="61"/>
      <c r="H126" s="61"/>
      <c r="I126" s="62"/>
      <c r="J126" s="63"/>
      <c r="K126" s="64"/>
      <c r="M126" s="50"/>
      <c r="N126" s="50"/>
    </row>
    <row r="127" spans="1:14" ht="15.75" thickBot="1">
      <c r="A127" s="68"/>
      <c r="B127" s="68"/>
      <c r="C127" s="69"/>
      <c r="D127" s="70"/>
      <c r="E127" s="71"/>
      <c r="F127" s="71"/>
      <c r="G127" s="70"/>
      <c r="H127" s="72"/>
      <c r="I127" s="73"/>
      <c r="J127" s="74"/>
      <c r="K127" s="70"/>
      <c r="M127" s="51"/>
      <c r="N127" s="51"/>
    </row>
    <row r="128" spans="1:14">
      <c r="A128" s="164">
        <v>26</v>
      </c>
      <c r="B128" s="58">
        <v>42708</v>
      </c>
      <c r="C128" s="59">
        <f>D126</f>
        <v>0</v>
      </c>
      <c r="D128" s="60"/>
      <c r="E128" s="65"/>
      <c r="F128" s="65"/>
      <c r="G128" s="61"/>
      <c r="H128" s="61"/>
      <c r="I128" s="62"/>
      <c r="J128" s="63"/>
      <c r="K128" s="64"/>
      <c r="M128" s="50"/>
      <c r="N128" s="50"/>
    </row>
    <row r="129" spans="1:14">
      <c r="A129" s="165"/>
      <c r="B129" s="58">
        <v>42715</v>
      </c>
      <c r="C129" s="59">
        <f>D128</f>
        <v>0</v>
      </c>
      <c r="D129" s="60"/>
      <c r="E129" s="65"/>
      <c r="F129" s="65"/>
      <c r="G129" s="61"/>
      <c r="H129" s="61"/>
      <c r="I129" s="62"/>
      <c r="J129" s="63"/>
      <c r="K129" s="64"/>
      <c r="M129" s="50"/>
      <c r="N129" s="50"/>
    </row>
    <row r="130" spans="1:14">
      <c r="A130" s="165"/>
      <c r="B130" s="58">
        <v>42722</v>
      </c>
      <c r="C130" s="59">
        <f>D129</f>
        <v>0</v>
      </c>
      <c r="D130" s="60"/>
      <c r="E130" s="65"/>
      <c r="F130" s="65"/>
      <c r="G130" s="61"/>
      <c r="H130" s="61"/>
      <c r="I130" s="62"/>
      <c r="J130" s="63"/>
      <c r="K130" s="64"/>
      <c r="M130" s="50"/>
      <c r="N130" s="50"/>
    </row>
    <row r="131" spans="1:14" ht="15.75" thickBot="1">
      <c r="A131" s="166"/>
      <c r="B131" s="58">
        <v>42729</v>
      </c>
      <c r="C131" s="59">
        <f>D130</f>
        <v>0</v>
      </c>
      <c r="D131" s="60"/>
      <c r="E131" s="65"/>
      <c r="F131" s="65"/>
      <c r="G131" s="61"/>
      <c r="H131" s="61"/>
      <c r="I131" s="62"/>
      <c r="J131" s="63"/>
      <c r="K131" s="64"/>
      <c r="M131" s="50"/>
      <c r="N131" s="50"/>
    </row>
    <row r="132" spans="1:14" ht="15.75" thickBot="1">
      <c r="A132" s="68"/>
      <c r="B132" s="68"/>
      <c r="C132" s="69"/>
      <c r="D132" s="70"/>
      <c r="E132" s="71"/>
      <c r="F132" s="71"/>
      <c r="G132" s="70"/>
      <c r="H132" s="72"/>
      <c r="I132" s="73"/>
      <c r="J132" s="74"/>
      <c r="K132" s="70"/>
      <c r="M132" s="51"/>
      <c r="N132" s="51"/>
    </row>
    <row r="133" spans="1:14">
      <c r="A133" s="164">
        <v>27</v>
      </c>
      <c r="B133" s="58">
        <v>42736</v>
      </c>
      <c r="C133" s="59">
        <f>D131</f>
        <v>0</v>
      </c>
      <c r="D133" s="60"/>
      <c r="E133" s="65"/>
      <c r="F133" s="65"/>
      <c r="G133" s="61"/>
      <c r="H133" s="61"/>
      <c r="I133" s="62"/>
      <c r="J133" s="63"/>
      <c r="K133" s="64"/>
      <c r="M133" s="50"/>
      <c r="N133" s="50"/>
    </row>
    <row r="134" spans="1:14">
      <c r="A134" s="165"/>
      <c r="B134" s="58">
        <v>42743</v>
      </c>
      <c r="C134" s="59">
        <f>D133</f>
        <v>0</v>
      </c>
      <c r="D134" s="60"/>
      <c r="E134" s="65"/>
      <c r="F134" s="65"/>
      <c r="G134" s="61"/>
      <c r="H134" s="61"/>
      <c r="I134" s="62"/>
      <c r="J134" s="63"/>
      <c r="K134" s="64"/>
      <c r="M134" s="50"/>
      <c r="N134" s="50"/>
    </row>
    <row r="135" spans="1:14">
      <c r="A135" s="165"/>
      <c r="B135" s="58">
        <v>42750</v>
      </c>
      <c r="C135" s="59">
        <f>D134</f>
        <v>0</v>
      </c>
      <c r="D135" s="60"/>
      <c r="E135" s="65"/>
      <c r="F135" s="65"/>
      <c r="G135" s="61"/>
      <c r="H135" s="61"/>
      <c r="I135" s="62"/>
      <c r="J135" s="63"/>
      <c r="K135" s="64"/>
      <c r="M135" s="50"/>
      <c r="N135" s="50"/>
    </row>
    <row r="136" spans="1:14" ht="15.75" thickBot="1">
      <c r="A136" s="166"/>
      <c r="B136" s="58">
        <v>42757</v>
      </c>
      <c r="C136" s="59">
        <f>D135</f>
        <v>0</v>
      </c>
      <c r="D136" s="60"/>
      <c r="E136" s="65"/>
      <c r="F136" s="65"/>
      <c r="G136" s="61"/>
      <c r="H136" s="61"/>
      <c r="I136" s="62"/>
      <c r="J136" s="63"/>
      <c r="K136" s="64"/>
      <c r="M136" s="50"/>
      <c r="N136" s="50"/>
    </row>
    <row r="137" spans="1:14" ht="15.75" thickBot="1">
      <c r="A137" s="68"/>
      <c r="B137" s="68"/>
      <c r="C137" s="69"/>
      <c r="D137" s="70"/>
      <c r="E137" s="71"/>
      <c r="F137" s="71"/>
      <c r="G137" s="70"/>
      <c r="H137" s="72"/>
      <c r="I137" s="73"/>
      <c r="J137" s="74"/>
      <c r="K137" s="70"/>
      <c r="M137" s="51"/>
      <c r="N137" s="51"/>
    </row>
    <row r="138" spans="1:14">
      <c r="A138" s="164">
        <v>28</v>
      </c>
      <c r="B138" s="58">
        <v>42764</v>
      </c>
      <c r="C138" s="59">
        <f>D136</f>
        <v>0</v>
      </c>
      <c r="D138" s="60"/>
      <c r="E138" s="65"/>
      <c r="F138" s="65"/>
      <c r="G138" s="61"/>
      <c r="H138" s="61"/>
      <c r="I138" s="62"/>
      <c r="J138" s="63"/>
      <c r="K138" s="64"/>
      <c r="M138" s="50"/>
      <c r="N138" s="50"/>
    </row>
    <row r="139" spans="1:14">
      <c r="A139" s="165"/>
      <c r="B139" s="58">
        <v>42771</v>
      </c>
      <c r="C139" s="59">
        <f>D138</f>
        <v>0</v>
      </c>
      <c r="D139" s="60"/>
      <c r="E139" s="65"/>
      <c r="F139" s="65"/>
      <c r="G139" s="61"/>
      <c r="H139" s="61"/>
      <c r="I139" s="62"/>
      <c r="J139" s="63"/>
      <c r="K139" s="64"/>
      <c r="M139" s="50"/>
      <c r="N139" s="50"/>
    </row>
    <row r="140" spans="1:14">
      <c r="A140" s="165"/>
      <c r="B140" s="58">
        <v>42778</v>
      </c>
      <c r="C140" s="59">
        <f>D139</f>
        <v>0</v>
      </c>
      <c r="D140" s="60"/>
      <c r="E140" s="65"/>
      <c r="F140" s="65"/>
      <c r="G140" s="61"/>
      <c r="H140" s="61"/>
      <c r="I140" s="62"/>
      <c r="J140" s="63"/>
      <c r="K140" s="64"/>
      <c r="M140" s="50"/>
      <c r="N140" s="50"/>
    </row>
    <row r="141" spans="1:14" ht="15.75" thickBot="1">
      <c r="A141" s="166"/>
      <c r="B141" s="58">
        <v>42785</v>
      </c>
      <c r="C141" s="59">
        <f>D140</f>
        <v>0</v>
      </c>
      <c r="D141" s="60"/>
      <c r="E141" s="65"/>
      <c r="F141" s="65"/>
      <c r="G141" s="61"/>
      <c r="H141" s="61"/>
      <c r="I141" s="62"/>
      <c r="J141" s="63"/>
      <c r="K141" s="64"/>
      <c r="M141" s="50"/>
      <c r="N141" s="50"/>
    </row>
    <row r="142" spans="1:14" ht="15.75" thickBot="1">
      <c r="A142" s="68"/>
      <c r="B142" s="68"/>
      <c r="C142" s="69"/>
      <c r="D142" s="70"/>
      <c r="E142" s="71"/>
      <c r="F142" s="71"/>
      <c r="G142" s="70"/>
      <c r="H142" s="72"/>
      <c r="I142" s="73"/>
      <c r="J142" s="74"/>
      <c r="K142" s="70"/>
      <c r="M142" s="51"/>
      <c r="N142" s="51"/>
    </row>
    <row r="143" spans="1:14">
      <c r="A143" s="164">
        <v>29</v>
      </c>
      <c r="B143" s="58">
        <v>42792</v>
      </c>
      <c r="C143" s="59">
        <f>D141</f>
        <v>0</v>
      </c>
      <c r="D143" s="60"/>
      <c r="E143" s="65"/>
      <c r="F143" s="65"/>
      <c r="G143" s="61"/>
      <c r="H143" s="61"/>
      <c r="I143" s="62"/>
      <c r="J143" s="63"/>
      <c r="K143" s="64"/>
      <c r="M143" s="50"/>
      <c r="N143" s="50"/>
    </row>
    <row r="144" spans="1:14">
      <c r="A144" s="165"/>
      <c r="B144" s="58">
        <v>42799</v>
      </c>
      <c r="C144" s="59">
        <f>D143</f>
        <v>0</v>
      </c>
      <c r="D144" s="60"/>
      <c r="E144" s="65"/>
      <c r="F144" s="65"/>
      <c r="G144" s="61"/>
      <c r="H144" s="61"/>
      <c r="I144" s="62"/>
      <c r="J144" s="63"/>
      <c r="K144" s="64"/>
      <c r="M144" s="50"/>
      <c r="N144" s="50"/>
    </row>
    <row r="145" spans="1:14">
      <c r="A145" s="165"/>
      <c r="B145" s="58">
        <v>42806</v>
      </c>
      <c r="C145" s="59">
        <f>D144</f>
        <v>0</v>
      </c>
      <c r="D145" s="60"/>
      <c r="E145" s="65"/>
      <c r="F145" s="65"/>
      <c r="G145" s="61"/>
      <c r="H145" s="61"/>
      <c r="I145" s="62"/>
      <c r="J145" s="63"/>
      <c r="K145" s="64"/>
      <c r="M145" s="50"/>
      <c r="N145" s="50"/>
    </row>
    <row r="146" spans="1:14" ht="15.75" thickBot="1">
      <c r="A146" s="166"/>
      <c r="B146" s="58">
        <v>42813</v>
      </c>
      <c r="C146" s="59">
        <f>D145</f>
        <v>0</v>
      </c>
      <c r="D146" s="60"/>
      <c r="E146" s="65"/>
      <c r="F146" s="65"/>
      <c r="G146" s="61"/>
      <c r="H146" s="61"/>
      <c r="I146" s="62"/>
      <c r="J146" s="63"/>
      <c r="K146" s="64"/>
      <c r="M146" s="50"/>
      <c r="N146" s="50"/>
    </row>
    <row r="147" spans="1:14" ht="15.75" thickBot="1">
      <c r="A147" s="68"/>
      <c r="B147" s="68"/>
      <c r="C147" s="69"/>
      <c r="D147" s="70"/>
      <c r="E147" s="71"/>
      <c r="F147" s="71"/>
      <c r="G147" s="70"/>
      <c r="H147" s="72"/>
      <c r="I147" s="73"/>
      <c r="J147" s="74"/>
      <c r="K147" s="70"/>
      <c r="M147" s="51"/>
      <c r="N147" s="51"/>
    </row>
    <row r="148" spans="1:14">
      <c r="A148" s="164">
        <v>30</v>
      </c>
      <c r="B148" s="58">
        <v>42820</v>
      </c>
      <c r="C148" s="59">
        <f>D146</f>
        <v>0</v>
      </c>
      <c r="D148" s="60"/>
      <c r="E148" s="65"/>
      <c r="F148" s="65"/>
      <c r="G148" s="61"/>
      <c r="H148" s="61"/>
      <c r="I148" s="62"/>
      <c r="J148" s="63"/>
      <c r="K148" s="64"/>
      <c r="M148" s="50"/>
      <c r="N148" s="50"/>
    </row>
    <row r="149" spans="1:14">
      <c r="A149" s="165"/>
      <c r="B149" s="58">
        <v>42827</v>
      </c>
      <c r="C149" s="59">
        <f>D148</f>
        <v>0</v>
      </c>
      <c r="D149" s="60"/>
      <c r="E149" s="65"/>
      <c r="F149" s="65"/>
      <c r="G149" s="61"/>
      <c r="H149" s="61"/>
      <c r="I149" s="62"/>
      <c r="J149" s="63"/>
      <c r="K149" s="64"/>
      <c r="M149" s="50"/>
      <c r="N149" s="50"/>
    </row>
    <row r="150" spans="1:14">
      <c r="A150" s="165"/>
      <c r="B150" s="58">
        <v>42834</v>
      </c>
      <c r="C150" s="59">
        <f>D149</f>
        <v>0</v>
      </c>
      <c r="D150" s="60"/>
      <c r="E150" s="65"/>
      <c r="F150" s="65"/>
      <c r="G150" s="61"/>
      <c r="H150" s="61"/>
      <c r="I150" s="62"/>
      <c r="J150" s="63"/>
      <c r="K150" s="64"/>
      <c r="M150" s="50"/>
      <c r="N150" s="50"/>
    </row>
    <row r="151" spans="1:14" ht="15.75" thickBot="1">
      <c r="A151" s="166"/>
      <c r="B151" s="58">
        <v>42841</v>
      </c>
      <c r="C151" s="59">
        <f>D150</f>
        <v>0</v>
      </c>
      <c r="D151" s="60"/>
      <c r="E151" s="65"/>
      <c r="F151" s="65"/>
      <c r="G151" s="61"/>
      <c r="H151" s="61"/>
      <c r="I151" s="62"/>
      <c r="J151" s="63"/>
      <c r="K151" s="64"/>
      <c r="M151" s="50"/>
      <c r="N151" s="50"/>
    </row>
    <row r="152" spans="1:14" ht="15.75" thickBot="1">
      <c r="A152" s="68"/>
      <c r="B152" s="68"/>
      <c r="C152" s="69"/>
      <c r="D152" s="70"/>
      <c r="E152" s="71"/>
      <c r="F152" s="71"/>
      <c r="G152" s="70"/>
      <c r="H152" s="72"/>
      <c r="I152" s="73"/>
      <c r="J152" s="74"/>
      <c r="K152" s="70"/>
      <c r="M152" s="51"/>
      <c r="N152" s="51"/>
    </row>
    <row r="153" spans="1:14" ht="15.75" thickBot="1">
      <c r="A153" s="81"/>
      <c r="B153" s="81">
        <v>42848</v>
      </c>
      <c r="C153" s="82">
        <f>D151</f>
        <v>0</v>
      </c>
      <c r="D153" s="82"/>
      <c r="E153" s="83"/>
      <c r="F153" s="83"/>
      <c r="G153" s="84"/>
      <c r="H153" s="84"/>
      <c r="I153" s="85"/>
      <c r="J153" s="86"/>
      <c r="K153" s="87"/>
      <c r="M153" s="50"/>
      <c r="N153" s="50"/>
    </row>
  </sheetData>
  <mergeCells count="32">
    <mergeCell ref="A48:A51"/>
    <mergeCell ref="A1:A2"/>
    <mergeCell ref="B1:B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108:A111"/>
    <mergeCell ref="A53:A5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43:A146"/>
    <mergeCell ref="A148:A151"/>
    <mergeCell ref="A113:A116"/>
    <mergeCell ref="A118:A121"/>
    <mergeCell ref="A123:A126"/>
    <mergeCell ref="A128:A131"/>
    <mergeCell ref="A133:A136"/>
    <mergeCell ref="A138:A141"/>
  </mergeCells>
  <pageMargins left="0.7" right="0.7" top="0.75" bottom="0.75" header="0.3" footer="0.3"/>
  <pageSetup orientation="portrait" r:id="rId1"/>
  <ignoredErrors>
    <ignoredError sqref="C5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N153"/>
  <sheetViews>
    <sheetView workbookViewId="0">
      <selection activeCell="D13" sqref="D13"/>
    </sheetView>
  </sheetViews>
  <sheetFormatPr defaultRowHeight="15"/>
  <cols>
    <col min="1" max="1" width="6.42578125" style="50" bestFit="1" customWidth="1"/>
    <col min="2" max="2" width="9" style="50" bestFit="1" customWidth="1"/>
    <col min="3" max="3" width="14.140625" style="50" customWidth="1"/>
    <col min="4" max="4" width="14" style="50" customWidth="1"/>
    <col min="5" max="5" width="13.42578125" style="50" customWidth="1"/>
    <col min="6" max="6" width="12" style="50" customWidth="1"/>
    <col min="7" max="7" width="5.5703125" style="50" bestFit="1" customWidth="1"/>
    <col min="8" max="8" width="7.5703125" style="50" bestFit="1" customWidth="1"/>
    <col min="9" max="9" width="9" style="50" bestFit="1" customWidth="1"/>
    <col min="10" max="10" width="10.140625" style="50" bestFit="1" customWidth="1"/>
    <col min="11" max="11" width="6.85546875" style="50" bestFit="1" customWidth="1"/>
    <col min="12" max="12" width="6.7109375" style="50" customWidth="1"/>
    <col min="13" max="13" width="42.42578125" style="50" bestFit="1" customWidth="1"/>
    <col min="14" max="16384" width="9.140625" style="50"/>
  </cols>
  <sheetData>
    <row r="1" spans="1:14" ht="35.25" thickBot="1">
      <c r="A1" s="167" t="s">
        <v>0</v>
      </c>
      <c r="B1" s="167" t="s">
        <v>36</v>
      </c>
      <c r="C1" s="52" t="s">
        <v>37</v>
      </c>
      <c r="D1" s="52" t="s">
        <v>37</v>
      </c>
      <c r="E1" s="52" t="s">
        <v>37</v>
      </c>
      <c r="F1" s="52" t="s">
        <v>37</v>
      </c>
      <c r="G1" s="52"/>
      <c r="H1" s="52"/>
      <c r="I1" s="53" t="s">
        <v>9</v>
      </c>
      <c r="J1" s="54" t="s">
        <v>38</v>
      </c>
      <c r="K1" s="55" t="s">
        <v>39</v>
      </c>
    </row>
    <row r="2" spans="1:14" ht="15.75" thickBot="1">
      <c r="A2" s="168"/>
      <c r="B2" s="168"/>
      <c r="C2" s="56" t="s">
        <v>40</v>
      </c>
      <c r="D2" s="57" t="s">
        <v>41</v>
      </c>
      <c r="E2" s="56" t="s">
        <v>42</v>
      </c>
      <c r="F2" s="56" t="s">
        <v>43</v>
      </c>
      <c r="G2" s="56" t="s">
        <v>15</v>
      </c>
      <c r="H2" s="56" t="s">
        <v>16</v>
      </c>
      <c r="I2" s="53" t="s">
        <v>17</v>
      </c>
      <c r="J2" s="55" t="s">
        <v>44</v>
      </c>
      <c r="K2" s="55" t="s">
        <v>45</v>
      </c>
    </row>
    <row r="3" spans="1:14">
      <c r="A3" s="164">
        <v>1</v>
      </c>
      <c r="B3" s="58">
        <v>42008</v>
      </c>
      <c r="C3" s="60">
        <v>2000</v>
      </c>
      <c r="D3" s="60">
        <v>2073</v>
      </c>
      <c r="E3" s="60">
        <f>C3/3500</f>
        <v>0.5714285714285714</v>
      </c>
      <c r="F3" s="66">
        <v>127.75</v>
      </c>
      <c r="G3" s="61"/>
      <c r="H3" s="61"/>
      <c r="I3" s="62">
        <v>1.4285714285714285E-2</v>
      </c>
      <c r="J3" s="63"/>
      <c r="K3" s="64"/>
      <c r="L3" s="158"/>
      <c r="M3" s="117"/>
    </row>
    <row r="4" spans="1:14" ht="17.25" customHeight="1">
      <c r="A4" s="165"/>
      <c r="B4" s="143">
        <v>42015</v>
      </c>
      <c r="C4" s="145">
        <f>D3</f>
        <v>2073</v>
      </c>
      <c r="D4" s="144">
        <v>2073</v>
      </c>
      <c r="E4" s="145">
        <v>1888</v>
      </c>
      <c r="F4" s="145">
        <f t="shared" ref="F4:F5" si="0">D4/3500</f>
        <v>0.5922857142857143</v>
      </c>
      <c r="G4" s="146"/>
      <c r="H4" s="147"/>
      <c r="I4" s="147"/>
      <c r="J4" s="148"/>
      <c r="K4" s="147"/>
      <c r="L4" s="144"/>
      <c r="M4" s="149" t="s">
        <v>46</v>
      </c>
    </row>
    <row r="5" spans="1:14" ht="13.5" customHeight="1">
      <c r="A5" s="165"/>
      <c r="B5" s="150">
        <v>42022</v>
      </c>
      <c r="C5" s="152">
        <f>D5</f>
        <v>400</v>
      </c>
      <c r="D5" s="151">
        <v>400</v>
      </c>
      <c r="E5" s="152">
        <v>400</v>
      </c>
      <c r="F5" s="152">
        <f t="shared" si="0"/>
        <v>0.11428571428571428</v>
      </c>
      <c r="G5" s="153"/>
      <c r="H5" s="154"/>
      <c r="I5" s="154"/>
      <c r="J5" s="155"/>
      <c r="K5" s="154"/>
      <c r="L5" s="151"/>
      <c r="M5" s="156" t="s">
        <v>47</v>
      </c>
    </row>
    <row r="6" spans="1:14" ht="15" customHeight="1" thickBot="1">
      <c r="A6" s="166"/>
      <c r="B6" s="142">
        <v>42029</v>
      </c>
      <c r="C6" s="160">
        <f>D5</f>
        <v>400</v>
      </c>
      <c r="D6" s="59">
        <v>400</v>
      </c>
      <c r="E6" s="60">
        <v>398</v>
      </c>
      <c r="F6" s="138">
        <v>0.11</v>
      </c>
      <c r="G6" s="66"/>
      <c r="H6" s="66"/>
      <c r="I6" s="66"/>
      <c r="J6" s="66"/>
      <c r="K6" s="66"/>
      <c r="L6" s="161"/>
      <c r="M6" s="157" t="s">
        <v>48</v>
      </c>
    </row>
    <row r="7" spans="1:14" ht="15.75" thickBot="1">
      <c r="A7" s="68"/>
      <c r="B7" s="68"/>
      <c r="C7" s="69"/>
      <c r="D7" s="70"/>
      <c r="E7" s="71"/>
      <c r="F7" s="71"/>
      <c r="G7" s="70"/>
      <c r="H7" s="72"/>
      <c r="I7" s="73"/>
      <c r="J7" s="74"/>
      <c r="K7" s="70"/>
      <c r="M7" s="51"/>
      <c r="N7" s="51"/>
    </row>
    <row r="8" spans="1:14">
      <c r="A8" s="164">
        <v>2</v>
      </c>
      <c r="B8" s="58">
        <v>42036</v>
      </c>
      <c r="C8" s="59">
        <f>D6</f>
        <v>400</v>
      </c>
      <c r="D8" s="60">
        <v>380</v>
      </c>
      <c r="E8" s="138">
        <v>0.11</v>
      </c>
      <c r="F8" s="141">
        <f>(D8-C8)/E8</f>
        <v>-181.81818181818181</v>
      </c>
      <c r="G8" s="61"/>
      <c r="H8" s="61"/>
      <c r="I8" s="62"/>
      <c r="J8" s="63"/>
      <c r="K8" s="64"/>
    </row>
    <row r="9" spans="1:14">
      <c r="A9" s="165"/>
      <c r="B9" s="58">
        <v>42043</v>
      </c>
      <c r="C9" s="59">
        <f>D8</f>
        <v>380</v>
      </c>
      <c r="D9" s="60">
        <v>380</v>
      </c>
      <c r="E9" s="138">
        <v>0.11</v>
      </c>
      <c r="F9" s="159">
        <f>(D9-C9)/E9</f>
        <v>0</v>
      </c>
      <c r="G9" s="61"/>
      <c r="H9" s="61"/>
      <c r="I9" s="62"/>
      <c r="J9" s="63"/>
      <c r="K9" s="64"/>
    </row>
    <row r="10" spans="1:14">
      <c r="A10" s="165"/>
      <c r="B10" s="58">
        <v>42050</v>
      </c>
      <c r="C10" s="59">
        <f>D9</f>
        <v>380</v>
      </c>
      <c r="D10" s="60">
        <v>400</v>
      </c>
      <c r="E10" s="138">
        <v>0.11</v>
      </c>
      <c r="F10" s="159">
        <f>(D10-C10)/E10</f>
        <v>181.81818181818181</v>
      </c>
      <c r="G10" s="61"/>
      <c r="H10" s="61"/>
      <c r="I10" s="62"/>
      <c r="J10" s="63"/>
      <c r="K10" s="64"/>
    </row>
    <row r="11" spans="1:14" ht="15.75" thickBot="1">
      <c r="A11" s="166"/>
      <c r="B11" s="58">
        <v>42057</v>
      </c>
      <c r="C11" s="59">
        <f>D10</f>
        <v>400</v>
      </c>
      <c r="D11" s="60">
        <v>420</v>
      </c>
      <c r="E11" s="138">
        <v>0.11</v>
      </c>
      <c r="F11" s="159">
        <f>(D11-C11)/E11</f>
        <v>181.81818181818181</v>
      </c>
      <c r="G11" s="61"/>
      <c r="H11" s="61"/>
      <c r="I11" s="62"/>
      <c r="J11" s="63"/>
      <c r="K11" s="64"/>
      <c r="M11" s="67"/>
    </row>
    <row r="12" spans="1:14" ht="15.75" thickBot="1">
      <c r="A12" s="68"/>
      <c r="B12" s="68"/>
      <c r="C12" s="69"/>
      <c r="D12" s="70"/>
      <c r="E12" s="71"/>
      <c r="F12" s="71"/>
      <c r="G12" s="70"/>
      <c r="H12" s="72"/>
      <c r="I12" s="73"/>
      <c r="J12" s="74"/>
      <c r="K12" s="70"/>
      <c r="M12" s="51"/>
      <c r="N12" s="51"/>
    </row>
    <row r="13" spans="1:14">
      <c r="A13" s="164">
        <v>3</v>
      </c>
      <c r="B13" s="58">
        <v>42064</v>
      </c>
      <c r="C13" s="59">
        <f>D11</f>
        <v>420</v>
      </c>
      <c r="D13" s="60"/>
      <c r="E13" s="65"/>
      <c r="F13" s="65"/>
      <c r="G13" s="61"/>
      <c r="H13" s="61"/>
      <c r="I13" s="62"/>
      <c r="J13" s="63"/>
      <c r="K13" s="64"/>
    </row>
    <row r="14" spans="1:14">
      <c r="A14" s="165"/>
      <c r="B14" s="58">
        <v>42071</v>
      </c>
      <c r="C14" s="59">
        <f>D13</f>
        <v>0</v>
      </c>
      <c r="D14" s="60"/>
      <c r="E14" s="65"/>
      <c r="F14" s="65"/>
      <c r="G14" s="61"/>
      <c r="H14" s="61"/>
      <c r="I14" s="62"/>
      <c r="J14" s="63"/>
      <c r="K14" s="64"/>
    </row>
    <row r="15" spans="1:14">
      <c r="A15" s="165"/>
      <c r="B15" s="58">
        <v>42078</v>
      </c>
      <c r="C15" s="59">
        <f>D14</f>
        <v>0</v>
      </c>
      <c r="D15" s="60"/>
      <c r="E15" s="65"/>
      <c r="F15" s="65"/>
      <c r="G15" s="61"/>
      <c r="H15" s="61"/>
      <c r="I15" s="62"/>
      <c r="J15" s="63"/>
      <c r="K15" s="64"/>
    </row>
    <row r="16" spans="1:14" ht="15.75" thickBot="1">
      <c r="A16" s="166"/>
      <c r="B16" s="58">
        <v>42085</v>
      </c>
      <c r="C16" s="59">
        <f>D15</f>
        <v>0</v>
      </c>
      <c r="D16" s="60"/>
      <c r="E16" s="65"/>
      <c r="F16" s="65"/>
      <c r="G16" s="61"/>
      <c r="H16" s="61"/>
      <c r="I16" s="62"/>
      <c r="J16" s="63"/>
      <c r="K16" s="64"/>
      <c r="M16" s="67"/>
    </row>
    <row r="17" spans="1:14" ht="15.75" thickBot="1">
      <c r="A17" s="68"/>
      <c r="B17" s="68"/>
      <c r="C17" s="69"/>
      <c r="D17" s="70"/>
      <c r="E17" s="71"/>
      <c r="F17" s="71"/>
      <c r="G17" s="70"/>
      <c r="H17" s="72"/>
      <c r="I17" s="73"/>
      <c r="J17" s="74"/>
      <c r="K17" s="70"/>
      <c r="M17" s="51"/>
      <c r="N17" s="51"/>
    </row>
    <row r="18" spans="1:14">
      <c r="A18" s="164">
        <v>4</v>
      </c>
      <c r="B18" s="58">
        <v>42092</v>
      </c>
      <c r="C18" s="59">
        <f>D16</f>
        <v>0</v>
      </c>
      <c r="D18" s="60"/>
      <c r="E18" s="65"/>
      <c r="F18" s="65"/>
      <c r="G18" s="61"/>
      <c r="H18" s="61"/>
      <c r="I18" s="62"/>
      <c r="J18" s="63"/>
      <c r="K18" s="64"/>
      <c r="M18" s="67"/>
    </row>
    <row r="19" spans="1:14">
      <c r="A19" s="165"/>
      <c r="B19" s="58">
        <v>42099</v>
      </c>
      <c r="C19" s="59">
        <f>D18</f>
        <v>0</v>
      </c>
      <c r="D19" s="60"/>
      <c r="E19" s="65"/>
      <c r="F19" s="65"/>
      <c r="G19" s="61"/>
      <c r="H19" s="61"/>
      <c r="I19" s="62"/>
      <c r="J19" s="63"/>
      <c r="K19" s="64"/>
      <c r="M19" s="67"/>
    </row>
    <row r="20" spans="1:14">
      <c r="A20" s="165"/>
      <c r="B20" s="58">
        <v>42106</v>
      </c>
      <c r="C20" s="59">
        <f>D19</f>
        <v>0</v>
      </c>
      <c r="D20" s="60"/>
      <c r="E20" s="65"/>
      <c r="F20" s="65"/>
      <c r="G20" s="61"/>
      <c r="H20" s="61"/>
      <c r="I20" s="62"/>
      <c r="J20" s="63"/>
      <c r="K20" s="64"/>
      <c r="M20" s="67"/>
    </row>
    <row r="21" spans="1:14" ht="15.75" thickBot="1">
      <c r="A21" s="166"/>
      <c r="B21" s="58">
        <v>42113</v>
      </c>
      <c r="C21" s="59">
        <f>D20</f>
        <v>0</v>
      </c>
      <c r="D21" s="60"/>
      <c r="E21" s="65"/>
      <c r="F21" s="65"/>
      <c r="G21" s="61"/>
      <c r="H21" s="61"/>
      <c r="I21" s="62"/>
      <c r="J21" s="63"/>
      <c r="K21" s="64"/>
      <c r="M21" s="67"/>
    </row>
    <row r="22" spans="1:14" ht="15.75" thickBot="1">
      <c r="A22" s="68"/>
      <c r="B22" s="68"/>
      <c r="C22" s="69"/>
      <c r="D22" s="70"/>
      <c r="E22" s="71"/>
      <c r="F22" s="71"/>
      <c r="G22" s="70"/>
      <c r="H22" s="72"/>
      <c r="I22" s="73"/>
      <c r="J22" s="74"/>
      <c r="K22" s="70"/>
      <c r="M22" s="51"/>
      <c r="N22" s="51"/>
    </row>
    <row r="23" spans="1:14">
      <c r="A23" s="164">
        <v>5</v>
      </c>
      <c r="B23" s="58">
        <v>42120</v>
      </c>
      <c r="C23" s="59">
        <f>D21</f>
        <v>0</v>
      </c>
      <c r="D23" s="60"/>
      <c r="E23" s="65"/>
      <c r="F23" s="65"/>
      <c r="G23" s="61"/>
      <c r="H23" s="61"/>
      <c r="I23" s="62"/>
      <c r="J23" s="63"/>
      <c r="K23" s="64"/>
    </row>
    <row r="24" spans="1:14">
      <c r="A24" s="165"/>
      <c r="B24" s="58">
        <v>42127</v>
      </c>
      <c r="C24" s="59">
        <f>D23</f>
        <v>0</v>
      </c>
      <c r="D24" s="60"/>
      <c r="E24" s="65"/>
      <c r="F24" s="65"/>
      <c r="G24" s="61"/>
      <c r="H24" s="61"/>
      <c r="I24" s="62"/>
      <c r="J24" s="63"/>
      <c r="K24" s="64"/>
    </row>
    <row r="25" spans="1:14">
      <c r="A25" s="165"/>
      <c r="B25" s="58">
        <v>42134</v>
      </c>
      <c r="C25" s="59">
        <f>D24</f>
        <v>0</v>
      </c>
      <c r="D25" s="60"/>
      <c r="E25" s="65"/>
      <c r="F25" s="65"/>
      <c r="G25" s="61"/>
      <c r="H25" s="61"/>
      <c r="I25" s="62"/>
      <c r="J25" s="63"/>
      <c r="K25" s="64"/>
    </row>
    <row r="26" spans="1:14" ht="15.75" thickBot="1">
      <c r="A26" s="166"/>
      <c r="B26" s="58">
        <v>42141</v>
      </c>
      <c r="C26" s="59">
        <f>D25</f>
        <v>0</v>
      </c>
      <c r="D26" s="60"/>
      <c r="E26" s="65"/>
      <c r="F26" s="65"/>
      <c r="G26" s="61"/>
      <c r="H26" s="61"/>
      <c r="I26" s="62"/>
      <c r="J26" s="63"/>
      <c r="K26" s="64"/>
      <c r="M26" s="67"/>
    </row>
    <row r="27" spans="1:14" ht="15.75" thickBot="1">
      <c r="A27" s="68"/>
      <c r="B27" s="68"/>
      <c r="C27" s="69"/>
      <c r="D27" s="70"/>
      <c r="E27" s="71"/>
      <c r="F27" s="71"/>
      <c r="G27" s="70"/>
      <c r="H27" s="72"/>
      <c r="I27" s="73"/>
      <c r="J27" s="74"/>
      <c r="K27" s="70"/>
      <c r="M27" s="51"/>
      <c r="N27" s="51"/>
    </row>
    <row r="28" spans="1:14">
      <c r="A28" s="164">
        <v>6</v>
      </c>
      <c r="B28" s="58">
        <v>42148</v>
      </c>
      <c r="C28" s="59">
        <f>D26</f>
        <v>0</v>
      </c>
      <c r="D28" s="60"/>
      <c r="E28" s="65"/>
      <c r="F28" s="65"/>
      <c r="G28" s="61"/>
      <c r="H28" s="61"/>
      <c r="I28" s="62"/>
      <c r="J28" s="63"/>
      <c r="K28" s="64"/>
    </row>
    <row r="29" spans="1:14">
      <c r="A29" s="165"/>
      <c r="B29" s="58">
        <v>42155</v>
      </c>
      <c r="C29" s="59">
        <f>D28</f>
        <v>0</v>
      </c>
      <c r="D29" s="60"/>
      <c r="E29" s="65"/>
      <c r="F29" s="65"/>
      <c r="G29" s="61"/>
      <c r="H29" s="61"/>
      <c r="I29" s="62"/>
      <c r="J29" s="63"/>
      <c r="K29" s="64"/>
    </row>
    <row r="30" spans="1:14">
      <c r="A30" s="165"/>
      <c r="B30" s="58">
        <v>42162</v>
      </c>
      <c r="C30" s="59">
        <f>D29</f>
        <v>0</v>
      </c>
      <c r="D30" s="60"/>
      <c r="E30" s="65"/>
      <c r="F30" s="65"/>
      <c r="G30" s="61"/>
      <c r="H30" s="61"/>
      <c r="I30" s="62"/>
      <c r="J30" s="63"/>
      <c r="K30" s="64"/>
    </row>
    <row r="31" spans="1:14" ht="15.75" thickBot="1">
      <c r="A31" s="166"/>
      <c r="B31" s="58">
        <v>42169</v>
      </c>
      <c r="C31" s="59">
        <f>D30</f>
        <v>0</v>
      </c>
      <c r="D31" s="60"/>
      <c r="E31" s="65"/>
      <c r="F31" s="65"/>
      <c r="G31" s="61"/>
      <c r="H31" s="61"/>
      <c r="I31" s="62"/>
      <c r="J31" s="63"/>
      <c r="K31" s="64"/>
      <c r="M31" s="67"/>
    </row>
    <row r="32" spans="1:14" ht="15.75" thickBot="1">
      <c r="A32" s="68"/>
      <c r="B32" s="68"/>
      <c r="C32" s="69"/>
      <c r="D32" s="70"/>
      <c r="E32" s="71"/>
      <c r="F32" s="71"/>
      <c r="G32" s="70"/>
      <c r="H32" s="72"/>
      <c r="I32" s="73"/>
      <c r="J32" s="74"/>
      <c r="K32" s="70"/>
      <c r="M32" s="51"/>
      <c r="N32" s="51"/>
    </row>
    <row r="33" spans="1:14">
      <c r="A33" s="164">
        <v>7</v>
      </c>
      <c r="B33" s="58">
        <v>42176</v>
      </c>
      <c r="C33" s="59">
        <f>D31</f>
        <v>0</v>
      </c>
      <c r="D33" s="60"/>
      <c r="E33" s="65"/>
      <c r="F33" s="65"/>
      <c r="G33" s="61"/>
      <c r="H33" s="61"/>
      <c r="I33" s="62"/>
      <c r="J33" s="63"/>
      <c r="K33" s="64"/>
    </row>
    <row r="34" spans="1:14">
      <c r="A34" s="165"/>
      <c r="B34" s="58">
        <v>42183</v>
      </c>
      <c r="C34" s="59">
        <f>D33</f>
        <v>0</v>
      </c>
      <c r="D34" s="60"/>
      <c r="E34" s="65"/>
      <c r="F34" s="65"/>
      <c r="G34" s="61"/>
      <c r="H34" s="61"/>
      <c r="I34" s="62"/>
      <c r="J34" s="63"/>
      <c r="K34" s="64"/>
    </row>
    <row r="35" spans="1:14">
      <c r="A35" s="165"/>
      <c r="B35" s="58">
        <v>42190</v>
      </c>
      <c r="C35" s="59">
        <f>D34</f>
        <v>0</v>
      </c>
      <c r="D35" s="60"/>
      <c r="E35" s="65"/>
      <c r="F35" s="65"/>
      <c r="G35" s="61"/>
      <c r="H35" s="61"/>
      <c r="I35" s="62"/>
      <c r="J35" s="63"/>
      <c r="K35" s="64"/>
    </row>
    <row r="36" spans="1:14" ht="15.75" thickBot="1">
      <c r="A36" s="166"/>
      <c r="B36" s="58">
        <v>42197</v>
      </c>
      <c r="C36" s="59">
        <f>D35</f>
        <v>0</v>
      </c>
      <c r="D36" s="60"/>
      <c r="E36" s="65"/>
      <c r="F36" s="65"/>
      <c r="G36" s="61"/>
      <c r="H36" s="61"/>
      <c r="I36" s="62"/>
      <c r="J36" s="63"/>
      <c r="K36" s="64"/>
    </row>
    <row r="37" spans="1:14" ht="15.75" thickBot="1">
      <c r="A37" s="68"/>
      <c r="B37" s="68"/>
      <c r="C37" s="69"/>
      <c r="D37" s="70"/>
      <c r="E37" s="71"/>
      <c r="F37" s="71"/>
      <c r="G37" s="70"/>
      <c r="H37" s="72"/>
      <c r="I37" s="73"/>
      <c r="J37" s="74"/>
      <c r="K37" s="70"/>
      <c r="M37" s="51"/>
      <c r="N37" s="51"/>
    </row>
    <row r="38" spans="1:14">
      <c r="A38" s="164">
        <v>8</v>
      </c>
      <c r="B38" s="58">
        <v>42204</v>
      </c>
      <c r="C38" s="59">
        <f>D36</f>
        <v>0</v>
      </c>
      <c r="D38" s="60"/>
      <c r="E38" s="65"/>
      <c r="F38" s="65"/>
      <c r="G38" s="61"/>
      <c r="H38" s="61"/>
      <c r="I38" s="62"/>
      <c r="J38" s="63"/>
      <c r="K38" s="64"/>
    </row>
    <row r="39" spans="1:14">
      <c r="A39" s="165"/>
      <c r="B39" s="58">
        <v>42211</v>
      </c>
      <c r="C39" s="59">
        <f>D38</f>
        <v>0</v>
      </c>
      <c r="D39" s="60"/>
      <c r="E39" s="65"/>
      <c r="F39" s="65"/>
      <c r="G39" s="61"/>
      <c r="H39" s="61"/>
      <c r="I39" s="62"/>
      <c r="J39" s="63"/>
      <c r="K39" s="64"/>
    </row>
    <row r="40" spans="1:14">
      <c r="A40" s="165"/>
      <c r="B40" s="58">
        <v>42218</v>
      </c>
      <c r="C40" s="59">
        <f>D39</f>
        <v>0</v>
      </c>
      <c r="D40" s="60"/>
      <c r="E40" s="65"/>
      <c r="F40" s="65"/>
      <c r="G40" s="61"/>
      <c r="H40" s="61"/>
      <c r="I40" s="62"/>
      <c r="J40" s="63"/>
      <c r="K40" s="64"/>
    </row>
    <row r="41" spans="1:14" ht="15.75" thickBot="1">
      <c r="A41" s="166"/>
      <c r="B41" s="58">
        <v>42225</v>
      </c>
      <c r="C41" s="59">
        <f>D40</f>
        <v>0</v>
      </c>
      <c r="D41" s="60"/>
      <c r="E41" s="65"/>
      <c r="F41" s="65"/>
      <c r="G41" s="61"/>
      <c r="H41" s="61"/>
      <c r="I41" s="62"/>
      <c r="J41" s="63"/>
      <c r="K41" s="64"/>
    </row>
    <row r="42" spans="1:14" ht="15.75" thickBot="1">
      <c r="A42" s="68"/>
      <c r="B42" s="68"/>
      <c r="C42" s="69"/>
      <c r="D42" s="70"/>
      <c r="E42" s="71"/>
      <c r="F42" s="71"/>
      <c r="G42" s="70"/>
      <c r="H42" s="72"/>
      <c r="I42" s="73"/>
      <c r="J42" s="74"/>
      <c r="K42" s="70"/>
      <c r="M42" s="51"/>
      <c r="N42" s="51"/>
    </row>
    <row r="43" spans="1:14">
      <c r="A43" s="164">
        <v>9</v>
      </c>
      <c r="B43" s="58">
        <v>42232</v>
      </c>
      <c r="C43" s="59">
        <f>D41</f>
        <v>0</v>
      </c>
      <c r="D43" s="60"/>
      <c r="E43" s="65"/>
      <c r="F43" s="65"/>
      <c r="G43" s="61"/>
      <c r="H43" s="61"/>
      <c r="I43" s="62"/>
      <c r="J43" s="63"/>
      <c r="K43" s="64"/>
    </row>
    <row r="44" spans="1:14">
      <c r="A44" s="165"/>
      <c r="B44" s="58">
        <v>42239</v>
      </c>
      <c r="C44" s="59">
        <f>D43</f>
        <v>0</v>
      </c>
      <c r="D44" s="60"/>
      <c r="E44" s="65"/>
      <c r="F44" s="65"/>
      <c r="G44" s="61"/>
      <c r="H44" s="61"/>
      <c r="I44" s="62"/>
      <c r="J44" s="63"/>
      <c r="K44" s="64"/>
    </row>
    <row r="45" spans="1:14">
      <c r="A45" s="165"/>
      <c r="B45" s="58">
        <v>42246</v>
      </c>
      <c r="C45" s="59">
        <f>D44</f>
        <v>0</v>
      </c>
      <c r="D45" s="60"/>
      <c r="E45" s="65"/>
      <c r="F45" s="65"/>
      <c r="G45" s="61"/>
      <c r="H45" s="61"/>
      <c r="I45" s="62"/>
      <c r="J45" s="63"/>
      <c r="K45" s="64"/>
    </row>
    <row r="46" spans="1:14" ht="15.75" thickBot="1">
      <c r="A46" s="166"/>
      <c r="B46" s="58">
        <v>42253</v>
      </c>
      <c r="C46" s="59">
        <f>D45</f>
        <v>0</v>
      </c>
      <c r="D46" s="60"/>
      <c r="E46" s="65"/>
      <c r="F46" s="65"/>
      <c r="G46" s="61"/>
      <c r="H46" s="61"/>
      <c r="I46" s="62"/>
      <c r="J46" s="63"/>
      <c r="K46" s="64"/>
    </row>
    <row r="47" spans="1:14" ht="15.75" thickBot="1">
      <c r="A47" s="68"/>
      <c r="B47" s="68"/>
      <c r="C47" s="69"/>
      <c r="D47" s="70"/>
      <c r="E47" s="71"/>
      <c r="F47" s="71"/>
      <c r="G47" s="70"/>
      <c r="H47" s="72"/>
      <c r="I47" s="73"/>
      <c r="J47" s="74"/>
      <c r="K47" s="70"/>
      <c r="M47" s="51"/>
      <c r="N47" s="51"/>
    </row>
    <row r="48" spans="1:14">
      <c r="A48" s="164">
        <v>10</v>
      </c>
      <c r="B48" s="58">
        <v>42260</v>
      </c>
      <c r="C48" s="59">
        <f>D46</f>
        <v>0</v>
      </c>
      <c r="D48" s="60"/>
      <c r="E48" s="65"/>
      <c r="F48" s="65"/>
      <c r="G48" s="61"/>
      <c r="H48" s="61"/>
      <c r="I48" s="62"/>
      <c r="J48" s="63"/>
      <c r="K48" s="64"/>
    </row>
    <row r="49" spans="1:14">
      <c r="A49" s="165"/>
      <c r="B49" s="58">
        <v>42267</v>
      </c>
      <c r="C49" s="59">
        <f>D48</f>
        <v>0</v>
      </c>
      <c r="D49" s="60"/>
      <c r="E49" s="65"/>
      <c r="F49" s="65"/>
      <c r="G49" s="61"/>
      <c r="H49" s="61"/>
      <c r="I49" s="62"/>
      <c r="J49" s="63"/>
      <c r="K49" s="64"/>
    </row>
    <row r="50" spans="1:14">
      <c r="A50" s="165"/>
      <c r="B50" s="58">
        <v>42274</v>
      </c>
      <c r="C50" s="59">
        <f>D49</f>
        <v>0</v>
      </c>
      <c r="D50" s="60"/>
      <c r="E50" s="65"/>
      <c r="F50" s="65"/>
      <c r="G50" s="61"/>
      <c r="H50" s="61"/>
      <c r="I50" s="62"/>
      <c r="J50" s="63"/>
      <c r="K50" s="64"/>
    </row>
    <row r="51" spans="1:14" ht="15.75" thickBot="1">
      <c r="A51" s="166"/>
      <c r="B51" s="58">
        <v>42281</v>
      </c>
      <c r="C51" s="59">
        <f>D50</f>
        <v>0</v>
      </c>
      <c r="D51" s="60"/>
      <c r="E51" s="65"/>
      <c r="F51" s="65"/>
      <c r="G51" s="61"/>
      <c r="H51" s="61"/>
      <c r="I51" s="62"/>
      <c r="J51" s="63"/>
      <c r="K51" s="64"/>
    </row>
    <row r="52" spans="1:14" ht="15.75" thickBot="1">
      <c r="A52" s="68"/>
      <c r="B52" s="68"/>
      <c r="C52" s="69"/>
      <c r="D52" s="70"/>
      <c r="E52" s="71"/>
      <c r="F52" s="71"/>
      <c r="G52" s="70"/>
      <c r="H52" s="72"/>
      <c r="I52" s="73"/>
      <c r="J52" s="74"/>
      <c r="K52" s="70"/>
      <c r="M52" s="51"/>
      <c r="N52" s="51"/>
    </row>
    <row r="53" spans="1:14">
      <c r="A53" s="164">
        <v>11</v>
      </c>
      <c r="B53" s="58">
        <v>42288</v>
      </c>
      <c r="C53" s="59">
        <f>D51</f>
        <v>0</v>
      </c>
      <c r="D53" s="60"/>
      <c r="E53" s="65"/>
      <c r="F53" s="65"/>
      <c r="G53" s="61"/>
      <c r="H53" s="61"/>
      <c r="I53" s="62"/>
      <c r="J53" s="63"/>
      <c r="K53" s="64"/>
    </row>
    <row r="54" spans="1:14">
      <c r="A54" s="165"/>
      <c r="B54" s="58">
        <v>42295</v>
      </c>
      <c r="C54" s="59">
        <f>D53</f>
        <v>0</v>
      </c>
      <c r="D54" s="60"/>
      <c r="E54" s="65"/>
      <c r="F54" s="65"/>
      <c r="G54" s="61"/>
      <c r="H54" s="61"/>
      <c r="I54" s="62"/>
      <c r="J54" s="63"/>
      <c r="K54" s="64"/>
    </row>
    <row r="55" spans="1:14">
      <c r="A55" s="165"/>
      <c r="B55" s="58">
        <v>42302</v>
      </c>
      <c r="C55" s="59">
        <f>D54</f>
        <v>0</v>
      </c>
      <c r="D55" s="60"/>
      <c r="E55" s="65"/>
      <c r="F55" s="65"/>
      <c r="G55" s="61"/>
      <c r="H55" s="61"/>
      <c r="I55" s="62"/>
      <c r="J55" s="63"/>
      <c r="K55" s="64"/>
    </row>
    <row r="56" spans="1:14" ht="15.75" thickBot="1">
      <c r="A56" s="166"/>
      <c r="B56" s="58">
        <v>42309</v>
      </c>
      <c r="C56" s="59">
        <f>D55</f>
        <v>0</v>
      </c>
      <c r="D56" s="60"/>
      <c r="E56" s="65"/>
      <c r="F56" s="65"/>
      <c r="G56" s="61"/>
      <c r="H56" s="61"/>
      <c r="I56" s="62"/>
      <c r="J56" s="63"/>
      <c r="K56" s="64"/>
    </row>
    <row r="57" spans="1:14" ht="15.75" thickBot="1">
      <c r="A57" s="68"/>
      <c r="B57" s="68"/>
      <c r="C57" s="69"/>
      <c r="D57" s="70"/>
      <c r="E57" s="71"/>
      <c r="F57" s="71"/>
      <c r="G57" s="70"/>
      <c r="H57" s="72"/>
      <c r="I57" s="73"/>
      <c r="J57" s="74"/>
      <c r="K57" s="70"/>
      <c r="M57" s="51"/>
      <c r="N57" s="51"/>
    </row>
    <row r="58" spans="1:14">
      <c r="A58" s="164">
        <v>12</v>
      </c>
      <c r="B58" s="58">
        <v>42316</v>
      </c>
      <c r="C58" s="59">
        <f>D56</f>
        <v>0</v>
      </c>
      <c r="D58" s="60"/>
      <c r="E58" s="65"/>
      <c r="F58" s="65"/>
      <c r="G58" s="61"/>
      <c r="H58" s="61"/>
      <c r="I58" s="62"/>
      <c r="J58" s="63"/>
      <c r="K58" s="64"/>
    </row>
    <row r="59" spans="1:14">
      <c r="A59" s="165"/>
      <c r="B59" s="58">
        <v>42323</v>
      </c>
      <c r="C59" s="59">
        <f>D58</f>
        <v>0</v>
      </c>
      <c r="D59" s="60"/>
      <c r="E59" s="65"/>
      <c r="F59" s="65"/>
      <c r="G59" s="61"/>
      <c r="H59" s="61"/>
      <c r="I59" s="62"/>
      <c r="J59" s="63"/>
      <c r="K59" s="64"/>
    </row>
    <row r="60" spans="1:14">
      <c r="A60" s="165"/>
      <c r="B60" s="58">
        <v>42330</v>
      </c>
      <c r="C60" s="59">
        <f>D59</f>
        <v>0</v>
      </c>
      <c r="D60" s="60"/>
      <c r="E60" s="65"/>
      <c r="F60" s="65"/>
      <c r="G60" s="61"/>
      <c r="H60" s="61"/>
      <c r="I60" s="62"/>
      <c r="J60" s="63"/>
      <c r="K60" s="64"/>
    </row>
    <row r="61" spans="1:14" ht="15.75" thickBot="1">
      <c r="A61" s="166"/>
      <c r="B61" s="58">
        <v>42337</v>
      </c>
      <c r="C61" s="59">
        <f>D60</f>
        <v>0</v>
      </c>
      <c r="D61" s="60"/>
      <c r="E61" s="65"/>
      <c r="F61" s="65"/>
      <c r="G61" s="61"/>
      <c r="H61" s="61"/>
      <c r="I61" s="62"/>
      <c r="J61" s="63"/>
      <c r="K61" s="64"/>
    </row>
    <row r="62" spans="1:14" ht="15.75" thickBot="1">
      <c r="A62" s="68"/>
      <c r="B62" s="68"/>
      <c r="C62" s="69"/>
      <c r="D62" s="70"/>
      <c r="E62" s="71"/>
      <c r="F62" s="71"/>
      <c r="G62" s="70"/>
      <c r="H62" s="72"/>
      <c r="I62" s="73"/>
      <c r="J62" s="74"/>
      <c r="K62" s="70"/>
      <c r="M62" s="51"/>
      <c r="N62" s="51"/>
    </row>
    <row r="63" spans="1:14">
      <c r="A63" s="164">
        <v>13</v>
      </c>
      <c r="B63" s="58">
        <v>42344</v>
      </c>
      <c r="C63" s="59">
        <f>D61</f>
        <v>0</v>
      </c>
      <c r="D63" s="60"/>
      <c r="E63" s="65"/>
      <c r="F63" s="65"/>
      <c r="G63" s="61"/>
      <c r="H63" s="61"/>
      <c r="I63" s="62"/>
      <c r="J63" s="63"/>
      <c r="K63" s="64"/>
    </row>
    <row r="64" spans="1:14">
      <c r="A64" s="165"/>
      <c r="B64" s="58">
        <v>42351</v>
      </c>
      <c r="C64" s="59">
        <f>D63</f>
        <v>0</v>
      </c>
      <c r="D64" s="60"/>
      <c r="E64" s="65"/>
      <c r="F64" s="65"/>
      <c r="G64" s="61"/>
      <c r="H64" s="61"/>
      <c r="I64" s="62"/>
      <c r="J64" s="63"/>
      <c r="K64" s="64"/>
    </row>
    <row r="65" spans="1:14">
      <c r="A65" s="165"/>
      <c r="B65" s="58">
        <v>42358</v>
      </c>
      <c r="C65" s="59">
        <f>D64</f>
        <v>0</v>
      </c>
      <c r="D65" s="60"/>
      <c r="E65" s="65"/>
      <c r="F65" s="65"/>
      <c r="G65" s="61"/>
      <c r="H65" s="61"/>
      <c r="I65" s="62"/>
      <c r="J65" s="63"/>
      <c r="K65" s="64"/>
    </row>
    <row r="66" spans="1:14" ht="15.75" thickBot="1">
      <c r="A66" s="166"/>
      <c r="B66" s="58">
        <v>42365</v>
      </c>
      <c r="C66" s="59">
        <f>D65</f>
        <v>0</v>
      </c>
      <c r="D66" s="60"/>
      <c r="E66" s="65"/>
      <c r="F66" s="65"/>
      <c r="G66" s="61"/>
      <c r="H66" s="61"/>
      <c r="I66" s="62"/>
      <c r="J66" s="63"/>
      <c r="K66" s="64"/>
    </row>
    <row r="67" spans="1:14" ht="15.75" thickBot="1">
      <c r="A67" s="68"/>
      <c r="B67" s="68"/>
      <c r="C67" s="69"/>
      <c r="D67" s="70"/>
      <c r="E67" s="71"/>
      <c r="F67" s="71"/>
      <c r="G67" s="70"/>
      <c r="H67" s="72"/>
      <c r="I67" s="73"/>
      <c r="J67" s="74"/>
      <c r="K67" s="70"/>
      <c r="M67" s="51"/>
      <c r="N67" s="51"/>
    </row>
    <row r="68" spans="1:14">
      <c r="A68" s="164">
        <v>14</v>
      </c>
      <c r="B68" s="58">
        <v>42372</v>
      </c>
      <c r="C68" s="59">
        <f>D66</f>
        <v>0</v>
      </c>
      <c r="D68" s="60"/>
      <c r="E68" s="65"/>
      <c r="F68" s="65"/>
      <c r="G68" s="61"/>
      <c r="H68" s="61"/>
      <c r="I68" s="62"/>
      <c r="J68" s="63"/>
      <c r="K68" s="64"/>
    </row>
    <row r="69" spans="1:14">
      <c r="A69" s="165"/>
      <c r="B69" s="58">
        <v>42379</v>
      </c>
      <c r="C69" s="59">
        <f>D68</f>
        <v>0</v>
      </c>
      <c r="D69" s="60"/>
      <c r="E69" s="65"/>
      <c r="F69" s="65"/>
      <c r="G69" s="61"/>
      <c r="H69" s="61"/>
      <c r="I69" s="62"/>
      <c r="J69" s="63"/>
      <c r="K69" s="64"/>
    </row>
    <row r="70" spans="1:14">
      <c r="A70" s="165"/>
      <c r="B70" s="58">
        <v>42386</v>
      </c>
      <c r="C70" s="59">
        <f>D69</f>
        <v>0</v>
      </c>
      <c r="D70" s="60"/>
      <c r="E70" s="65"/>
      <c r="F70" s="65"/>
      <c r="G70" s="61"/>
      <c r="H70" s="61"/>
      <c r="I70" s="62"/>
      <c r="J70" s="63"/>
      <c r="K70" s="64"/>
    </row>
    <row r="71" spans="1:14" ht="15.75" thickBot="1">
      <c r="A71" s="166"/>
      <c r="B71" s="75">
        <v>42393</v>
      </c>
      <c r="C71" s="59">
        <f>D70</f>
        <v>0</v>
      </c>
      <c r="D71" s="76"/>
      <c r="E71" s="77"/>
      <c r="F71" s="77"/>
      <c r="G71" s="78"/>
      <c r="H71" s="78"/>
      <c r="I71" s="62"/>
      <c r="J71" s="79"/>
      <c r="K71" s="80"/>
    </row>
    <row r="72" spans="1:14" ht="15.75" thickBot="1">
      <c r="A72" s="68"/>
      <c r="B72" s="68"/>
      <c r="C72" s="69"/>
      <c r="D72" s="70"/>
      <c r="E72" s="71"/>
      <c r="F72" s="71"/>
      <c r="G72" s="70"/>
      <c r="H72" s="72"/>
      <c r="I72" s="73"/>
      <c r="J72" s="74"/>
      <c r="K72" s="70"/>
      <c r="M72" s="51"/>
      <c r="N72" s="51"/>
    </row>
    <row r="73" spans="1:14">
      <c r="A73" s="164">
        <v>15</v>
      </c>
      <c r="B73" s="58">
        <v>42400</v>
      </c>
      <c r="C73" s="59">
        <f>D71</f>
        <v>0</v>
      </c>
      <c r="D73" s="60"/>
      <c r="E73" s="65"/>
      <c r="F73" s="65"/>
      <c r="G73" s="61"/>
      <c r="H73" s="61"/>
      <c r="I73" s="62"/>
      <c r="J73" s="63"/>
      <c r="K73" s="64"/>
    </row>
    <row r="74" spans="1:14">
      <c r="A74" s="165"/>
      <c r="B74" s="58">
        <v>42407</v>
      </c>
      <c r="C74" s="59">
        <f>D73</f>
        <v>0</v>
      </c>
      <c r="D74" s="60"/>
      <c r="E74" s="65"/>
      <c r="F74" s="65"/>
      <c r="G74" s="61"/>
      <c r="H74" s="61"/>
      <c r="I74" s="62"/>
      <c r="J74" s="63"/>
      <c r="K74" s="64"/>
    </row>
    <row r="75" spans="1:14">
      <c r="A75" s="165"/>
      <c r="B75" s="58">
        <v>42414</v>
      </c>
      <c r="C75" s="59">
        <f>D74</f>
        <v>0</v>
      </c>
      <c r="D75" s="60"/>
      <c r="E75" s="65"/>
      <c r="F75" s="65"/>
      <c r="G75" s="61"/>
      <c r="H75" s="61"/>
      <c r="I75" s="62"/>
      <c r="J75" s="63"/>
      <c r="K75" s="64"/>
    </row>
    <row r="76" spans="1:14" ht="15.75" thickBot="1">
      <c r="A76" s="166"/>
      <c r="B76" s="58">
        <v>42421</v>
      </c>
      <c r="C76" s="59">
        <f>D75</f>
        <v>0</v>
      </c>
      <c r="D76" s="60"/>
      <c r="E76" s="65"/>
      <c r="F76" s="65"/>
      <c r="G76" s="61"/>
      <c r="H76" s="61"/>
      <c r="I76" s="62"/>
      <c r="J76" s="63"/>
      <c r="K76" s="64"/>
    </row>
    <row r="77" spans="1:14" ht="15.75" thickBot="1">
      <c r="A77" s="68"/>
      <c r="B77" s="68"/>
      <c r="C77" s="69"/>
      <c r="D77" s="70"/>
      <c r="E77" s="71"/>
      <c r="F77" s="71"/>
      <c r="G77" s="70"/>
      <c r="H77" s="72"/>
      <c r="I77" s="73"/>
      <c r="J77" s="74"/>
      <c r="K77" s="70"/>
      <c r="M77" s="51"/>
      <c r="N77" s="51"/>
    </row>
    <row r="78" spans="1:14">
      <c r="A78" s="164">
        <v>16</v>
      </c>
      <c r="B78" s="58">
        <v>42428</v>
      </c>
      <c r="C78" s="59">
        <f>D76</f>
        <v>0</v>
      </c>
      <c r="D78" s="60"/>
      <c r="E78" s="65"/>
      <c r="F78" s="65"/>
      <c r="G78" s="61"/>
      <c r="H78" s="61"/>
      <c r="I78" s="62"/>
      <c r="J78" s="63"/>
      <c r="K78" s="64"/>
    </row>
    <row r="79" spans="1:14">
      <c r="A79" s="165"/>
      <c r="B79" s="58">
        <v>42435</v>
      </c>
      <c r="C79" s="59">
        <f>D78</f>
        <v>0</v>
      </c>
      <c r="D79" s="60"/>
      <c r="E79" s="65"/>
      <c r="F79" s="65"/>
      <c r="G79" s="61"/>
      <c r="H79" s="61"/>
      <c r="I79" s="62"/>
      <c r="J79" s="63"/>
      <c r="K79" s="64"/>
    </row>
    <row r="80" spans="1:14">
      <c r="A80" s="165"/>
      <c r="B80" s="58">
        <v>42442</v>
      </c>
      <c r="C80" s="59">
        <f>D79</f>
        <v>0</v>
      </c>
      <c r="D80" s="60"/>
      <c r="E80" s="65"/>
      <c r="F80" s="65"/>
      <c r="G80" s="61"/>
      <c r="H80" s="61"/>
      <c r="I80" s="62"/>
      <c r="J80" s="63"/>
      <c r="K80" s="64"/>
    </row>
    <row r="81" spans="1:14" ht="15.75" thickBot="1">
      <c r="A81" s="166"/>
      <c r="B81" s="58">
        <v>42449</v>
      </c>
      <c r="C81" s="59">
        <f>D80</f>
        <v>0</v>
      </c>
      <c r="D81" s="60"/>
      <c r="E81" s="65"/>
      <c r="F81" s="65"/>
      <c r="G81" s="61"/>
      <c r="H81" s="61"/>
      <c r="I81" s="62"/>
      <c r="J81" s="63"/>
      <c r="K81" s="64"/>
    </row>
    <row r="82" spans="1:14" ht="15.75" thickBot="1">
      <c r="A82" s="68"/>
      <c r="B82" s="68"/>
      <c r="C82" s="69"/>
      <c r="D82" s="70"/>
      <c r="E82" s="71"/>
      <c r="F82" s="71"/>
      <c r="G82" s="70"/>
      <c r="H82" s="72"/>
      <c r="I82" s="73"/>
      <c r="J82" s="74"/>
      <c r="K82" s="70"/>
      <c r="M82" s="51"/>
      <c r="N82" s="51"/>
    </row>
    <row r="83" spans="1:14">
      <c r="A83" s="164">
        <v>17</v>
      </c>
      <c r="B83" s="58">
        <v>42456</v>
      </c>
      <c r="C83" s="59">
        <f>D81</f>
        <v>0</v>
      </c>
      <c r="D83" s="60"/>
      <c r="E83" s="65"/>
      <c r="F83" s="65"/>
      <c r="G83" s="61"/>
      <c r="H83" s="61"/>
      <c r="I83" s="62"/>
      <c r="J83" s="63"/>
      <c r="K83" s="64"/>
    </row>
    <row r="84" spans="1:14">
      <c r="A84" s="165"/>
      <c r="B84" s="58">
        <v>42463</v>
      </c>
      <c r="C84" s="59">
        <f>D83</f>
        <v>0</v>
      </c>
      <c r="D84" s="60"/>
      <c r="E84" s="65"/>
      <c r="F84" s="65"/>
      <c r="G84" s="61"/>
      <c r="H84" s="61"/>
      <c r="I84" s="62"/>
      <c r="J84" s="63"/>
      <c r="K84" s="64"/>
    </row>
    <row r="85" spans="1:14">
      <c r="A85" s="165"/>
      <c r="B85" s="58">
        <v>42470</v>
      </c>
      <c r="C85" s="59">
        <f>D84</f>
        <v>0</v>
      </c>
      <c r="D85" s="60"/>
      <c r="E85" s="65"/>
      <c r="F85" s="65"/>
      <c r="G85" s="61"/>
      <c r="H85" s="61"/>
      <c r="I85" s="62"/>
      <c r="J85" s="63"/>
      <c r="K85" s="64"/>
    </row>
    <row r="86" spans="1:14" ht="15.75" thickBot="1">
      <c r="A86" s="166"/>
      <c r="B86" s="58">
        <v>42477</v>
      </c>
      <c r="C86" s="59">
        <f>D85</f>
        <v>0</v>
      </c>
      <c r="D86" s="60"/>
      <c r="E86" s="65"/>
      <c r="F86" s="65"/>
      <c r="G86" s="61"/>
      <c r="H86" s="61"/>
      <c r="I86" s="62"/>
      <c r="J86" s="63"/>
      <c r="K86" s="64"/>
    </row>
    <row r="87" spans="1:14" ht="15.75" thickBot="1">
      <c r="A87" s="68"/>
      <c r="B87" s="68"/>
      <c r="C87" s="69"/>
      <c r="D87" s="70"/>
      <c r="E87" s="71"/>
      <c r="F87" s="71"/>
      <c r="G87" s="70"/>
      <c r="H87" s="72"/>
      <c r="I87" s="73"/>
      <c r="J87" s="74"/>
      <c r="K87" s="70"/>
      <c r="M87" s="51"/>
      <c r="N87" s="51"/>
    </row>
    <row r="88" spans="1:14">
      <c r="A88" s="164">
        <v>18</v>
      </c>
      <c r="B88" s="58">
        <v>42484</v>
      </c>
      <c r="C88" s="59">
        <f>D86</f>
        <v>0</v>
      </c>
      <c r="D88" s="60"/>
      <c r="E88" s="65"/>
      <c r="F88" s="65"/>
      <c r="G88" s="61"/>
      <c r="H88" s="61"/>
      <c r="I88" s="62"/>
      <c r="J88" s="63"/>
      <c r="K88" s="64"/>
    </row>
    <row r="89" spans="1:14">
      <c r="A89" s="165"/>
      <c r="B89" s="58">
        <v>42491</v>
      </c>
      <c r="C89" s="59">
        <f>D88</f>
        <v>0</v>
      </c>
      <c r="D89" s="60"/>
      <c r="E89" s="65"/>
      <c r="F89" s="65"/>
      <c r="G89" s="61"/>
      <c r="H89" s="61"/>
      <c r="I89" s="62"/>
      <c r="J89" s="63"/>
      <c r="K89" s="64"/>
    </row>
    <row r="90" spans="1:14">
      <c r="A90" s="165"/>
      <c r="B90" s="58">
        <v>42498</v>
      </c>
      <c r="C90" s="59">
        <f>D89</f>
        <v>0</v>
      </c>
      <c r="D90" s="60"/>
      <c r="E90" s="65"/>
      <c r="F90" s="65"/>
      <c r="G90" s="61"/>
      <c r="H90" s="61"/>
      <c r="I90" s="62"/>
      <c r="J90" s="63"/>
      <c r="K90" s="64"/>
    </row>
    <row r="91" spans="1:14" ht="15.75" thickBot="1">
      <c r="A91" s="166"/>
      <c r="B91" s="58">
        <v>42505</v>
      </c>
      <c r="C91" s="59">
        <f>D90</f>
        <v>0</v>
      </c>
      <c r="D91" s="60"/>
      <c r="E91" s="65"/>
      <c r="F91" s="65"/>
      <c r="G91" s="61"/>
      <c r="H91" s="61"/>
      <c r="I91" s="62"/>
      <c r="J91" s="63"/>
      <c r="K91" s="64"/>
    </row>
    <row r="92" spans="1:14" ht="15.75" thickBot="1">
      <c r="A92" s="68"/>
      <c r="B92" s="68"/>
      <c r="C92" s="69"/>
      <c r="D92" s="70"/>
      <c r="E92" s="71"/>
      <c r="F92" s="71"/>
      <c r="G92" s="70"/>
      <c r="H92" s="72"/>
      <c r="I92" s="73"/>
      <c r="J92" s="74"/>
      <c r="K92" s="70"/>
      <c r="M92" s="51"/>
      <c r="N92" s="51"/>
    </row>
    <row r="93" spans="1:14">
      <c r="A93" s="164">
        <v>19</v>
      </c>
      <c r="B93" s="58">
        <v>42512</v>
      </c>
      <c r="C93" s="59">
        <f>D91</f>
        <v>0</v>
      </c>
      <c r="D93" s="60"/>
      <c r="E93" s="65"/>
      <c r="F93" s="65"/>
      <c r="G93" s="61"/>
      <c r="H93" s="61"/>
      <c r="I93" s="62"/>
      <c r="J93" s="63"/>
      <c r="K93" s="64"/>
    </row>
    <row r="94" spans="1:14">
      <c r="A94" s="165"/>
      <c r="B94" s="58">
        <v>42519</v>
      </c>
      <c r="C94" s="59">
        <f>D93</f>
        <v>0</v>
      </c>
      <c r="D94" s="60"/>
      <c r="E94" s="65"/>
      <c r="F94" s="65"/>
      <c r="G94" s="61"/>
      <c r="H94" s="61"/>
      <c r="I94" s="62"/>
      <c r="J94" s="63"/>
      <c r="K94" s="64"/>
    </row>
    <row r="95" spans="1:14">
      <c r="A95" s="165"/>
      <c r="B95" s="58">
        <v>42526</v>
      </c>
      <c r="C95" s="59">
        <f>D94</f>
        <v>0</v>
      </c>
      <c r="D95" s="60"/>
      <c r="E95" s="65"/>
      <c r="F95" s="65"/>
      <c r="G95" s="61"/>
      <c r="H95" s="61"/>
      <c r="I95" s="62"/>
      <c r="J95" s="63"/>
      <c r="K95" s="64"/>
    </row>
    <row r="96" spans="1:14" ht="15.75" thickBot="1">
      <c r="A96" s="166"/>
      <c r="B96" s="58">
        <v>42533</v>
      </c>
      <c r="C96" s="59">
        <f>D95</f>
        <v>0</v>
      </c>
      <c r="D96" s="60"/>
      <c r="E96" s="65"/>
      <c r="F96" s="65"/>
      <c r="G96" s="61"/>
      <c r="H96" s="61"/>
      <c r="I96" s="62"/>
      <c r="J96" s="63"/>
      <c r="K96" s="64"/>
    </row>
    <row r="97" spans="1:14" ht="15.75" thickBot="1">
      <c r="A97" s="68"/>
      <c r="B97" s="68"/>
      <c r="C97" s="69"/>
      <c r="D97" s="70"/>
      <c r="E97" s="71"/>
      <c r="F97" s="71"/>
      <c r="G97" s="70"/>
      <c r="H97" s="72"/>
      <c r="I97" s="73"/>
      <c r="J97" s="74"/>
      <c r="K97" s="70"/>
      <c r="M97" s="51"/>
      <c r="N97" s="51"/>
    </row>
    <row r="98" spans="1:14">
      <c r="A98" s="164">
        <v>20</v>
      </c>
      <c r="B98" s="58">
        <v>42540</v>
      </c>
      <c r="C98" s="59">
        <f>D96</f>
        <v>0</v>
      </c>
      <c r="D98" s="60"/>
      <c r="E98" s="65"/>
      <c r="F98" s="65"/>
      <c r="G98" s="61"/>
      <c r="H98" s="61"/>
      <c r="I98" s="62"/>
      <c r="J98" s="63"/>
      <c r="K98" s="64"/>
    </row>
    <row r="99" spans="1:14">
      <c r="A99" s="165"/>
      <c r="B99" s="58">
        <v>42547</v>
      </c>
      <c r="C99" s="59">
        <f>D98</f>
        <v>0</v>
      </c>
      <c r="D99" s="60"/>
      <c r="E99" s="65"/>
      <c r="F99" s="65"/>
      <c r="G99" s="61"/>
      <c r="H99" s="61"/>
      <c r="I99" s="62"/>
      <c r="J99" s="63"/>
      <c r="K99" s="64"/>
    </row>
    <row r="100" spans="1:14">
      <c r="A100" s="165"/>
      <c r="B100" s="58">
        <v>42554</v>
      </c>
      <c r="C100" s="59">
        <f>D99</f>
        <v>0</v>
      </c>
      <c r="D100" s="60"/>
      <c r="E100" s="65"/>
      <c r="F100" s="65"/>
      <c r="G100" s="61"/>
      <c r="H100" s="61"/>
      <c r="I100" s="62"/>
      <c r="J100" s="63"/>
      <c r="K100" s="64"/>
    </row>
    <row r="101" spans="1:14" ht="15.75" thickBot="1">
      <c r="A101" s="166"/>
      <c r="B101" s="58">
        <v>42561</v>
      </c>
      <c r="C101" s="59">
        <f>D100</f>
        <v>0</v>
      </c>
      <c r="D101" s="60"/>
      <c r="E101" s="65"/>
      <c r="F101" s="65"/>
      <c r="G101" s="61"/>
      <c r="H101" s="61"/>
      <c r="I101" s="62"/>
      <c r="J101" s="63"/>
      <c r="K101" s="64"/>
    </row>
    <row r="102" spans="1:14" ht="15.75" thickBot="1">
      <c r="A102" s="68"/>
      <c r="B102" s="68"/>
      <c r="C102" s="69"/>
      <c r="D102" s="70"/>
      <c r="E102" s="71"/>
      <c r="F102" s="71"/>
      <c r="G102" s="70"/>
      <c r="H102" s="72"/>
      <c r="I102" s="73"/>
      <c r="J102" s="74"/>
      <c r="K102" s="70"/>
      <c r="M102" s="51"/>
      <c r="N102" s="51"/>
    </row>
    <row r="103" spans="1:14">
      <c r="A103" s="164">
        <v>21</v>
      </c>
      <c r="B103" s="58">
        <v>42568</v>
      </c>
      <c r="C103" s="59">
        <f>D101</f>
        <v>0</v>
      </c>
      <c r="D103" s="60"/>
      <c r="E103" s="65"/>
      <c r="F103" s="65"/>
      <c r="G103" s="61"/>
      <c r="H103" s="61"/>
      <c r="I103" s="62"/>
      <c r="J103" s="63"/>
      <c r="K103" s="64"/>
    </row>
    <row r="104" spans="1:14">
      <c r="A104" s="165"/>
      <c r="B104" s="58">
        <v>42575</v>
      </c>
      <c r="C104" s="59">
        <f>D103</f>
        <v>0</v>
      </c>
      <c r="D104" s="60"/>
      <c r="E104" s="65"/>
      <c r="F104" s="65"/>
      <c r="G104" s="61"/>
      <c r="H104" s="61"/>
      <c r="I104" s="62"/>
      <c r="J104" s="63"/>
      <c r="K104" s="64"/>
    </row>
    <row r="105" spans="1:14">
      <c r="A105" s="165"/>
      <c r="B105" s="58">
        <v>42582</v>
      </c>
      <c r="C105" s="59">
        <f>D104</f>
        <v>0</v>
      </c>
      <c r="D105" s="60"/>
      <c r="E105" s="65"/>
      <c r="F105" s="65"/>
      <c r="G105" s="61"/>
      <c r="H105" s="61"/>
      <c r="I105" s="62"/>
      <c r="J105" s="63"/>
      <c r="K105" s="64"/>
    </row>
    <row r="106" spans="1:14" ht="15.75" thickBot="1">
      <c r="A106" s="166"/>
      <c r="B106" s="58">
        <v>42589</v>
      </c>
      <c r="C106" s="59">
        <f>D105</f>
        <v>0</v>
      </c>
      <c r="D106" s="60"/>
      <c r="E106" s="65"/>
      <c r="F106" s="65"/>
      <c r="G106" s="61"/>
      <c r="H106" s="61"/>
      <c r="I106" s="62"/>
      <c r="J106" s="63"/>
      <c r="K106" s="64"/>
    </row>
    <row r="107" spans="1:14" ht="15.75" thickBot="1">
      <c r="A107" s="68"/>
      <c r="B107" s="68"/>
      <c r="C107" s="69"/>
      <c r="D107" s="70"/>
      <c r="E107" s="71"/>
      <c r="F107" s="71"/>
      <c r="G107" s="70"/>
      <c r="H107" s="72"/>
      <c r="I107" s="73"/>
      <c r="J107" s="74"/>
      <c r="K107" s="70"/>
      <c r="M107" s="51"/>
      <c r="N107" s="51"/>
    </row>
    <row r="108" spans="1:14">
      <c r="A108" s="164">
        <v>22</v>
      </c>
      <c r="B108" s="58">
        <v>42596</v>
      </c>
      <c r="C108" s="59">
        <f>D106</f>
        <v>0</v>
      </c>
      <c r="D108" s="60"/>
      <c r="E108" s="65"/>
      <c r="F108" s="65"/>
      <c r="G108" s="61"/>
      <c r="H108" s="61"/>
      <c r="I108" s="62"/>
      <c r="J108" s="63"/>
      <c r="K108" s="64"/>
    </row>
    <row r="109" spans="1:14">
      <c r="A109" s="165"/>
      <c r="B109" s="58">
        <v>42603</v>
      </c>
      <c r="C109" s="59">
        <f>D108</f>
        <v>0</v>
      </c>
      <c r="D109" s="60"/>
      <c r="E109" s="65"/>
      <c r="F109" s="65"/>
      <c r="G109" s="61"/>
      <c r="H109" s="61"/>
      <c r="I109" s="62"/>
      <c r="J109" s="63"/>
      <c r="K109" s="64"/>
    </row>
    <row r="110" spans="1:14">
      <c r="A110" s="165"/>
      <c r="B110" s="58">
        <v>42610</v>
      </c>
      <c r="C110" s="59">
        <f>D109</f>
        <v>0</v>
      </c>
      <c r="D110" s="60"/>
      <c r="E110" s="65"/>
      <c r="F110" s="65"/>
      <c r="G110" s="61"/>
      <c r="H110" s="61"/>
      <c r="I110" s="62"/>
      <c r="J110" s="63"/>
      <c r="K110" s="64"/>
    </row>
    <row r="111" spans="1:14" ht="15.75" thickBot="1">
      <c r="A111" s="166"/>
      <c r="B111" s="58">
        <v>42617</v>
      </c>
      <c r="C111" s="59">
        <f>D110</f>
        <v>0</v>
      </c>
      <c r="D111" s="60"/>
      <c r="E111" s="65"/>
      <c r="F111" s="65"/>
      <c r="G111" s="61"/>
      <c r="H111" s="61"/>
      <c r="I111" s="62"/>
      <c r="J111" s="63"/>
      <c r="K111" s="64"/>
    </row>
    <row r="112" spans="1:14" ht="15.75" thickBot="1">
      <c r="A112" s="68"/>
      <c r="B112" s="68"/>
      <c r="C112" s="69"/>
      <c r="D112" s="70"/>
      <c r="E112" s="71"/>
      <c r="F112" s="71"/>
      <c r="G112" s="70"/>
      <c r="H112" s="72"/>
      <c r="I112" s="73"/>
      <c r="J112" s="74"/>
      <c r="K112" s="70"/>
      <c r="M112" s="51"/>
      <c r="N112" s="51"/>
    </row>
    <row r="113" spans="1:14">
      <c r="A113" s="164">
        <v>23</v>
      </c>
      <c r="B113" s="58">
        <v>42624</v>
      </c>
      <c r="C113" s="59">
        <f>D111</f>
        <v>0</v>
      </c>
      <c r="D113" s="60"/>
      <c r="E113" s="65"/>
      <c r="F113" s="65"/>
      <c r="G113" s="61"/>
      <c r="H113" s="61"/>
      <c r="I113" s="62"/>
      <c r="J113" s="63"/>
      <c r="K113" s="64"/>
    </row>
    <row r="114" spans="1:14">
      <c r="A114" s="165"/>
      <c r="B114" s="58">
        <v>42631</v>
      </c>
      <c r="C114" s="59">
        <f>D113</f>
        <v>0</v>
      </c>
      <c r="D114" s="60"/>
      <c r="E114" s="65"/>
      <c r="F114" s="65"/>
      <c r="G114" s="61"/>
      <c r="H114" s="61"/>
      <c r="I114" s="62"/>
      <c r="J114" s="63"/>
      <c r="K114" s="64"/>
    </row>
    <row r="115" spans="1:14">
      <c r="A115" s="165"/>
      <c r="B115" s="58">
        <v>42638</v>
      </c>
      <c r="C115" s="59">
        <f>D114</f>
        <v>0</v>
      </c>
      <c r="D115" s="60"/>
      <c r="E115" s="65"/>
      <c r="F115" s="65"/>
      <c r="G115" s="61"/>
      <c r="H115" s="61"/>
      <c r="I115" s="62"/>
      <c r="J115" s="63"/>
      <c r="K115" s="64"/>
    </row>
    <row r="116" spans="1:14" ht="15.75" thickBot="1">
      <c r="A116" s="166"/>
      <c r="B116" s="58">
        <v>42645</v>
      </c>
      <c r="C116" s="59">
        <f>D115</f>
        <v>0</v>
      </c>
      <c r="D116" s="60"/>
      <c r="E116" s="65"/>
      <c r="F116" s="65"/>
      <c r="G116" s="61"/>
      <c r="H116" s="61"/>
      <c r="I116" s="62"/>
      <c r="J116" s="63"/>
      <c r="K116" s="64"/>
    </row>
    <row r="117" spans="1:14" ht="15.75" thickBot="1">
      <c r="A117" s="68"/>
      <c r="B117" s="68"/>
      <c r="C117" s="69"/>
      <c r="D117" s="70"/>
      <c r="E117" s="71"/>
      <c r="F117" s="71"/>
      <c r="G117" s="70"/>
      <c r="H117" s="72"/>
      <c r="I117" s="73"/>
      <c r="J117" s="74"/>
      <c r="K117" s="70"/>
      <c r="M117" s="51"/>
      <c r="N117" s="51"/>
    </row>
    <row r="118" spans="1:14">
      <c r="A118" s="164">
        <v>24</v>
      </c>
      <c r="B118" s="58">
        <v>42652</v>
      </c>
      <c r="C118" s="59">
        <f>D116</f>
        <v>0</v>
      </c>
      <c r="D118" s="60"/>
      <c r="E118" s="65"/>
      <c r="F118" s="65"/>
      <c r="G118" s="61"/>
      <c r="H118" s="61"/>
      <c r="I118" s="62"/>
      <c r="J118" s="63"/>
      <c r="K118" s="64"/>
    </row>
    <row r="119" spans="1:14">
      <c r="A119" s="165"/>
      <c r="B119" s="58">
        <v>42659</v>
      </c>
      <c r="C119" s="59">
        <f>D118</f>
        <v>0</v>
      </c>
      <c r="D119" s="60"/>
      <c r="E119" s="65"/>
      <c r="F119" s="65"/>
      <c r="G119" s="61"/>
      <c r="H119" s="61"/>
      <c r="I119" s="62"/>
      <c r="J119" s="63"/>
      <c r="K119" s="64"/>
    </row>
    <row r="120" spans="1:14">
      <c r="A120" s="165"/>
      <c r="B120" s="58">
        <v>42666</v>
      </c>
      <c r="C120" s="59">
        <f>D119</f>
        <v>0</v>
      </c>
      <c r="D120" s="60"/>
      <c r="E120" s="65"/>
      <c r="F120" s="65"/>
      <c r="G120" s="61"/>
      <c r="H120" s="61"/>
      <c r="I120" s="62"/>
      <c r="J120" s="63"/>
      <c r="K120" s="64"/>
    </row>
    <row r="121" spans="1:14" ht="15.75" thickBot="1">
      <c r="A121" s="166"/>
      <c r="B121" s="58">
        <v>42673</v>
      </c>
      <c r="C121" s="59">
        <f>D120</f>
        <v>0</v>
      </c>
      <c r="D121" s="60"/>
      <c r="E121" s="65"/>
      <c r="F121" s="65"/>
      <c r="G121" s="61"/>
      <c r="H121" s="61"/>
      <c r="I121" s="62"/>
      <c r="J121" s="63"/>
      <c r="K121" s="64"/>
    </row>
    <row r="122" spans="1:14" ht="15.75" thickBot="1">
      <c r="A122" s="68"/>
      <c r="B122" s="68"/>
      <c r="C122" s="69"/>
      <c r="D122" s="70"/>
      <c r="E122" s="71"/>
      <c r="F122" s="71"/>
      <c r="G122" s="70"/>
      <c r="H122" s="72"/>
      <c r="I122" s="73"/>
      <c r="J122" s="74"/>
      <c r="K122" s="70"/>
      <c r="M122" s="51"/>
      <c r="N122" s="51"/>
    </row>
    <row r="123" spans="1:14">
      <c r="A123" s="164">
        <v>25</v>
      </c>
      <c r="B123" s="58">
        <v>42680</v>
      </c>
      <c r="C123" s="59">
        <f>D121</f>
        <v>0</v>
      </c>
      <c r="D123" s="60"/>
      <c r="E123" s="65"/>
      <c r="F123" s="65"/>
      <c r="G123" s="61"/>
      <c r="H123" s="61"/>
      <c r="I123" s="62"/>
      <c r="J123" s="63"/>
      <c r="K123" s="64"/>
    </row>
    <row r="124" spans="1:14">
      <c r="A124" s="165"/>
      <c r="B124" s="58">
        <v>42687</v>
      </c>
      <c r="C124" s="59">
        <f>D123</f>
        <v>0</v>
      </c>
      <c r="D124" s="60"/>
      <c r="E124" s="65"/>
      <c r="F124" s="65"/>
      <c r="G124" s="61"/>
      <c r="H124" s="61"/>
      <c r="I124" s="62"/>
      <c r="J124" s="63"/>
      <c r="K124" s="64"/>
    </row>
    <row r="125" spans="1:14">
      <c r="A125" s="165"/>
      <c r="B125" s="58">
        <v>42694</v>
      </c>
      <c r="C125" s="59">
        <f>D124</f>
        <v>0</v>
      </c>
      <c r="D125" s="60"/>
      <c r="E125" s="65"/>
      <c r="F125" s="65"/>
      <c r="G125" s="61"/>
      <c r="H125" s="61"/>
      <c r="I125" s="62"/>
      <c r="J125" s="63"/>
      <c r="K125" s="64"/>
    </row>
    <row r="126" spans="1:14" ht="15.75" thickBot="1">
      <c r="A126" s="166"/>
      <c r="B126" s="58">
        <v>42701</v>
      </c>
      <c r="C126" s="59">
        <f>D125</f>
        <v>0</v>
      </c>
      <c r="D126" s="60"/>
      <c r="E126" s="65"/>
      <c r="F126" s="65"/>
      <c r="G126" s="61"/>
      <c r="H126" s="61"/>
      <c r="I126" s="62"/>
      <c r="J126" s="63"/>
      <c r="K126" s="64"/>
    </row>
    <row r="127" spans="1:14" ht="15.75" thickBot="1">
      <c r="A127" s="68"/>
      <c r="B127" s="68"/>
      <c r="C127" s="69"/>
      <c r="D127" s="70"/>
      <c r="E127" s="71"/>
      <c r="F127" s="71"/>
      <c r="G127" s="70"/>
      <c r="H127" s="72"/>
      <c r="I127" s="73"/>
      <c r="J127" s="74"/>
      <c r="K127" s="70"/>
      <c r="M127" s="51"/>
      <c r="N127" s="51"/>
    </row>
    <row r="128" spans="1:14">
      <c r="A128" s="164">
        <v>26</v>
      </c>
      <c r="B128" s="58">
        <v>42708</v>
      </c>
      <c r="C128" s="59">
        <f>D126</f>
        <v>0</v>
      </c>
      <c r="D128" s="60"/>
      <c r="E128" s="65"/>
      <c r="F128" s="65"/>
      <c r="G128" s="61"/>
      <c r="H128" s="61"/>
      <c r="I128" s="62"/>
      <c r="J128" s="63"/>
      <c r="K128" s="64"/>
    </row>
    <row r="129" spans="1:14">
      <c r="A129" s="165"/>
      <c r="B129" s="58">
        <v>42715</v>
      </c>
      <c r="C129" s="59">
        <f>D128</f>
        <v>0</v>
      </c>
      <c r="D129" s="60"/>
      <c r="E129" s="65"/>
      <c r="F129" s="65"/>
      <c r="G129" s="61"/>
      <c r="H129" s="61"/>
      <c r="I129" s="62"/>
      <c r="J129" s="63"/>
      <c r="K129" s="64"/>
    </row>
    <row r="130" spans="1:14">
      <c r="A130" s="165"/>
      <c r="B130" s="58">
        <v>42722</v>
      </c>
      <c r="C130" s="59">
        <f>D129</f>
        <v>0</v>
      </c>
      <c r="D130" s="60"/>
      <c r="E130" s="65"/>
      <c r="F130" s="65"/>
      <c r="G130" s="61"/>
      <c r="H130" s="61"/>
      <c r="I130" s="62"/>
      <c r="J130" s="63"/>
      <c r="K130" s="64"/>
    </row>
    <row r="131" spans="1:14" ht="15.75" thickBot="1">
      <c r="A131" s="166"/>
      <c r="B131" s="58">
        <v>42729</v>
      </c>
      <c r="C131" s="59">
        <f>D130</f>
        <v>0</v>
      </c>
      <c r="D131" s="60"/>
      <c r="E131" s="65"/>
      <c r="F131" s="65"/>
      <c r="G131" s="61"/>
      <c r="H131" s="61"/>
      <c r="I131" s="62"/>
      <c r="J131" s="63"/>
      <c r="K131" s="64"/>
    </row>
    <row r="132" spans="1:14" ht="15.75" thickBot="1">
      <c r="A132" s="68"/>
      <c r="B132" s="68"/>
      <c r="C132" s="69"/>
      <c r="D132" s="70"/>
      <c r="E132" s="71"/>
      <c r="F132" s="71"/>
      <c r="G132" s="70"/>
      <c r="H132" s="72"/>
      <c r="I132" s="73"/>
      <c r="J132" s="74"/>
      <c r="K132" s="70"/>
      <c r="M132" s="51"/>
      <c r="N132" s="51"/>
    </row>
    <row r="133" spans="1:14">
      <c r="A133" s="164">
        <v>27</v>
      </c>
      <c r="B133" s="58">
        <v>42736</v>
      </c>
      <c r="C133" s="59">
        <f>D131</f>
        <v>0</v>
      </c>
      <c r="D133" s="60"/>
      <c r="E133" s="65"/>
      <c r="F133" s="65"/>
      <c r="G133" s="61"/>
      <c r="H133" s="61"/>
      <c r="I133" s="62"/>
      <c r="J133" s="63"/>
      <c r="K133" s="64"/>
    </row>
    <row r="134" spans="1:14">
      <c r="A134" s="165"/>
      <c r="B134" s="58">
        <v>42743</v>
      </c>
      <c r="C134" s="59">
        <f>D133</f>
        <v>0</v>
      </c>
      <c r="D134" s="60"/>
      <c r="E134" s="65"/>
      <c r="F134" s="65"/>
      <c r="G134" s="61"/>
      <c r="H134" s="61"/>
      <c r="I134" s="62"/>
      <c r="J134" s="63"/>
      <c r="K134" s="64"/>
    </row>
    <row r="135" spans="1:14">
      <c r="A135" s="165"/>
      <c r="B135" s="58">
        <v>42750</v>
      </c>
      <c r="C135" s="59">
        <f>D134</f>
        <v>0</v>
      </c>
      <c r="D135" s="60"/>
      <c r="E135" s="65"/>
      <c r="F135" s="65"/>
      <c r="G135" s="61"/>
      <c r="H135" s="61"/>
      <c r="I135" s="62"/>
      <c r="J135" s="63"/>
      <c r="K135" s="64"/>
    </row>
    <row r="136" spans="1:14" ht="15.75" thickBot="1">
      <c r="A136" s="166"/>
      <c r="B136" s="58">
        <v>42757</v>
      </c>
      <c r="C136" s="59">
        <f>D135</f>
        <v>0</v>
      </c>
      <c r="D136" s="60"/>
      <c r="E136" s="65"/>
      <c r="F136" s="65"/>
      <c r="G136" s="61"/>
      <c r="H136" s="61"/>
      <c r="I136" s="62"/>
      <c r="J136" s="63"/>
      <c r="K136" s="64"/>
    </row>
    <row r="137" spans="1:14" ht="15.75" thickBot="1">
      <c r="A137" s="68"/>
      <c r="B137" s="68"/>
      <c r="C137" s="69"/>
      <c r="D137" s="70"/>
      <c r="E137" s="71"/>
      <c r="F137" s="71"/>
      <c r="G137" s="70"/>
      <c r="H137" s="72"/>
      <c r="I137" s="73"/>
      <c r="J137" s="74"/>
      <c r="K137" s="70"/>
      <c r="M137" s="51"/>
      <c r="N137" s="51"/>
    </row>
    <row r="138" spans="1:14">
      <c r="A138" s="164">
        <v>28</v>
      </c>
      <c r="B138" s="58">
        <v>42764</v>
      </c>
      <c r="C138" s="59">
        <f>D136</f>
        <v>0</v>
      </c>
      <c r="D138" s="60"/>
      <c r="E138" s="65"/>
      <c r="F138" s="65"/>
      <c r="G138" s="61"/>
      <c r="H138" s="61"/>
      <c r="I138" s="62"/>
      <c r="J138" s="63"/>
      <c r="K138" s="64"/>
    </row>
    <row r="139" spans="1:14">
      <c r="A139" s="165"/>
      <c r="B139" s="58">
        <v>42771</v>
      </c>
      <c r="C139" s="59">
        <f>D138</f>
        <v>0</v>
      </c>
      <c r="D139" s="60"/>
      <c r="E139" s="65"/>
      <c r="F139" s="65"/>
      <c r="G139" s="61"/>
      <c r="H139" s="61"/>
      <c r="I139" s="62"/>
      <c r="J139" s="63"/>
      <c r="K139" s="64"/>
    </row>
    <row r="140" spans="1:14">
      <c r="A140" s="165"/>
      <c r="B140" s="58">
        <v>42778</v>
      </c>
      <c r="C140" s="59">
        <f>D139</f>
        <v>0</v>
      </c>
      <c r="D140" s="60"/>
      <c r="E140" s="65"/>
      <c r="F140" s="65"/>
      <c r="G140" s="61"/>
      <c r="H140" s="61"/>
      <c r="I140" s="62"/>
      <c r="J140" s="63"/>
      <c r="K140" s="64"/>
    </row>
    <row r="141" spans="1:14" ht="15.75" thickBot="1">
      <c r="A141" s="166"/>
      <c r="B141" s="58">
        <v>42785</v>
      </c>
      <c r="C141" s="59">
        <f>D140</f>
        <v>0</v>
      </c>
      <c r="D141" s="60"/>
      <c r="E141" s="65"/>
      <c r="F141" s="65"/>
      <c r="G141" s="61"/>
      <c r="H141" s="61"/>
      <c r="I141" s="62"/>
      <c r="J141" s="63"/>
      <c r="K141" s="64"/>
    </row>
    <row r="142" spans="1:14" ht="15.75" thickBot="1">
      <c r="A142" s="68"/>
      <c r="B142" s="68"/>
      <c r="C142" s="69"/>
      <c r="D142" s="70"/>
      <c r="E142" s="71"/>
      <c r="F142" s="71"/>
      <c r="G142" s="70"/>
      <c r="H142" s="72"/>
      <c r="I142" s="73"/>
      <c r="J142" s="74"/>
      <c r="K142" s="70"/>
      <c r="M142" s="51"/>
      <c r="N142" s="51"/>
    </row>
    <row r="143" spans="1:14">
      <c r="A143" s="164">
        <v>29</v>
      </c>
      <c r="B143" s="58">
        <v>42792</v>
      </c>
      <c r="C143" s="59">
        <f>D141</f>
        <v>0</v>
      </c>
      <c r="D143" s="60"/>
      <c r="E143" s="65"/>
      <c r="F143" s="65"/>
      <c r="G143" s="61"/>
      <c r="H143" s="61"/>
      <c r="I143" s="62"/>
      <c r="J143" s="63"/>
      <c r="K143" s="64"/>
    </row>
    <row r="144" spans="1:14">
      <c r="A144" s="165"/>
      <c r="B144" s="58">
        <v>42799</v>
      </c>
      <c r="C144" s="59">
        <f>D143</f>
        <v>0</v>
      </c>
      <c r="D144" s="60"/>
      <c r="E144" s="65"/>
      <c r="F144" s="65"/>
      <c r="G144" s="61"/>
      <c r="H144" s="61"/>
      <c r="I144" s="62"/>
      <c r="J144" s="63"/>
      <c r="K144" s="64"/>
    </row>
    <row r="145" spans="1:14">
      <c r="A145" s="165"/>
      <c r="B145" s="58">
        <v>42806</v>
      </c>
      <c r="C145" s="59">
        <f>D144</f>
        <v>0</v>
      </c>
      <c r="D145" s="60"/>
      <c r="E145" s="65"/>
      <c r="F145" s="65"/>
      <c r="G145" s="61"/>
      <c r="H145" s="61"/>
      <c r="I145" s="62"/>
      <c r="J145" s="63"/>
      <c r="K145" s="64"/>
    </row>
    <row r="146" spans="1:14" ht="15.75" thickBot="1">
      <c r="A146" s="166"/>
      <c r="B146" s="58">
        <v>42813</v>
      </c>
      <c r="C146" s="59">
        <f>D145</f>
        <v>0</v>
      </c>
      <c r="D146" s="60"/>
      <c r="E146" s="65"/>
      <c r="F146" s="65"/>
      <c r="G146" s="61"/>
      <c r="H146" s="61"/>
      <c r="I146" s="62"/>
      <c r="J146" s="63"/>
      <c r="K146" s="64"/>
    </row>
    <row r="147" spans="1:14" ht="15.75" thickBot="1">
      <c r="A147" s="68"/>
      <c r="B147" s="68"/>
      <c r="C147" s="69"/>
      <c r="D147" s="70"/>
      <c r="E147" s="71"/>
      <c r="F147" s="71"/>
      <c r="G147" s="70"/>
      <c r="H147" s="72"/>
      <c r="I147" s="73"/>
      <c r="J147" s="74"/>
      <c r="K147" s="70"/>
      <c r="M147" s="51"/>
      <c r="N147" s="51"/>
    </row>
    <row r="148" spans="1:14">
      <c r="A148" s="164">
        <v>30</v>
      </c>
      <c r="B148" s="58">
        <v>42820</v>
      </c>
      <c r="C148" s="59">
        <f>D146</f>
        <v>0</v>
      </c>
      <c r="D148" s="60"/>
      <c r="E148" s="65"/>
      <c r="F148" s="65"/>
      <c r="G148" s="61"/>
      <c r="H148" s="61"/>
      <c r="I148" s="62"/>
      <c r="J148" s="63"/>
      <c r="K148" s="64"/>
    </row>
    <row r="149" spans="1:14">
      <c r="A149" s="165"/>
      <c r="B149" s="58">
        <v>42827</v>
      </c>
      <c r="C149" s="59">
        <f>D148</f>
        <v>0</v>
      </c>
      <c r="D149" s="60"/>
      <c r="E149" s="65"/>
      <c r="F149" s="65"/>
      <c r="G149" s="61"/>
      <c r="H149" s="61"/>
      <c r="I149" s="62"/>
      <c r="J149" s="63"/>
      <c r="K149" s="64"/>
    </row>
    <row r="150" spans="1:14">
      <c r="A150" s="165"/>
      <c r="B150" s="58">
        <v>42834</v>
      </c>
      <c r="C150" s="59">
        <f>D149</f>
        <v>0</v>
      </c>
      <c r="D150" s="60"/>
      <c r="E150" s="65"/>
      <c r="F150" s="65"/>
      <c r="G150" s="61"/>
      <c r="H150" s="61"/>
      <c r="I150" s="62"/>
      <c r="J150" s="63"/>
      <c r="K150" s="64"/>
    </row>
    <row r="151" spans="1:14" ht="15.75" thickBot="1">
      <c r="A151" s="166"/>
      <c r="B151" s="58">
        <v>42841</v>
      </c>
      <c r="C151" s="59">
        <f>D150</f>
        <v>0</v>
      </c>
      <c r="D151" s="60"/>
      <c r="E151" s="65"/>
      <c r="F151" s="65"/>
      <c r="G151" s="61"/>
      <c r="H151" s="61"/>
      <c r="I151" s="62"/>
      <c r="J151" s="63"/>
      <c r="K151" s="64"/>
    </row>
    <row r="152" spans="1:14" ht="15.75" thickBot="1">
      <c r="A152" s="68"/>
      <c r="B152" s="68"/>
      <c r="C152" s="69"/>
      <c r="D152" s="70"/>
      <c r="E152" s="71"/>
      <c r="F152" s="71"/>
      <c r="G152" s="70"/>
      <c r="H152" s="72"/>
      <c r="I152" s="73"/>
      <c r="J152" s="74"/>
      <c r="K152" s="70"/>
      <c r="M152" s="51"/>
      <c r="N152" s="51"/>
    </row>
    <row r="153" spans="1:14" ht="15.75" thickBot="1">
      <c r="A153" s="81"/>
      <c r="B153" s="81">
        <v>42848</v>
      </c>
      <c r="C153" s="82">
        <f>D151</f>
        <v>0</v>
      </c>
      <c r="D153" s="82"/>
      <c r="E153" s="83"/>
      <c r="F153" s="83"/>
      <c r="G153" s="84"/>
      <c r="H153" s="84"/>
      <c r="I153" s="85"/>
      <c r="J153" s="86"/>
      <c r="K153" s="87"/>
    </row>
  </sheetData>
  <mergeCells count="32">
    <mergeCell ref="A48:A51"/>
    <mergeCell ref="A1:A2"/>
    <mergeCell ref="B1:B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108:A111"/>
    <mergeCell ref="A53:A5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43:A146"/>
    <mergeCell ref="A148:A151"/>
    <mergeCell ref="A113:A116"/>
    <mergeCell ref="A118:A121"/>
    <mergeCell ref="A123:A126"/>
    <mergeCell ref="A128:A131"/>
    <mergeCell ref="A133:A136"/>
    <mergeCell ref="A138:A141"/>
  </mergeCells>
  <pageMargins left="0.7" right="0.7" top="0.75" bottom="0.75" header="0.3" footer="0.3"/>
  <ignoredErrors>
    <ignoredError sqref="C5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AI120"/>
  <sheetViews>
    <sheetView topLeftCell="A70" workbookViewId="0">
      <selection activeCell="X6" sqref="X6"/>
    </sheetView>
  </sheetViews>
  <sheetFormatPr defaultRowHeight="15"/>
  <cols>
    <col min="1" max="1" width="14" bestFit="1" customWidth="1"/>
    <col min="2" max="2" width="3" bestFit="1" customWidth="1"/>
    <col min="3" max="3" width="8.42578125" bestFit="1" customWidth="1"/>
    <col min="4" max="4" width="8.140625" bestFit="1" customWidth="1"/>
    <col min="5" max="5" width="1.7109375" customWidth="1"/>
    <col min="6" max="6" width="12" bestFit="1" customWidth="1"/>
    <col min="7" max="7" width="3" bestFit="1" customWidth="1"/>
    <col min="8" max="8" width="8.28515625" bestFit="1" customWidth="1"/>
    <col min="9" max="9" width="8.140625" bestFit="1" customWidth="1"/>
    <col min="10" max="10" width="2.140625" style="117" customWidth="1"/>
    <col min="11" max="11" width="12" bestFit="1" customWidth="1"/>
    <col min="12" max="12" width="3" bestFit="1" customWidth="1"/>
    <col min="13" max="13" width="8.42578125" bestFit="1" customWidth="1"/>
    <col min="14" max="14" width="8.140625" bestFit="1" customWidth="1"/>
    <col min="15" max="15" width="2.140625" style="117" customWidth="1"/>
    <col min="16" max="16" width="12" bestFit="1" customWidth="1"/>
    <col min="17" max="17" width="3" bestFit="1" customWidth="1"/>
    <col min="18" max="18" width="8.28515625" bestFit="1" customWidth="1"/>
    <col min="19" max="19" width="8.140625" bestFit="1" customWidth="1"/>
    <col min="20" max="20" width="2.140625" style="117" customWidth="1"/>
    <col min="21" max="21" width="12" bestFit="1" customWidth="1"/>
    <col min="22" max="22" width="3" bestFit="1" customWidth="1"/>
    <col min="23" max="23" width="8.28515625" bestFit="1" customWidth="1"/>
    <col min="24" max="24" width="8.140625" bestFit="1" customWidth="1"/>
  </cols>
  <sheetData>
    <row r="1" spans="1:35">
      <c r="A1" s="169" t="s">
        <v>49</v>
      </c>
      <c r="B1" s="169"/>
      <c r="C1" s="169"/>
      <c r="D1" s="169"/>
      <c r="E1" s="104"/>
      <c r="F1" s="169" t="s">
        <v>50</v>
      </c>
      <c r="G1" s="169"/>
      <c r="H1" s="169"/>
      <c r="I1" s="169"/>
      <c r="J1" s="131"/>
      <c r="K1" s="169" t="s">
        <v>51</v>
      </c>
      <c r="L1" s="169"/>
      <c r="M1" s="169"/>
      <c r="N1" s="169"/>
      <c r="O1" s="131"/>
      <c r="P1" s="169" t="s">
        <v>52</v>
      </c>
      <c r="Q1" s="169"/>
      <c r="R1" s="169"/>
      <c r="S1" s="169"/>
      <c r="T1" s="131"/>
      <c r="U1" s="169" t="s">
        <v>53</v>
      </c>
      <c r="V1" s="169"/>
      <c r="W1" s="169"/>
      <c r="X1" s="169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</row>
    <row r="2" spans="1:35">
      <c r="A2" s="89" t="s">
        <v>54</v>
      </c>
      <c r="B2" s="105" t="s">
        <v>55</v>
      </c>
      <c r="C2" s="90" t="s">
        <v>56</v>
      </c>
      <c r="D2" s="106" t="s">
        <v>57</v>
      </c>
      <c r="E2" s="104"/>
      <c r="F2" s="89" t="s">
        <v>54</v>
      </c>
      <c r="G2" s="105" t="s">
        <v>55</v>
      </c>
      <c r="H2" s="90" t="s">
        <v>56</v>
      </c>
      <c r="I2" s="106" t="s">
        <v>57</v>
      </c>
      <c r="J2" s="131"/>
      <c r="K2" s="89" t="s">
        <v>54</v>
      </c>
      <c r="L2" s="105" t="s">
        <v>55</v>
      </c>
      <c r="M2" s="90" t="s">
        <v>56</v>
      </c>
      <c r="N2" s="106" t="s">
        <v>57</v>
      </c>
      <c r="O2" s="131"/>
      <c r="P2" s="89" t="s">
        <v>54</v>
      </c>
      <c r="Q2" s="105" t="s">
        <v>55</v>
      </c>
      <c r="R2" s="90" t="s">
        <v>56</v>
      </c>
      <c r="S2" s="106" t="s">
        <v>57</v>
      </c>
      <c r="T2" s="131"/>
      <c r="U2" s="89" t="s">
        <v>54</v>
      </c>
      <c r="V2" s="105" t="s">
        <v>55</v>
      </c>
      <c r="W2" s="90" t="s">
        <v>56</v>
      </c>
      <c r="X2" s="106" t="s">
        <v>57</v>
      </c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</row>
    <row r="3" spans="1:35">
      <c r="A3" s="91" t="s">
        <v>26</v>
      </c>
      <c r="B3" s="108">
        <v>1</v>
      </c>
      <c r="C3" s="92">
        <v>-48</v>
      </c>
      <c r="D3" s="93"/>
      <c r="E3" s="104"/>
      <c r="F3" s="91" t="s">
        <v>26</v>
      </c>
      <c r="G3" s="108">
        <v>1</v>
      </c>
      <c r="H3" s="95">
        <v>77</v>
      </c>
      <c r="I3" s="93"/>
      <c r="J3" s="131"/>
      <c r="K3" s="91" t="s">
        <v>26</v>
      </c>
      <c r="L3" s="94">
        <v>2</v>
      </c>
      <c r="M3" s="92">
        <v>-111</v>
      </c>
      <c r="N3" s="93"/>
      <c r="O3" s="131"/>
      <c r="P3" s="91" t="s">
        <v>26</v>
      </c>
      <c r="Q3" s="91"/>
      <c r="R3" s="92">
        <v>-27</v>
      </c>
      <c r="S3" s="93"/>
      <c r="T3" s="131"/>
      <c r="U3" s="91" t="s">
        <v>26</v>
      </c>
      <c r="V3" s="91"/>
      <c r="W3" s="95">
        <v>264</v>
      </c>
      <c r="X3" s="93"/>
      <c r="Y3" s="97"/>
      <c r="Z3" s="97"/>
      <c r="AA3" s="97"/>
      <c r="AB3" s="88"/>
      <c r="AC3" s="88"/>
      <c r="AD3" s="88"/>
      <c r="AE3" s="88"/>
      <c r="AF3" s="88"/>
      <c r="AG3" s="88"/>
      <c r="AH3" s="88"/>
      <c r="AI3" s="88"/>
    </row>
    <row r="4" spans="1:35">
      <c r="A4" s="91" t="s">
        <v>29</v>
      </c>
      <c r="B4" s="108">
        <v>1</v>
      </c>
      <c r="C4" s="95">
        <v>295</v>
      </c>
      <c r="D4" s="93"/>
      <c r="E4" s="104"/>
      <c r="F4" s="91" t="s">
        <v>29</v>
      </c>
      <c r="G4" s="108">
        <v>1</v>
      </c>
      <c r="H4" s="95">
        <v>100</v>
      </c>
      <c r="I4" s="93"/>
      <c r="J4" s="131"/>
      <c r="K4" s="91" t="s">
        <v>29</v>
      </c>
      <c r="L4" s="108">
        <v>1</v>
      </c>
      <c r="M4" s="92">
        <v>-214</v>
      </c>
      <c r="N4" s="93"/>
      <c r="O4" s="131"/>
      <c r="P4" s="91" t="s">
        <v>29</v>
      </c>
      <c r="Q4" s="91"/>
      <c r="R4" s="92">
        <v>-99</v>
      </c>
      <c r="S4" s="93"/>
      <c r="T4" s="131"/>
      <c r="U4" s="91" t="s">
        <v>29</v>
      </c>
      <c r="V4" s="91"/>
      <c r="W4" s="95">
        <v>422</v>
      </c>
      <c r="X4" s="93"/>
      <c r="Y4" s="97"/>
      <c r="Z4" s="97"/>
      <c r="AA4" s="97"/>
      <c r="AB4" s="88"/>
      <c r="AC4" s="88"/>
      <c r="AD4" s="88"/>
      <c r="AE4" s="88"/>
      <c r="AF4" s="88"/>
      <c r="AG4" s="88"/>
      <c r="AH4" s="88"/>
      <c r="AI4" s="88"/>
    </row>
    <row r="5" spans="1:35">
      <c r="A5" s="91" t="s">
        <v>31</v>
      </c>
      <c r="B5" s="108">
        <v>1</v>
      </c>
      <c r="C5" s="92">
        <v>-140</v>
      </c>
      <c r="D5" s="93"/>
      <c r="E5" s="104"/>
      <c r="F5" s="91" t="s">
        <v>31</v>
      </c>
      <c r="G5" s="108">
        <v>1</v>
      </c>
      <c r="H5" s="95">
        <v>45</v>
      </c>
      <c r="I5" s="93"/>
      <c r="J5" s="131"/>
      <c r="K5" s="91" t="s">
        <v>31</v>
      </c>
      <c r="L5" s="108">
        <v>1</v>
      </c>
      <c r="M5" s="95">
        <v>55</v>
      </c>
      <c r="N5" s="93"/>
      <c r="O5" s="131"/>
      <c r="P5" s="91" t="s">
        <v>31</v>
      </c>
      <c r="Q5" s="91"/>
      <c r="R5" s="95">
        <v>41</v>
      </c>
      <c r="S5" s="93"/>
      <c r="T5" s="131"/>
      <c r="U5" s="91" t="s">
        <v>31</v>
      </c>
      <c r="V5" s="91"/>
      <c r="W5" s="95">
        <v>257</v>
      </c>
      <c r="X5" s="93"/>
      <c r="Y5" s="97"/>
      <c r="Z5" s="97"/>
      <c r="AA5" s="97"/>
      <c r="AB5" s="88"/>
      <c r="AC5" s="88"/>
      <c r="AD5" s="88"/>
      <c r="AE5" s="88"/>
      <c r="AF5" s="88"/>
      <c r="AG5" s="88"/>
      <c r="AH5" s="88"/>
      <c r="AI5" s="88"/>
    </row>
    <row r="6" spans="1:35">
      <c r="A6" s="91" t="s">
        <v>27</v>
      </c>
      <c r="B6" s="108">
        <v>1</v>
      </c>
      <c r="C6" s="92">
        <v>-43</v>
      </c>
      <c r="D6" s="93"/>
      <c r="E6" s="104"/>
      <c r="F6" s="91" t="s">
        <v>27</v>
      </c>
      <c r="G6" s="108">
        <v>1</v>
      </c>
      <c r="H6" s="95">
        <v>4</v>
      </c>
      <c r="I6" s="93"/>
      <c r="J6" s="131"/>
      <c r="K6" s="91" t="s">
        <v>27</v>
      </c>
      <c r="L6" s="108">
        <v>1</v>
      </c>
      <c r="M6" s="92">
        <v>-10</v>
      </c>
      <c r="N6" s="93"/>
      <c r="O6" s="131"/>
      <c r="P6" s="91" t="s">
        <v>27</v>
      </c>
      <c r="Q6" s="91"/>
      <c r="R6" s="95">
        <v>30</v>
      </c>
      <c r="S6" s="93"/>
      <c r="T6" s="131"/>
      <c r="U6" s="91" t="s">
        <v>27</v>
      </c>
      <c r="V6" s="91"/>
      <c r="W6" s="95">
        <v>226</v>
      </c>
      <c r="X6" s="93"/>
      <c r="Y6" s="97"/>
      <c r="Z6" s="97"/>
      <c r="AA6" s="97"/>
      <c r="AB6" s="88"/>
      <c r="AC6" s="88"/>
      <c r="AD6" s="88"/>
      <c r="AE6" s="88"/>
      <c r="AF6" s="88"/>
      <c r="AG6" s="88"/>
      <c r="AH6" s="88"/>
      <c r="AI6" s="88"/>
    </row>
    <row r="7" spans="1:35">
      <c r="A7" s="91" t="s">
        <v>30</v>
      </c>
      <c r="B7" s="108">
        <v>1</v>
      </c>
      <c r="C7" s="92">
        <v>-172</v>
      </c>
      <c r="D7" s="93"/>
      <c r="E7" s="104"/>
      <c r="F7" s="108" t="s">
        <v>30</v>
      </c>
      <c r="G7" s="108">
        <v>1</v>
      </c>
      <c r="H7" s="92">
        <v>-30</v>
      </c>
      <c r="I7" s="93"/>
      <c r="J7" s="131"/>
      <c r="K7" s="91" t="s">
        <v>30</v>
      </c>
      <c r="L7" s="108">
        <v>1</v>
      </c>
      <c r="M7" s="92">
        <v>-119</v>
      </c>
      <c r="N7" s="93"/>
      <c r="O7" s="131"/>
      <c r="P7" s="91" t="s">
        <v>30</v>
      </c>
      <c r="Q7" s="91"/>
      <c r="R7" s="95">
        <v>110</v>
      </c>
      <c r="S7" s="93"/>
      <c r="T7" s="131"/>
      <c r="U7" s="91" t="s">
        <v>30</v>
      </c>
      <c r="V7" s="91"/>
      <c r="W7" s="95">
        <v>305</v>
      </c>
      <c r="X7" s="93"/>
      <c r="Y7" s="97"/>
      <c r="Z7" s="97"/>
      <c r="AA7" s="97"/>
      <c r="AB7" s="88"/>
      <c r="AC7" s="88"/>
      <c r="AD7" s="88"/>
      <c r="AE7" s="88"/>
      <c r="AF7" s="88"/>
      <c r="AG7" s="88"/>
      <c r="AH7" s="88"/>
      <c r="AI7" s="88"/>
    </row>
    <row r="8" spans="1:35">
      <c r="A8" s="91" t="s">
        <v>32</v>
      </c>
      <c r="B8" s="108">
        <v>1</v>
      </c>
      <c r="C8" s="92">
        <v>-138</v>
      </c>
      <c r="D8" s="92"/>
      <c r="E8" s="104"/>
      <c r="F8" s="91" t="s">
        <v>32</v>
      </c>
      <c r="G8" s="108">
        <v>1</v>
      </c>
      <c r="H8" s="95">
        <v>53</v>
      </c>
      <c r="I8" s="92"/>
      <c r="J8" s="131"/>
      <c r="K8" s="91" t="s">
        <v>32</v>
      </c>
      <c r="L8" s="96">
        <v>2</v>
      </c>
      <c r="M8" s="95">
        <v>66</v>
      </c>
      <c r="N8" s="92"/>
      <c r="O8" s="131"/>
      <c r="P8" s="91" t="s">
        <v>32</v>
      </c>
      <c r="Q8" s="91"/>
      <c r="R8" s="95">
        <v>101</v>
      </c>
      <c r="S8" s="92"/>
      <c r="T8" s="131"/>
      <c r="U8" s="91" t="s">
        <v>32</v>
      </c>
      <c r="V8" s="91"/>
      <c r="W8" s="95">
        <v>135</v>
      </c>
      <c r="X8" s="92"/>
      <c r="Y8" s="97"/>
      <c r="Z8" s="97"/>
      <c r="AA8" s="97"/>
      <c r="AB8" s="88"/>
      <c r="AC8" s="88"/>
      <c r="AD8" s="88"/>
      <c r="AE8" s="88"/>
      <c r="AF8" s="88"/>
      <c r="AG8" s="88"/>
      <c r="AH8" s="88"/>
      <c r="AI8" s="88"/>
    </row>
    <row r="9" spans="1:35">
      <c r="A9" s="91" t="s">
        <v>28</v>
      </c>
      <c r="B9" s="108">
        <v>1</v>
      </c>
      <c r="C9" s="92">
        <v>-134</v>
      </c>
      <c r="D9" s="92"/>
      <c r="E9" s="104"/>
      <c r="F9" s="91" t="s">
        <v>28</v>
      </c>
      <c r="G9" s="108">
        <v>1</v>
      </c>
      <c r="H9" s="92">
        <v>-7</v>
      </c>
      <c r="I9" s="92"/>
      <c r="J9" s="131"/>
      <c r="K9" s="91" t="s">
        <v>28</v>
      </c>
      <c r="L9" s="108">
        <v>1</v>
      </c>
      <c r="M9" s="92">
        <v>-83</v>
      </c>
      <c r="N9" s="92"/>
      <c r="O9" s="131"/>
      <c r="P9" s="91" t="s">
        <v>28</v>
      </c>
      <c r="Q9" s="91"/>
      <c r="R9" s="92">
        <v>-46</v>
      </c>
      <c r="S9" s="92"/>
      <c r="T9" s="131"/>
      <c r="U9" s="91" t="s">
        <v>28</v>
      </c>
      <c r="V9" s="91"/>
      <c r="W9" s="95">
        <v>27</v>
      </c>
      <c r="X9" s="92"/>
      <c r="Y9" s="97"/>
      <c r="Z9" s="97"/>
      <c r="AA9" s="97"/>
      <c r="AB9" s="88"/>
      <c r="AC9" s="88"/>
      <c r="AD9" s="88"/>
      <c r="AE9" s="88"/>
      <c r="AF9" s="88"/>
      <c r="AG9" s="88"/>
      <c r="AH9" s="88"/>
      <c r="AI9" s="88"/>
    </row>
    <row r="10" spans="1:35">
      <c r="A10" s="91" t="s">
        <v>33</v>
      </c>
      <c r="B10" s="108">
        <v>1</v>
      </c>
      <c r="C10" s="92">
        <v>-39</v>
      </c>
      <c r="D10" s="93"/>
      <c r="E10" s="104"/>
      <c r="F10" s="91" t="s">
        <v>33</v>
      </c>
      <c r="G10" s="94">
        <v>5</v>
      </c>
      <c r="H10" s="92">
        <v>-38</v>
      </c>
      <c r="I10" s="93"/>
      <c r="J10" s="131"/>
      <c r="K10" s="91" t="s">
        <v>33</v>
      </c>
      <c r="L10" s="96">
        <v>3</v>
      </c>
      <c r="M10" s="95">
        <v>21</v>
      </c>
      <c r="N10" s="93"/>
      <c r="O10" s="131"/>
      <c r="P10" s="91" t="s">
        <v>33</v>
      </c>
      <c r="Q10" s="91"/>
      <c r="R10" s="92">
        <v>-19</v>
      </c>
      <c r="S10" s="93"/>
      <c r="T10" s="131"/>
      <c r="U10" s="91" t="s">
        <v>33</v>
      </c>
      <c r="V10" s="91"/>
      <c r="W10" s="92">
        <v>-26</v>
      </c>
      <c r="X10" s="93"/>
      <c r="Y10" s="97"/>
      <c r="Z10" s="97"/>
      <c r="AA10" s="97"/>
      <c r="AB10" s="88"/>
      <c r="AC10" s="88"/>
      <c r="AD10" s="88"/>
      <c r="AE10" s="88"/>
      <c r="AF10" s="88"/>
      <c r="AG10" s="88"/>
      <c r="AH10" s="88"/>
      <c r="AI10" s="88"/>
    </row>
    <row r="11" spans="1:35">
      <c r="A11" s="100" t="s">
        <v>58</v>
      </c>
      <c r="B11" s="100"/>
      <c r="C11" s="101">
        <v>-419</v>
      </c>
      <c r="D11" s="101">
        <v>-19</v>
      </c>
      <c r="E11" s="104"/>
      <c r="F11" s="91" t="s">
        <v>34</v>
      </c>
      <c r="G11" s="108">
        <v>1</v>
      </c>
      <c r="H11" s="95">
        <v>97</v>
      </c>
      <c r="I11" s="97"/>
      <c r="J11" s="131"/>
      <c r="K11" s="91" t="s">
        <v>34</v>
      </c>
      <c r="L11" s="94">
        <v>3</v>
      </c>
      <c r="M11" s="92">
        <v>-9</v>
      </c>
      <c r="N11" s="97"/>
      <c r="O11" s="131"/>
      <c r="P11" s="91" t="s">
        <v>34</v>
      </c>
      <c r="Q11" s="100"/>
      <c r="R11" s="95">
        <v>63</v>
      </c>
      <c r="S11" s="97"/>
      <c r="T11" s="131"/>
      <c r="U11" s="91" t="s">
        <v>34</v>
      </c>
      <c r="V11" s="100"/>
      <c r="W11" s="95">
        <v>56</v>
      </c>
      <c r="X11" s="97"/>
      <c r="Y11" s="97"/>
      <c r="Z11" s="97"/>
      <c r="AA11" s="97"/>
      <c r="AB11" s="88"/>
      <c r="AC11" s="88"/>
      <c r="AD11" s="88"/>
      <c r="AE11" s="88"/>
      <c r="AF11" s="88"/>
      <c r="AG11" s="88"/>
      <c r="AH11" s="88"/>
      <c r="AI11" s="88"/>
    </row>
    <row r="12" spans="1:35">
      <c r="A12" s="91" t="s">
        <v>26</v>
      </c>
      <c r="B12" s="108">
        <v>1</v>
      </c>
      <c r="C12" s="95">
        <v>7</v>
      </c>
      <c r="D12" s="92"/>
      <c r="E12" s="104"/>
      <c r="F12" s="91" t="s">
        <v>35</v>
      </c>
      <c r="G12" s="108">
        <v>1</v>
      </c>
      <c r="H12" s="98">
        <v>-27</v>
      </c>
      <c r="I12" s="88"/>
      <c r="J12" s="131"/>
      <c r="K12" s="91" t="s">
        <v>35</v>
      </c>
      <c r="L12" s="94">
        <v>2</v>
      </c>
      <c r="M12" s="98">
        <v>-62</v>
      </c>
      <c r="N12" s="88"/>
      <c r="O12" s="131"/>
      <c r="P12" s="91" t="s">
        <v>35</v>
      </c>
      <c r="Q12" s="91"/>
      <c r="R12" s="98">
        <v>-78</v>
      </c>
      <c r="S12" s="88"/>
      <c r="T12" s="131"/>
      <c r="U12" s="91" t="s">
        <v>35</v>
      </c>
      <c r="V12" s="91"/>
      <c r="W12" s="98">
        <v>-28</v>
      </c>
      <c r="X12" s="88"/>
      <c r="Y12" s="97"/>
      <c r="Z12" s="97"/>
      <c r="AA12" s="97"/>
      <c r="AB12" s="88"/>
      <c r="AC12" s="88"/>
      <c r="AD12" s="88"/>
      <c r="AE12" s="88"/>
      <c r="AF12" s="88"/>
      <c r="AG12" s="88"/>
      <c r="AH12" s="88"/>
      <c r="AI12" s="88"/>
    </row>
    <row r="13" spans="1:35">
      <c r="A13" s="91" t="s">
        <v>29</v>
      </c>
      <c r="B13" s="108">
        <v>1</v>
      </c>
      <c r="C13" s="92">
        <v>-133</v>
      </c>
      <c r="D13" s="95"/>
      <c r="E13" s="104"/>
      <c r="F13" s="100" t="s">
        <v>58</v>
      </c>
      <c r="G13" s="91"/>
      <c r="H13" s="102">
        <v>274</v>
      </c>
      <c r="I13" s="101">
        <v>-90</v>
      </c>
      <c r="J13" s="131"/>
      <c r="K13" s="100" t="s">
        <v>58</v>
      </c>
      <c r="L13" s="91"/>
      <c r="M13" s="101">
        <v>-466</v>
      </c>
      <c r="N13" s="101">
        <v>-55</v>
      </c>
      <c r="O13" s="131"/>
      <c r="P13" s="100" t="s">
        <v>58</v>
      </c>
      <c r="Q13" s="91"/>
      <c r="R13" s="102">
        <v>76</v>
      </c>
      <c r="S13" s="102">
        <v>25</v>
      </c>
      <c r="T13" s="131"/>
      <c r="U13" s="100" t="s">
        <v>58</v>
      </c>
      <c r="V13" s="91"/>
      <c r="W13" s="102">
        <v>1638</v>
      </c>
      <c r="X13" s="101"/>
      <c r="Y13" s="97"/>
      <c r="Z13" s="97"/>
      <c r="AA13" s="97"/>
      <c r="AB13" s="88"/>
      <c r="AC13" s="88"/>
      <c r="AD13" s="88"/>
      <c r="AE13" s="88"/>
      <c r="AF13" s="88"/>
      <c r="AG13" s="88"/>
      <c r="AH13" s="88"/>
      <c r="AI13" s="88"/>
    </row>
    <row r="14" spans="1:35">
      <c r="A14" s="91" t="s">
        <v>31</v>
      </c>
      <c r="B14" s="94">
        <v>2</v>
      </c>
      <c r="C14" s="92">
        <v>-76</v>
      </c>
      <c r="D14" s="92"/>
      <c r="E14" s="104"/>
      <c r="F14" s="91" t="s">
        <v>26</v>
      </c>
      <c r="G14" s="108">
        <v>1</v>
      </c>
      <c r="H14" s="92">
        <v>-28</v>
      </c>
      <c r="I14" s="93"/>
      <c r="J14" s="131"/>
      <c r="K14" s="91" t="s">
        <v>26</v>
      </c>
      <c r="L14" s="91"/>
      <c r="M14" s="95">
        <v>28</v>
      </c>
      <c r="N14" s="93"/>
      <c r="O14" s="131"/>
      <c r="P14" s="91" t="s">
        <v>26</v>
      </c>
      <c r="Q14" s="91"/>
      <c r="R14" s="95">
        <v>94</v>
      </c>
      <c r="S14" s="93"/>
      <c r="T14" s="131"/>
      <c r="U14" s="91" t="s">
        <v>26</v>
      </c>
      <c r="V14" s="91"/>
      <c r="W14" s="92">
        <v>-97</v>
      </c>
      <c r="X14" s="93"/>
      <c r="Y14" s="97"/>
      <c r="Z14" s="97"/>
      <c r="AA14" s="97"/>
      <c r="AB14" s="88"/>
      <c r="AC14" s="88"/>
      <c r="AD14" s="88"/>
      <c r="AE14" s="88"/>
      <c r="AF14" s="88"/>
      <c r="AG14" s="88"/>
      <c r="AH14" s="88"/>
      <c r="AI14" s="88"/>
    </row>
    <row r="15" spans="1:35">
      <c r="A15" s="91" t="s">
        <v>27</v>
      </c>
      <c r="B15" s="108">
        <v>1</v>
      </c>
      <c r="C15" s="95">
        <v>6</v>
      </c>
      <c r="D15" s="93"/>
      <c r="E15" s="104"/>
      <c r="F15" s="91" t="s">
        <v>29</v>
      </c>
      <c r="G15" s="96">
        <v>2</v>
      </c>
      <c r="H15" s="95">
        <v>32</v>
      </c>
      <c r="I15" s="93"/>
      <c r="J15" s="131"/>
      <c r="K15" s="91" t="s">
        <v>29</v>
      </c>
      <c r="L15" s="91"/>
      <c r="M15" s="95">
        <v>10</v>
      </c>
      <c r="N15" s="93"/>
      <c r="O15" s="131"/>
      <c r="P15" s="91" t="s">
        <v>29</v>
      </c>
      <c r="Q15" s="91"/>
      <c r="R15" s="95">
        <v>66</v>
      </c>
      <c r="S15" s="93"/>
      <c r="T15" s="131"/>
      <c r="U15" s="91" t="s">
        <v>29</v>
      </c>
      <c r="V15" s="91"/>
      <c r="W15" s="95">
        <v>405</v>
      </c>
      <c r="X15" s="93"/>
      <c r="Y15" s="97"/>
      <c r="Z15" s="97"/>
      <c r="AA15" s="97"/>
      <c r="AB15" s="88"/>
      <c r="AC15" s="88"/>
      <c r="AD15" s="88"/>
      <c r="AE15" s="88"/>
      <c r="AF15" s="88"/>
      <c r="AG15" s="88"/>
      <c r="AH15" s="88"/>
      <c r="AI15" s="88"/>
    </row>
    <row r="16" spans="1:35">
      <c r="A16" s="91" t="s">
        <v>30</v>
      </c>
      <c r="B16" s="108">
        <v>1</v>
      </c>
      <c r="C16" s="95">
        <v>28</v>
      </c>
      <c r="D16" s="95"/>
      <c r="E16" s="104"/>
      <c r="F16" s="91" t="s">
        <v>31</v>
      </c>
      <c r="G16" s="108">
        <v>1</v>
      </c>
      <c r="H16" s="92">
        <v>-102</v>
      </c>
      <c r="I16" s="93"/>
      <c r="J16" s="131"/>
      <c r="K16" s="91" t="s">
        <v>31</v>
      </c>
      <c r="L16" s="91"/>
      <c r="M16" s="92">
        <v>-14</v>
      </c>
      <c r="N16" s="93"/>
      <c r="O16" s="131"/>
      <c r="P16" s="91" t="s">
        <v>31</v>
      </c>
      <c r="Q16" s="91"/>
      <c r="R16" s="95">
        <v>11</v>
      </c>
      <c r="S16" s="93"/>
      <c r="T16" s="131"/>
      <c r="U16" s="91" t="s">
        <v>31</v>
      </c>
      <c r="V16" s="91"/>
      <c r="W16" s="95">
        <v>284</v>
      </c>
      <c r="X16" s="93"/>
      <c r="Y16" s="97"/>
      <c r="Z16" s="97"/>
      <c r="AA16" s="97"/>
      <c r="AB16" s="88"/>
      <c r="AC16" s="88"/>
      <c r="AD16" s="88"/>
      <c r="AE16" s="88"/>
      <c r="AF16" s="88"/>
      <c r="AG16" s="88"/>
      <c r="AH16" s="88"/>
      <c r="AI16" s="95"/>
    </row>
    <row r="17" spans="1:27">
      <c r="A17" s="91" t="s">
        <v>32</v>
      </c>
      <c r="B17" s="94">
        <v>2</v>
      </c>
      <c r="C17" s="92">
        <v>-151</v>
      </c>
      <c r="D17" s="95"/>
      <c r="E17" s="104"/>
      <c r="F17" s="91" t="s">
        <v>27</v>
      </c>
      <c r="G17" s="108">
        <v>1</v>
      </c>
      <c r="H17" s="92">
        <v>32</v>
      </c>
      <c r="I17" s="93"/>
      <c r="J17" s="131"/>
      <c r="K17" s="91" t="s">
        <v>27</v>
      </c>
      <c r="L17" s="91"/>
      <c r="M17" s="95">
        <v>69</v>
      </c>
      <c r="N17" s="93"/>
      <c r="O17" s="131"/>
      <c r="P17" s="91" t="s">
        <v>27</v>
      </c>
      <c r="Q17" s="91"/>
      <c r="R17" s="92">
        <v>-34</v>
      </c>
      <c r="S17" s="93"/>
      <c r="T17" s="131"/>
      <c r="U17" s="91" t="s">
        <v>27</v>
      </c>
      <c r="V17" s="91"/>
      <c r="W17" s="92">
        <v>-59</v>
      </c>
      <c r="X17" s="93"/>
      <c r="Y17" s="97"/>
      <c r="Z17" s="97"/>
      <c r="AA17" s="97"/>
    </row>
    <row r="18" spans="1:27">
      <c r="A18" s="91" t="s">
        <v>28</v>
      </c>
      <c r="B18" s="108">
        <v>1</v>
      </c>
      <c r="C18" s="95">
        <v>48</v>
      </c>
      <c r="D18" s="95"/>
      <c r="E18" s="104"/>
      <c r="F18" s="91" t="s">
        <v>30</v>
      </c>
      <c r="G18" s="94">
        <v>2</v>
      </c>
      <c r="H18" s="92">
        <v>-108</v>
      </c>
      <c r="I18" s="93"/>
      <c r="J18" s="131"/>
      <c r="K18" s="91" t="s">
        <v>30</v>
      </c>
      <c r="L18" s="91"/>
      <c r="M18" s="92">
        <v>-42</v>
      </c>
      <c r="N18" s="93"/>
      <c r="O18" s="131"/>
      <c r="P18" s="91" t="s">
        <v>30</v>
      </c>
      <c r="Q18" s="91"/>
      <c r="R18" s="92">
        <v>-39</v>
      </c>
      <c r="S18" s="93"/>
      <c r="T18" s="131"/>
      <c r="U18" s="91" t="s">
        <v>30</v>
      </c>
      <c r="V18" s="91"/>
      <c r="W18" s="95">
        <v>405</v>
      </c>
      <c r="X18" s="93"/>
      <c r="Y18" s="97"/>
      <c r="Z18" s="97"/>
      <c r="AA18" s="97"/>
    </row>
    <row r="19" spans="1:27">
      <c r="A19" s="91" t="s">
        <v>33</v>
      </c>
      <c r="B19" s="94">
        <v>2</v>
      </c>
      <c r="C19" s="92">
        <v>-70</v>
      </c>
      <c r="D19" s="95"/>
      <c r="E19" s="104"/>
      <c r="F19" s="91" t="s">
        <v>32</v>
      </c>
      <c r="G19" s="108">
        <v>1</v>
      </c>
      <c r="H19" s="92">
        <v>-63</v>
      </c>
      <c r="I19" s="92"/>
      <c r="J19" s="131"/>
      <c r="K19" s="91" t="s">
        <v>32</v>
      </c>
      <c r="L19" s="91"/>
      <c r="M19" s="95">
        <v>37</v>
      </c>
      <c r="N19" s="92"/>
      <c r="O19" s="131"/>
      <c r="P19" s="91" t="s">
        <v>32</v>
      </c>
      <c r="Q19" s="91"/>
      <c r="R19" s="92">
        <v>-16</v>
      </c>
      <c r="S19" s="92"/>
      <c r="T19" s="131"/>
      <c r="U19" s="91" t="s">
        <v>32</v>
      </c>
      <c r="V19" s="91"/>
      <c r="W19" s="95">
        <v>233</v>
      </c>
      <c r="X19" s="92"/>
      <c r="Y19" s="97"/>
      <c r="Z19" s="97"/>
      <c r="AA19" s="97"/>
    </row>
    <row r="20" spans="1:27">
      <c r="A20" s="100" t="s">
        <v>59</v>
      </c>
      <c r="B20" s="100"/>
      <c r="C20" s="101">
        <v>-341</v>
      </c>
      <c r="D20" s="102">
        <v>180</v>
      </c>
      <c r="E20" s="104"/>
      <c r="F20" s="91" t="s">
        <v>28</v>
      </c>
      <c r="G20" s="108">
        <v>1</v>
      </c>
      <c r="H20" s="95">
        <v>31</v>
      </c>
      <c r="I20" s="92"/>
      <c r="J20" s="131"/>
      <c r="K20" s="91" t="s">
        <v>28</v>
      </c>
      <c r="L20" s="100"/>
      <c r="M20" s="92">
        <v>-29</v>
      </c>
      <c r="N20" s="92"/>
      <c r="O20" s="131"/>
      <c r="P20" s="91" t="s">
        <v>28</v>
      </c>
      <c r="Q20" s="100"/>
      <c r="R20" s="92">
        <v>-13</v>
      </c>
      <c r="S20" s="92"/>
      <c r="T20" s="131"/>
      <c r="U20" s="91" t="s">
        <v>28</v>
      </c>
      <c r="V20" s="100"/>
      <c r="W20" s="95">
        <v>239</v>
      </c>
      <c r="X20" s="92"/>
      <c r="Y20" s="97"/>
      <c r="Z20" s="97"/>
      <c r="AA20" s="97"/>
    </row>
    <row r="21" spans="1:27">
      <c r="A21" s="91" t="s">
        <v>26</v>
      </c>
      <c r="B21" s="96">
        <v>2</v>
      </c>
      <c r="C21" s="95">
        <v>87</v>
      </c>
      <c r="D21" s="92"/>
      <c r="E21" s="104"/>
      <c r="F21" s="91" t="s">
        <v>33</v>
      </c>
      <c r="G21" s="94">
        <v>6</v>
      </c>
      <c r="H21" s="92">
        <v>-18</v>
      </c>
      <c r="I21" s="93"/>
      <c r="J21" s="131"/>
      <c r="K21" s="91" t="s">
        <v>33</v>
      </c>
      <c r="L21" s="91"/>
      <c r="M21" s="95">
        <v>21</v>
      </c>
      <c r="N21" s="93"/>
      <c r="O21" s="131"/>
      <c r="P21" s="91" t="s">
        <v>33</v>
      </c>
      <c r="Q21" s="91"/>
      <c r="R21" s="92">
        <v>-19</v>
      </c>
      <c r="S21" s="93"/>
      <c r="T21" s="131"/>
      <c r="U21" s="91" t="s">
        <v>33</v>
      </c>
      <c r="V21" s="91"/>
      <c r="W21" s="95">
        <v>191</v>
      </c>
      <c r="X21" s="93"/>
      <c r="Y21" s="97"/>
      <c r="Z21" s="97"/>
      <c r="AA21" s="97"/>
    </row>
    <row r="22" spans="1:27">
      <c r="A22" s="91" t="s">
        <v>29</v>
      </c>
      <c r="B22" s="108">
        <v>1</v>
      </c>
      <c r="C22" s="95">
        <v>242</v>
      </c>
      <c r="D22" s="92"/>
      <c r="E22" s="104"/>
      <c r="F22" s="91" t="s">
        <v>34</v>
      </c>
      <c r="G22" s="96">
        <v>2</v>
      </c>
      <c r="H22" s="95">
        <v>206</v>
      </c>
      <c r="I22" s="97"/>
      <c r="J22" s="131"/>
      <c r="K22" s="91" t="s">
        <v>34</v>
      </c>
      <c r="L22" s="91"/>
      <c r="M22" s="92">
        <v>-13</v>
      </c>
      <c r="N22" s="97"/>
      <c r="O22" s="131"/>
      <c r="P22" s="91" t="s">
        <v>34</v>
      </c>
      <c r="Q22" s="91"/>
      <c r="R22" s="95">
        <v>71</v>
      </c>
      <c r="S22" s="97"/>
      <c r="T22" s="131"/>
      <c r="U22" s="91" t="s">
        <v>34</v>
      </c>
      <c r="V22" s="91"/>
      <c r="W22" s="92">
        <v>-48</v>
      </c>
      <c r="X22" s="97"/>
      <c r="Y22" s="97"/>
      <c r="Z22" s="97"/>
      <c r="AA22" s="97"/>
    </row>
    <row r="23" spans="1:27">
      <c r="A23" s="91" t="s">
        <v>31</v>
      </c>
      <c r="B23" s="108">
        <v>1</v>
      </c>
      <c r="C23" s="95">
        <v>189</v>
      </c>
      <c r="D23" s="92"/>
      <c r="E23" s="104"/>
      <c r="F23" s="91" t="s">
        <v>35</v>
      </c>
      <c r="G23" s="108">
        <v>1</v>
      </c>
      <c r="H23" s="95">
        <v>77</v>
      </c>
      <c r="I23" s="88"/>
      <c r="J23" s="131"/>
      <c r="K23" s="91" t="s">
        <v>35</v>
      </c>
      <c r="L23" s="91"/>
      <c r="M23" s="95">
        <v>-34</v>
      </c>
      <c r="N23" s="88"/>
      <c r="O23" s="131"/>
      <c r="P23" s="91" t="s">
        <v>35</v>
      </c>
      <c r="Q23" s="91"/>
      <c r="R23" s="92">
        <v>-84</v>
      </c>
      <c r="S23" s="88"/>
      <c r="T23" s="131"/>
      <c r="U23" s="91" t="s">
        <v>35</v>
      </c>
      <c r="V23" s="91"/>
      <c r="W23" s="95">
        <v>92</v>
      </c>
      <c r="X23" s="88"/>
      <c r="Y23" s="97"/>
      <c r="Z23" s="97"/>
      <c r="AA23" s="97"/>
    </row>
    <row r="24" spans="1:27">
      <c r="A24" s="91" t="s">
        <v>27</v>
      </c>
      <c r="B24" s="96">
        <v>2</v>
      </c>
      <c r="C24" s="95">
        <v>28</v>
      </c>
      <c r="D24" s="92"/>
      <c r="E24" s="104"/>
      <c r="F24" s="100" t="s">
        <v>59</v>
      </c>
      <c r="G24" s="91"/>
      <c r="H24" s="102">
        <v>59</v>
      </c>
      <c r="I24" s="101">
        <v>-31</v>
      </c>
      <c r="J24" s="131"/>
      <c r="K24" s="100" t="s">
        <v>59</v>
      </c>
      <c r="L24" s="91"/>
      <c r="M24" s="102">
        <v>33</v>
      </c>
      <c r="N24" s="101">
        <v>-136</v>
      </c>
      <c r="O24" s="131"/>
      <c r="P24" s="100" t="s">
        <v>59</v>
      </c>
      <c r="Q24" s="91"/>
      <c r="R24" s="102">
        <v>37</v>
      </c>
      <c r="S24" s="102">
        <v>53</v>
      </c>
      <c r="T24" s="131"/>
      <c r="U24" s="100" t="s">
        <v>59</v>
      </c>
      <c r="V24" s="91"/>
      <c r="W24" s="102">
        <v>1645</v>
      </c>
      <c r="X24" s="101"/>
      <c r="Y24" s="97"/>
      <c r="Z24" s="97"/>
      <c r="AA24" s="97"/>
    </row>
    <row r="25" spans="1:27">
      <c r="A25" s="91" t="s">
        <v>30</v>
      </c>
      <c r="B25" s="96">
        <v>2</v>
      </c>
      <c r="C25" s="95">
        <v>8</v>
      </c>
      <c r="D25" s="92"/>
      <c r="E25" s="104"/>
      <c r="F25" s="91" t="s">
        <v>26</v>
      </c>
      <c r="G25" s="108">
        <v>1</v>
      </c>
      <c r="H25" s="95">
        <v>97</v>
      </c>
      <c r="I25" s="93"/>
      <c r="J25" s="131"/>
      <c r="K25" s="91" t="s">
        <v>26</v>
      </c>
      <c r="L25" s="91"/>
      <c r="M25" s="95">
        <v>94</v>
      </c>
      <c r="N25" s="93"/>
      <c r="O25" s="131"/>
      <c r="P25" s="91" t="s">
        <v>26</v>
      </c>
      <c r="Q25" s="91"/>
      <c r="R25" s="95">
        <v>128</v>
      </c>
      <c r="S25" s="93"/>
      <c r="T25" s="131"/>
      <c r="U25" s="91" t="s">
        <v>26</v>
      </c>
      <c r="V25" s="91"/>
      <c r="W25" s="92">
        <v>-17</v>
      </c>
      <c r="X25" s="93"/>
      <c r="Y25" s="97"/>
      <c r="Z25" s="97"/>
      <c r="AA25" s="97"/>
    </row>
    <row r="26" spans="1:27">
      <c r="A26" s="91" t="s">
        <v>32</v>
      </c>
      <c r="B26" s="108">
        <v>1</v>
      </c>
      <c r="C26" s="95">
        <v>114</v>
      </c>
      <c r="D26" s="92"/>
      <c r="E26" s="104"/>
      <c r="F26" s="91" t="s">
        <v>29</v>
      </c>
      <c r="G26" s="108">
        <v>1</v>
      </c>
      <c r="H26" s="92">
        <v>-49</v>
      </c>
      <c r="I26" s="93"/>
      <c r="J26" s="131"/>
      <c r="K26" s="91" t="s">
        <v>29</v>
      </c>
      <c r="L26" s="91"/>
      <c r="M26" s="95">
        <v>129</v>
      </c>
      <c r="N26" s="93"/>
      <c r="O26" s="131"/>
      <c r="P26" s="91" t="s">
        <v>29</v>
      </c>
      <c r="Q26" s="91"/>
      <c r="R26" s="95">
        <v>12</v>
      </c>
      <c r="S26" s="93"/>
      <c r="T26" s="131"/>
      <c r="U26" s="91" t="s">
        <v>29</v>
      </c>
      <c r="V26" s="91"/>
      <c r="W26" s="95">
        <v>104</v>
      </c>
      <c r="X26" s="93"/>
      <c r="Y26" s="97"/>
      <c r="Z26" s="97"/>
      <c r="AA26" s="97"/>
    </row>
    <row r="27" spans="1:27">
      <c r="A27" s="91" t="s">
        <v>28</v>
      </c>
      <c r="B27" s="108">
        <v>1</v>
      </c>
      <c r="C27" s="92">
        <v>-32</v>
      </c>
      <c r="D27" s="92"/>
      <c r="E27" s="104"/>
      <c r="F27" s="91" t="s">
        <v>31</v>
      </c>
      <c r="G27" s="108">
        <v>1</v>
      </c>
      <c r="H27" s="95">
        <v>67</v>
      </c>
      <c r="I27" s="93"/>
      <c r="J27" s="131"/>
      <c r="K27" s="91" t="s">
        <v>31</v>
      </c>
      <c r="L27" s="91"/>
      <c r="M27" s="92">
        <v>-136</v>
      </c>
      <c r="N27" s="93"/>
      <c r="O27" s="131"/>
      <c r="P27" s="91" t="s">
        <v>31</v>
      </c>
      <c r="Q27" s="91"/>
      <c r="R27" s="95">
        <v>47</v>
      </c>
      <c r="S27" s="93"/>
      <c r="T27" s="131"/>
      <c r="U27" s="91" t="s">
        <v>31</v>
      </c>
      <c r="V27" s="91"/>
      <c r="W27" s="95">
        <v>353</v>
      </c>
      <c r="X27" s="93"/>
      <c r="Y27" s="97"/>
      <c r="Z27" s="97"/>
      <c r="AA27" s="97"/>
    </row>
    <row r="28" spans="1:27">
      <c r="A28" s="91" t="s">
        <v>33</v>
      </c>
      <c r="B28" s="94">
        <v>3</v>
      </c>
      <c r="C28" s="92">
        <v>-6</v>
      </c>
      <c r="D28" s="92"/>
      <c r="E28" s="104"/>
      <c r="F28" s="91" t="s">
        <v>27</v>
      </c>
      <c r="G28" s="94">
        <v>2</v>
      </c>
      <c r="H28" s="92">
        <v>-62</v>
      </c>
      <c r="I28" s="93"/>
      <c r="J28" s="131"/>
      <c r="K28" s="91" t="s">
        <v>27</v>
      </c>
      <c r="L28" s="91"/>
      <c r="M28" s="95">
        <v>33</v>
      </c>
      <c r="N28" s="93"/>
      <c r="O28" s="131"/>
      <c r="P28" s="91" t="s">
        <v>27</v>
      </c>
      <c r="Q28" s="91"/>
      <c r="R28" s="95">
        <v>66</v>
      </c>
      <c r="S28" s="93"/>
      <c r="T28" s="131"/>
      <c r="U28" s="91" t="s">
        <v>27</v>
      </c>
      <c r="V28" s="91"/>
      <c r="W28" s="92">
        <v>-109</v>
      </c>
      <c r="X28" s="93"/>
      <c r="Y28" s="97"/>
      <c r="Z28" s="97"/>
      <c r="AA28" s="97"/>
    </row>
    <row r="29" spans="1:27">
      <c r="A29" s="100" t="s">
        <v>60</v>
      </c>
      <c r="B29" s="100"/>
      <c r="C29" s="102">
        <v>630</v>
      </c>
      <c r="D29" s="101">
        <v>-186</v>
      </c>
      <c r="E29" s="104"/>
      <c r="F29" s="91" t="s">
        <v>30</v>
      </c>
      <c r="G29" s="108">
        <v>1</v>
      </c>
      <c r="H29" s="95">
        <v>93</v>
      </c>
      <c r="I29" s="93"/>
      <c r="J29" s="131"/>
      <c r="K29" s="91" t="s">
        <v>30</v>
      </c>
      <c r="L29" s="100"/>
      <c r="M29" s="95">
        <v>56</v>
      </c>
      <c r="N29" s="93"/>
      <c r="O29" s="131"/>
      <c r="P29" s="91" t="s">
        <v>30</v>
      </c>
      <c r="Q29" s="100"/>
      <c r="R29" s="92">
        <v>-31</v>
      </c>
      <c r="S29" s="93"/>
      <c r="T29" s="131"/>
      <c r="U29" s="91" t="s">
        <v>30</v>
      </c>
      <c r="V29" s="100"/>
      <c r="W29" s="92">
        <v>-31</v>
      </c>
      <c r="X29" s="93"/>
      <c r="Y29" s="97"/>
      <c r="Z29" s="97"/>
      <c r="AA29" s="97"/>
    </row>
    <row r="30" spans="1:27">
      <c r="A30" s="91" t="s">
        <v>26</v>
      </c>
      <c r="B30" s="108">
        <v>1</v>
      </c>
      <c r="C30" s="92">
        <v>-138</v>
      </c>
      <c r="D30" s="92"/>
      <c r="E30" s="104"/>
      <c r="F30" s="91" t="s">
        <v>32</v>
      </c>
      <c r="G30" s="94">
        <v>2</v>
      </c>
      <c r="H30" s="92">
        <v>-6</v>
      </c>
      <c r="I30" s="92"/>
      <c r="J30" s="131"/>
      <c r="K30" s="91" t="s">
        <v>32</v>
      </c>
      <c r="L30" s="91"/>
      <c r="M30" s="92">
        <v>-7</v>
      </c>
      <c r="N30" s="92"/>
      <c r="O30" s="131"/>
      <c r="P30" s="91" t="s">
        <v>32</v>
      </c>
      <c r="Q30" s="91"/>
      <c r="R30" s="95">
        <v>36</v>
      </c>
      <c r="S30" s="92"/>
      <c r="T30" s="131"/>
      <c r="U30" s="91" t="s">
        <v>32</v>
      </c>
      <c r="V30" s="91"/>
      <c r="W30" s="95">
        <v>166</v>
      </c>
      <c r="X30" s="92"/>
      <c r="Y30" s="97"/>
      <c r="Z30" s="97"/>
      <c r="AA30" s="97"/>
    </row>
    <row r="31" spans="1:27">
      <c r="A31" s="91" t="s">
        <v>29</v>
      </c>
      <c r="B31" s="108">
        <v>1</v>
      </c>
      <c r="C31" s="92">
        <v>-86</v>
      </c>
      <c r="D31" s="92"/>
      <c r="E31" s="104"/>
      <c r="F31" s="91" t="s">
        <v>28</v>
      </c>
      <c r="G31" s="96">
        <v>2</v>
      </c>
      <c r="H31" s="95">
        <v>11</v>
      </c>
      <c r="I31" s="92"/>
      <c r="J31" s="131"/>
      <c r="K31" s="91" t="s">
        <v>28</v>
      </c>
      <c r="L31" s="91"/>
      <c r="M31" s="95">
        <v>50</v>
      </c>
      <c r="N31" s="92"/>
      <c r="O31" s="131"/>
      <c r="P31" s="91" t="s">
        <v>28</v>
      </c>
      <c r="Q31" s="91"/>
      <c r="R31" s="95">
        <v>52</v>
      </c>
      <c r="S31" s="92"/>
      <c r="T31" s="131"/>
      <c r="U31" s="91" t="s">
        <v>28</v>
      </c>
      <c r="V31" s="91"/>
      <c r="W31" s="92">
        <v>-157</v>
      </c>
      <c r="X31" s="92"/>
      <c r="Y31" s="97"/>
      <c r="Z31" s="97"/>
      <c r="AA31" s="97"/>
    </row>
    <row r="32" spans="1:27">
      <c r="A32" s="91" t="s">
        <v>31</v>
      </c>
      <c r="B32" s="108">
        <v>1</v>
      </c>
      <c r="C32" s="92">
        <v>-6</v>
      </c>
      <c r="D32" s="92"/>
      <c r="E32" s="104"/>
      <c r="F32" s="91" t="s">
        <v>33</v>
      </c>
      <c r="G32" s="108">
        <v>1</v>
      </c>
      <c r="H32" s="95">
        <v>27</v>
      </c>
      <c r="I32" s="93"/>
      <c r="J32" s="131"/>
      <c r="K32" s="91" t="s">
        <v>33</v>
      </c>
      <c r="L32" s="91"/>
      <c r="M32" s="95">
        <v>106</v>
      </c>
      <c r="N32" s="93"/>
      <c r="O32" s="131"/>
      <c r="P32" s="91" t="s">
        <v>33</v>
      </c>
      <c r="Q32" s="91"/>
      <c r="R32" s="95">
        <v>79</v>
      </c>
      <c r="S32" s="93"/>
      <c r="T32" s="131"/>
      <c r="U32" s="91" t="s">
        <v>33</v>
      </c>
      <c r="V32" s="91"/>
      <c r="W32" s="95">
        <v>70</v>
      </c>
      <c r="X32" s="93"/>
      <c r="Y32" s="97"/>
      <c r="Z32" s="97"/>
      <c r="AA32" s="97"/>
    </row>
    <row r="33" spans="1:27">
      <c r="A33" s="91" t="s">
        <v>27</v>
      </c>
      <c r="B33" s="108">
        <v>1</v>
      </c>
      <c r="C33" s="92">
        <v>-32</v>
      </c>
      <c r="D33" s="92"/>
      <c r="E33" s="104"/>
      <c r="F33" s="91" t="s">
        <v>34</v>
      </c>
      <c r="G33" s="108">
        <v>1</v>
      </c>
      <c r="H33" s="92">
        <v>-96</v>
      </c>
      <c r="I33" s="97"/>
      <c r="J33" s="131"/>
      <c r="K33" s="91" t="s">
        <v>34</v>
      </c>
      <c r="L33" s="91"/>
      <c r="M33" s="95">
        <v>1</v>
      </c>
      <c r="N33" s="97"/>
      <c r="O33" s="131"/>
      <c r="P33" s="91" t="s">
        <v>34</v>
      </c>
      <c r="Q33" s="91"/>
      <c r="R33" s="92">
        <v>-20</v>
      </c>
      <c r="S33" s="97"/>
      <c r="T33" s="131"/>
      <c r="U33" s="91" t="s">
        <v>34</v>
      </c>
      <c r="V33" s="91"/>
      <c r="W33" s="95">
        <v>142</v>
      </c>
      <c r="X33" s="97"/>
      <c r="Y33" s="97"/>
      <c r="Z33" s="97"/>
      <c r="AA33" s="97"/>
    </row>
    <row r="34" spans="1:27">
      <c r="A34" s="91" t="s">
        <v>30</v>
      </c>
      <c r="B34" s="96">
        <v>3</v>
      </c>
      <c r="C34" s="95">
        <v>44</v>
      </c>
      <c r="D34" s="92"/>
      <c r="E34" s="104"/>
      <c r="F34" s="91" t="s">
        <v>35</v>
      </c>
      <c r="G34" s="96">
        <v>2</v>
      </c>
      <c r="H34" s="95">
        <v>19</v>
      </c>
      <c r="I34" s="88"/>
      <c r="J34" s="131"/>
      <c r="K34" s="91" t="s">
        <v>35</v>
      </c>
      <c r="L34" s="91"/>
      <c r="M34" s="95">
        <v>107</v>
      </c>
      <c r="N34" s="88"/>
      <c r="O34" s="131"/>
      <c r="P34" s="91" t="s">
        <v>35</v>
      </c>
      <c r="Q34" s="91"/>
      <c r="R34" s="95">
        <v>48</v>
      </c>
      <c r="S34" s="88"/>
      <c r="T34" s="131"/>
      <c r="U34" s="91" t="s">
        <v>35</v>
      </c>
      <c r="V34" s="91"/>
      <c r="W34" s="92">
        <v>-37</v>
      </c>
      <c r="X34" s="88"/>
      <c r="Y34" s="97"/>
      <c r="Z34" s="97"/>
      <c r="AA34" s="97"/>
    </row>
    <row r="35" spans="1:27">
      <c r="A35" s="91" t="s">
        <v>32</v>
      </c>
      <c r="B35" s="108">
        <v>1</v>
      </c>
      <c r="C35" s="92">
        <v>-67</v>
      </c>
      <c r="D35" s="92"/>
      <c r="E35" s="104"/>
      <c r="F35" s="100" t="s">
        <v>60</v>
      </c>
      <c r="G35" s="91"/>
      <c r="H35" s="102">
        <v>101</v>
      </c>
      <c r="I35" s="101">
        <v>-250</v>
      </c>
      <c r="J35" s="131"/>
      <c r="K35" s="100" t="s">
        <v>60</v>
      </c>
      <c r="L35" s="91"/>
      <c r="M35" s="102">
        <v>433</v>
      </c>
      <c r="N35" s="101">
        <v>-55</v>
      </c>
      <c r="O35" s="131"/>
      <c r="P35" s="100" t="s">
        <v>60</v>
      </c>
      <c r="Q35" s="91"/>
      <c r="R35" s="102">
        <v>417</v>
      </c>
      <c r="S35" s="102">
        <v>62</v>
      </c>
      <c r="T35" s="131"/>
      <c r="U35" s="100" t="s">
        <v>60</v>
      </c>
      <c r="V35" s="91"/>
      <c r="W35" s="102">
        <v>484</v>
      </c>
      <c r="X35" s="102"/>
      <c r="Y35" s="97"/>
      <c r="Z35" s="97"/>
      <c r="AA35" s="97"/>
    </row>
    <row r="36" spans="1:27">
      <c r="A36" s="91" t="s">
        <v>28</v>
      </c>
      <c r="B36" s="108">
        <v>1</v>
      </c>
      <c r="C36" s="95">
        <v>84</v>
      </c>
      <c r="D36" s="92"/>
      <c r="E36" s="104"/>
      <c r="F36" s="91" t="s">
        <v>26</v>
      </c>
      <c r="G36" s="108">
        <v>1</v>
      </c>
      <c r="H36" s="92">
        <v>-38</v>
      </c>
      <c r="I36" s="93"/>
      <c r="J36" s="131"/>
      <c r="K36" s="91" t="s">
        <v>26</v>
      </c>
      <c r="L36" s="91"/>
      <c r="M36" s="92">
        <v>-27</v>
      </c>
      <c r="N36" s="93"/>
      <c r="O36" s="131"/>
      <c r="P36" s="91" t="s">
        <v>26</v>
      </c>
      <c r="Q36" s="91"/>
      <c r="R36" s="92">
        <v>-69</v>
      </c>
      <c r="S36" s="93"/>
      <c r="T36" s="131"/>
      <c r="U36" s="91" t="s">
        <v>26</v>
      </c>
      <c r="V36" s="91"/>
      <c r="W36" s="92">
        <v>-109</v>
      </c>
      <c r="X36" s="93"/>
      <c r="Y36" s="97"/>
      <c r="Z36" s="97"/>
      <c r="AA36" s="97"/>
    </row>
    <row r="37" spans="1:27">
      <c r="A37" s="91" t="s">
        <v>33</v>
      </c>
      <c r="B37" s="94">
        <v>4</v>
      </c>
      <c r="C37" s="92">
        <v>-45</v>
      </c>
      <c r="D37" s="92"/>
      <c r="E37" s="104"/>
      <c r="F37" s="91" t="s">
        <v>29</v>
      </c>
      <c r="G37" s="108">
        <v>1</v>
      </c>
      <c r="H37" s="95">
        <v>155</v>
      </c>
      <c r="I37" s="93"/>
      <c r="J37" s="131"/>
      <c r="K37" s="91" t="s">
        <v>29</v>
      </c>
      <c r="L37" s="91"/>
      <c r="M37" s="92">
        <v>-46</v>
      </c>
      <c r="N37" s="93"/>
      <c r="O37" s="131"/>
      <c r="P37" s="91" t="s">
        <v>29</v>
      </c>
      <c r="Q37" s="91"/>
      <c r="R37" s="95">
        <v>24</v>
      </c>
      <c r="S37" s="93"/>
      <c r="T37" s="131"/>
      <c r="U37" s="91" t="s">
        <v>29</v>
      </c>
      <c r="V37" s="91"/>
      <c r="W37" s="92">
        <v>-135</v>
      </c>
      <c r="X37" s="93"/>
      <c r="Y37" s="97"/>
      <c r="Z37" s="97"/>
      <c r="AA37" s="97"/>
    </row>
    <row r="38" spans="1:27">
      <c r="A38" s="100" t="s">
        <v>61</v>
      </c>
      <c r="B38" s="100"/>
      <c r="C38" s="101">
        <v>-246</v>
      </c>
      <c r="D38" s="101">
        <v>-25</v>
      </c>
      <c r="E38" s="104"/>
      <c r="F38" s="91" t="s">
        <v>31</v>
      </c>
      <c r="G38" s="108">
        <v>1</v>
      </c>
      <c r="H38" s="93">
        <v>0</v>
      </c>
      <c r="I38" s="93"/>
      <c r="J38" s="131"/>
      <c r="K38" s="91" t="s">
        <v>31</v>
      </c>
      <c r="L38" s="100"/>
      <c r="M38" s="93"/>
      <c r="N38" s="93"/>
      <c r="O38" s="131"/>
      <c r="P38" s="91" t="s">
        <v>31</v>
      </c>
      <c r="Q38" s="100"/>
      <c r="R38" s="95">
        <v>36</v>
      </c>
      <c r="S38" s="93"/>
      <c r="T38" s="131"/>
      <c r="U38" s="91" t="s">
        <v>31</v>
      </c>
      <c r="V38" s="100"/>
      <c r="W38" s="92">
        <v>-449</v>
      </c>
      <c r="X38" s="93"/>
      <c r="Y38" s="97"/>
      <c r="Z38" s="97"/>
      <c r="AA38" s="97"/>
    </row>
    <row r="39" spans="1:27">
      <c r="A39" s="97"/>
      <c r="B39" s="100"/>
      <c r="C39" s="97"/>
      <c r="D39" s="93"/>
      <c r="E39" s="104"/>
      <c r="F39" s="91" t="s">
        <v>27</v>
      </c>
      <c r="G39" s="108">
        <v>1</v>
      </c>
      <c r="H39" s="95">
        <v>57</v>
      </c>
      <c r="I39" s="93"/>
      <c r="J39" s="131"/>
      <c r="K39" s="91" t="s">
        <v>27</v>
      </c>
      <c r="L39" s="97"/>
      <c r="M39" s="95">
        <v>5</v>
      </c>
      <c r="N39" s="93"/>
      <c r="O39" s="131"/>
      <c r="P39" s="91" t="s">
        <v>27</v>
      </c>
      <c r="Q39" s="97"/>
      <c r="R39" s="95">
        <v>8</v>
      </c>
      <c r="S39" s="93"/>
      <c r="T39" s="131"/>
      <c r="U39" s="91" t="s">
        <v>27</v>
      </c>
      <c r="V39" s="97"/>
      <c r="W39" s="95">
        <v>39</v>
      </c>
      <c r="X39" s="93"/>
      <c r="Y39" s="97"/>
      <c r="Z39" s="97"/>
      <c r="AA39" s="97"/>
    </row>
    <row r="40" spans="1:27">
      <c r="A40" s="88"/>
      <c r="B40" s="88"/>
      <c r="C40" s="88"/>
      <c r="D40" s="88"/>
      <c r="E40" s="104"/>
      <c r="F40" s="91" t="s">
        <v>30</v>
      </c>
      <c r="G40" s="96">
        <v>2</v>
      </c>
      <c r="H40" s="95">
        <v>102</v>
      </c>
      <c r="I40" s="93"/>
      <c r="J40" s="131"/>
      <c r="K40" s="91" t="s">
        <v>30</v>
      </c>
      <c r="L40" s="88"/>
      <c r="M40" s="92">
        <v>-74</v>
      </c>
      <c r="N40" s="93"/>
      <c r="O40" s="131"/>
      <c r="P40" s="91" t="s">
        <v>30</v>
      </c>
      <c r="Q40" s="88"/>
      <c r="R40" s="92">
        <v>-159</v>
      </c>
      <c r="S40" s="93"/>
      <c r="T40" s="131"/>
      <c r="U40" s="91" t="s">
        <v>30</v>
      </c>
      <c r="V40" s="88"/>
      <c r="W40" s="92">
        <v>-128</v>
      </c>
      <c r="X40" s="93"/>
      <c r="Y40" s="97"/>
      <c r="Z40" s="97"/>
      <c r="AA40" s="97"/>
    </row>
    <row r="41" spans="1:27">
      <c r="A41" s="97"/>
      <c r="B41" s="100"/>
      <c r="C41" s="97"/>
      <c r="D41" s="93"/>
      <c r="E41" s="104"/>
      <c r="F41" s="91" t="s">
        <v>32</v>
      </c>
      <c r="G41" s="108">
        <v>1</v>
      </c>
      <c r="H41" s="95">
        <v>38</v>
      </c>
      <c r="I41" s="92"/>
      <c r="J41" s="131"/>
      <c r="K41" s="91" t="s">
        <v>32</v>
      </c>
      <c r="L41" s="97"/>
      <c r="M41" s="92">
        <v>-43</v>
      </c>
      <c r="N41" s="92"/>
      <c r="O41" s="131"/>
      <c r="P41" s="91" t="s">
        <v>32</v>
      </c>
      <c r="Q41" s="97"/>
      <c r="R41" s="95">
        <v>2</v>
      </c>
      <c r="S41" s="92"/>
      <c r="T41" s="131"/>
      <c r="U41" s="91" t="s">
        <v>32</v>
      </c>
      <c r="V41" s="97"/>
      <c r="W41" s="92">
        <v>-233</v>
      </c>
      <c r="X41" s="92"/>
      <c r="Y41" s="97"/>
      <c r="Z41" s="97"/>
      <c r="AA41" s="97"/>
    </row>
    <row r="42" spans="1:27">
      <c r="A42" s="97"/>
      <c r="B42" s="100"/>
      <c r="C42" s="97"/>
      <c r="D42" s="93"/>
      <c r="E42" s="104"/>
      <c r="F42" s="91" t="s">
        <v>28</v>
      </c>
      <c r="G42" s="96">
        <v>3</v>
      </c>
      <c r="H42" s="95">
        <v>67</v>
      </c>
      <c r="I42" s="92"/>
      <c r="J42" s="131"/>
      <c r="K42" s="91" t="s">
        <v>28</v>
      </c>
      <c r="L42" s="97"/>
      <c r="M42" s="92"/>
      <c r="N42" s="92"/>
      <c r="O42" s="131"/>
      <c r="P42" s="91" t="s">
        <v>28</v>
      </c>
      <c r="Q42" s="97"/>
      <c r="R42" s="92">
        <v>-10</v>
      </c>
      <c r="S42" s="92"/>
      <c r="T42" s="131"/>
      <c r="U42" s="91" t="s">
        <v>28</v>
      </c>
      <c r="V42" s="97"/>
      <c r="W42" s="95">
        <v>101</v>
      </c>
      <c r="X42" s="92"/>
      <c r="Y42" s="97"/>
      <c r="Z42" s="97"/>
      <c r="AA42" s="97"/>
    </row>
    <row r="43" spans="1:27">
      <c r="A43" s="97"/>
      <c r="B43" s="100"/>
      <c r="C43" s="97"/>
      <c r="D43" s="93"/>
      <c r="E43" s="104"/>
      <c r="F43" s="91" t="s">
        <v>33</v>
      </c>
      <c r="G43" s="96">
        <v>2</v>
      </c>
      <c r="H43" s="95">
        <v>55</v>
      </c>
      <c r="I43" s="93"/>
      <c r="J43" s="131"/>
      <c r="K43" s="91" t="s">
        <v>33</v>
      </c>
      <c r="L43" s="97"/>
      <c r="M43" s="93">
        <v>0</v>
      </c>
      <c r="N43" s="93"/>
      <c r="O43" s="131"/>
      <c r="P43" s="91" t="s">
        <v>33</v>
      </c>
      <c r="Q43" s="97"/>
      <c r="R43" s="95">
        <v>28</v>
      </c>
      <c r="S43" s="93"/>
      <c r="T43" s="131"/>
      <c r="U43" s="91" t="s">
        <v>33</v>
      </c>
      <c r="V43" s="97"/>
      <c r="W43" s="92">
        <v>-59</v>
      </c>
      <c r="X43" s="93"/>
      <c r="Y43" s="97"/>
      <c r="Z43" s="97"/>
      <c r="AA43" s="97"/>
    </row>
    <row r="44" spans="1:27">
      <c r="A44" s="97"/>
      <c r="B44" s="100"/>
      <c r="C44" s="97"/>
      <c r="D44" s="93"/>
      <c r="E44" s="104"/>
      <c r="F44" s="91" t="s">
        <v>34</v>
      </c>
      <c r="G44" s="94">
        <v>2</v>
      </c>
      <c r="H44" s="92">
        <v>-66</v>
      </c>
      <c r="I44" s="97"/>
      <c r="J44" s="131"/>
      <c r="K44" s="91" t="s">
        <v>34</v>
      </c>
      <c r="L44" s="97"/>
      <c r="M44" s="92">
        <v>-11</v>
      </c>
      <c r="N44" s="97"/>
      <c r="O44" s="131"/>
      <c r="P44" s="91" t="s">
        <v>34</v>
      </c>
      <c r="Q44" s="97"/>
      <c r="R44" s="95">
        <v>125</v>
      </c>
      <c r="S44" s="97"/>
      <c r="T44" s="131"/>
      <c r="U44" s="91" t="s">
        <v>34</v>
      </c>
      <c r="V44" s="97"/>
      <c r="W44" s="95">
        <v>92</v>
      </c>
      <c r="X44" s="97"/>
      <c r="Y44" s="97"/>
      <c r="Z44" s="97"/>
      <c r="AA44" s="97"/>
    </row>
    <row r="45" spans="1:27">
      <c r="A45" s="97"/>
      <c r="B45" s="100"/>
      <c r="C45" s="97"/>
      <c r="D45" s="93"/>
      <c r="E45" s="104"/>
      <c r="F45" s="91" t="s">
        <v>35</v>
      </c>
      <c r="G45" s="108">
        <v>1</v>
      </c>
      <c r="H45" s="92">
        <v>-52</v>
      </c>
      <c r="I45" s="88"/>
      <c r="J45" s="131"/>
      <c r="K45" s="91" t="s">
        <v>35</v>
      </c>
      <c r="L45" s="97"/>
      <c r="M45" s="93">
        <v>0</v>
      </c>
      <c r="N45" s="88"/>
      <c r="O45" s="131"/>
      <c r="P45" s="91" t="s">
        <v>35</v>
      </c>
      <c r="Q45" s="97"/>
      <c r="R45" s="95">
        <v>87</v>
      </c>
      <c r="S45" s="88"/>
      <c r="T45" s="131"/>
      <c r="U45" s="91" t="s">
        <v>35</v>
      </c>
      <c r="V45" s="97"/>
      <c r="W45" s="95">
        <v>9</v>
      </c>
      <c r="X45" s="88"/>
      <c r="Y45" s="97"/>
      <c r="Z45" s="97"/>
      <c r="AA45" s="97"/>
    </row>
    <row r="46" spans="1:27">
      <c r="A46" s="97"/>
      <c r="B46" s="100"/>
      <c r="C46" s="97"/>
      <c r="D46" s="97"/>
      <c r="E46" s="104"/>
      <c r="F46" s="100" t="s">
        <v>61</v>
      </c>
      <c r="G46" s="97"/>
      <c r="H46" s="102">
        <v>318</v>
      </c>
      <c r="I46" s="102">
        <v>435</v>
      </c>
      <c r="J46" s="131"/>
      <c r="K46" s="100" t="s">
        <v>61</v>
      </c>
      <c r="L46" s="97"/>
      <c r="M46" s="101">
        <v>-196</v>
      </c>
      <c r="N46" s="102">
        <v>75</v>
      </c>
      <c r="O46" s="131"/>
      <c r="P46" s="100" t="s">
        <v>61</v>
      </c>
      <c r="Q46" s="97"/>
      <c r="R46" s="101">
        <v>72</v>
      </c>
      <c r="S46" s="101">
        <v>-225</v>
      </c>
      <c r="T46" s="131"/>
      <c r="U46" s="100" t="s">
        <v>61</v>
      </c>
      <c r="V46" s="97"/>
      <c r="W46" s="101">
        <v>-872</v>
      </c>
      <c r="X46" s="102"/>
      <c r="Y46" s="97"/>
      <c r="Z46" s="97"/>
      <c r="AA46" s="97"/>
    </row>
    <row r="47" spans="1:27" ht="18.75">
      <c r="A47" s="100" t="s">
        <v>62</v>
      </c>
      <c r="B47" s="100"/>
      <c r="C47" s="103">
        <v>-376</v>
      </c>
      <c r="D47" s="103">
        <v>-50</v>
      </c>
      <c r="E47" s="104"/>
      <c r="F47" s="97"/>
      <c r="G47" s="100"/>
      <c r="H47" s="109">
        <v>752</v>
      </c>
      <c r="I47" s="110">
        <v>64</v>
      </c>
      <c r="J47" s="131"/>
      <c r="K47" s="97"/>
      <c r="L47" s="100"/>
      <c r="M47" s="103">
        <v>-196</v>
      </c>
      <c r="N47" s="103">
        <v>-171</v>
      </c>
      <c r="O47" s="131"/>
      <c r="P47" s="97"/>
      <c r="Q47" s="100"/>
      <c r="R47" s="109">
        <v>602</v>
      </c>
      <c r="S47" s="103">
        <v>-85</v>
      </c>
      <c r="T47" s="131"/>
      <c r="U47" s="97"/>
      <c r="V47" s="100"/>
      <c r="W47" s="109">
        <v>2895</v>
      </c>
      <c r="X47" s="103">
        <v>0</v>
      </c>
      <c r="Y47" s="97"/>
      <c r="Z47" s="97"/>
      <c r="AA47" s="97"/>
    </row>
    <row r="48" spans="1:27">
      <c r="A48" s="97"/>
      <c r="B48" s="100"/>
      <c r="C48" s="97"/>
      <c r="D48" s="93"/>
      <c r="E48" s="88"/>
      <c r="F48" s="97"/>
      <c r="G48" s="97"/>
      <c r="H48" s="97"/>
      <c r="I48" s="93"/>
      <c r="K48" s="97"/>
      <c r="L48" s="97"/>
      <c r="M48" s="97"/>
      <c r="N48" s="93"/>
      <c r="P48" s="97"/>
      <c r="Q48" s="97"/>
      <c r="R48" s="97"/>
      <c r="S48" s="93"/>
      <c r="U48" s="97"/>
      <c r="V48" s="97"/>
      <c r="W48" s="97"/>
      <c r="X48" s="93"/>
      <c r="Y48" s="97"/>
      <c r="Z48" s="97"/>
      <c r="AA48" s="97"/>
    </row>
    <row r="49" spans="1:27">
      <c r="A49" s="169" t="s">
        <v>63</v>
      </c>
      <c r="B49" s="169"/>
      <c r="C49" s="169"/>
      <c r="D49" s="169"/>
      <c r="E49" s="88"/>
      <c r="F49" s="169" t="s">
        <v>64</v>
      </c>
      <c r="G49" s="169"/>
      <c r="H49" s="169"/>
      <c r="I49" s="169"/>
      <c r="K49" s="169" t="s">
        <v>65</v>
      </c>
      <c r="L49" s="169"/>
      <c r="M49" s="169"/>
      <c r="N49" s="169"/>
      <c r="P49" s="169" t="s">
        <v>66</v>
      </c>
      <c r="Q49" s="169"/>
      <c r="R49" s="169"/>
      <c r="S49" s="169"/>
      <c r="U49" s="170"/>
      <c r="V49" s="170"/>
      <c r="W49" s="170"/>
      <c r="X49" s="170"/>
      <c r="Y49" s="97"/>
      <c r="Z49" s="97"/>
      <c r="AA49" s="97"/>
    </row>
    <row r="50" spans="1:27">
      <c r="A50" s="89" t="s">
        <v>54</v>
      </c>
      <c r="B50" s="89"/>
      <c r="C50" s="90" t="s">
        <v>56</v>
      </c>
      <c r="D50" s="106" t="s">
        <v>57</v>
      </c>
      <c r="E50" s="88"/>
      <c r="F50" s="89" t="s">
        <v>54</v>
      </c>
      <c r="G50" s="89"/>
      <c r="H50" s="90" t="s">
        <v>56</v>
      </c>
      <c r="I50" s="106" t="s">
        <v>57</v>
      </c>
      <c r="K50" s="89" t="s">
        <v>54</v>
      </c>
      <c r="L50" s="89"/>
      <c r="M50" s="90" t="s">
        <v>56</v>
      </c>
      <c r="N50" s="106" t="s">
        <v>57</v>
      </c>
      <c r="P50" s="89" t="s">
        <v>54</v>
      </c>
      <c r="Q50" s="89"/>
      <c r="R50" s="90" t="s">
        <v>56</v>
      </c>
      <c r="S50" s="106" t="s">
        <v>57</v>
      </c>
      <c r="U50" s="111"/>
      <c r="V50" s="111"/>
      <c r="W50" s="111"/>
      <c r="X50" s="91"/>
      <c r="Y50" s="97"/>
      <c r="Z50" s="97"/>
      <c r="AA50" s="97"/>
    </row>
    <row r="51" spans="1:27">
      <c r="A51" s="91" t="s">
        <v>26</v>
      </c>
      <c r="B51" s="91"/>
      <c r="C51" s="92">
        <v>-77</v>
      </c>
      <c r="D51" s="93"/>
      <c r="E51" s="88"/>
      <c r="F51" s="91" t="s">
        <v>26</v>
      </c>
      <c r="G51" s="91"/>
      <c r="H51" s="92">
        <v>-268</v>
      </c>
      <c r="I51" s="93"/>
      <c r="K51" s="91" t="s">
        <v>26</v>
      </c>
      <c r="L51" s="91"/>
      <c r="M51" s="95">
        <v>95</v>
      </c>
      <c r="N51" s="93"/>
      <c r="P51" s="91" t="s">
        <v>26</v>
      </c>
      <c r="Q51" s="91"/>
      <c r="R51" s="92">
        <v>-40</v>
      </c>
      <c r="S51" s="93"/>
      <c r="U51" s="91"/>
      <c r="V51" s="91"/>
      <c r="W51" s="92"/>
      <c r="X51" s="93"/>
      <c r="Y51" s="97"/>
      <c r="Z51" s="97"/>
      <c r="AA51" s="97"/>
    </row>
    <row r="52" spans="1:27">
      <c r="A52" s="91" t="s">
        <v>29</v>
      </c>
      <c r="B52" s="91"/>
      <c r="C52" s="92">
        <v>-83</v>
      </c>
      <c r="D52" s="93"/>
      <c r="E52" s="88"/>
      <c r="F52" s="91" t="s">
        <v>29</v>
      </c>
      <c r="G52" s="91"/>
      <c r="H52" s="92">
        <v>-17</v>
      </c>
      <c r="I52" s="93"/>
      <c r="K52" s="91" t="s">
        <v>29</v>
      </c>
      <c r="L52" s="91"/>
      <c r="M52" s="95">
        <v>142</v>
      </c>
      <c r="N52" s="93"/>
      <c r="P52" s="91" t="s">
        <v>29</v>
      </c>
      <c r="Q52" s="91"/>
      <c r="R52" s="92">
        <v>-380</v>
      </c>
      <c r="S52" s="93"/>
      <c r="U52" s="91"/>
      <c r="V52" s="91"/>
      <c r="W52" s="92"/>
      <c r="X52" s="93"/>
      <c r="Y52" s="97"/>
      <c r="Z52" s="97"/>
      <c r="AA52" s="97"/>
    </row>
    <row r="53" spans="1:27">
      <c r="A53" s="91" t="s">
        <v>31</v>
      </c>
      <c r="B53" s="91"/>
      <c r="C53" s="92">
        <v>-73</v>
      </c>
      <c r="D53" s="93"/>
      <c r="E53" s="88"/>
      <c r="F53" s="91" t="s">
        <v>31</v>
      </c>
      <c r="G53" s="91"/>
      <c r="H53" s="95">
        <v>551</v>
      </c>
      <c r="I53" s="93"/>
      <c r="K53" s="91" t="s">
        <v>31</v>
      </c>
      <c r="L53" s="91"/>
      <c r="M53" s="92">
        <v>-331</v>
      </c>
      <c r="N53" s="93"/>
      <c r="P53" s="91" t="s">
        <v>31</v>
      </c>
      <c r="Q53" s="91"/>
      <c r="R53" s="92">
        <v>-247</v>
      </c>
      <c r="S53" s="93"/>
      <c r="U53" s="91"/>
      <c r="V53" s="91"/>
      <c r="W53" s="95"/>
      <c r="X53" s="93"/>
      <c r="Y53" s="97"/>
      <c r="Z53" s="97"/>
      <c r="AA53" s="97"/>
    </row>
    <row r="54" spans="1:27">
      <c r="A54" s="91" t="s">
        <v>27</v>
      </c>
      <c r="B54" s="91"/>
      <c r="C54" s="95">
        <v>32</v>
      </c>
      <c r="D54" s="93"/>
      <c r="E54" s="88"/>
      <c r="F54" s="91" t="s">
        <v>27</v>
      </c>
      <c r="G54" s="91"/>
      <c r="H54" s="95">
        <v>138</v>
      </c>
      <c r="I54" s="93"/>
      <c r="K54" s="91" t="s">
        <v>27</v>
      </c>
      <c r="L54" s="91"/>
      <c r="M54" s="92">
        <v>-59</v>
      </c>
      <c r="N54" s="93"/>
      <c r="P54" s="91" t="s">
        <v>27</v>
      </c>
      <c r="Q54" s="91"/>
      <c r="R54" s="92">
        <v>-46</v>
      </c>
      <c r="S54" s="93"/>
      <c r="U54" s="91"/>
      <c r="V54" s="91"/>
      <c r="W54" s="92"/>
      <c r="X54" s="93"/>
      <c r="Y54" s="97"/>
      <c r="Z54" s="97"/>
      <c r="AA54" s="97"/>
    </row>
    <row r="55" spans="1:27">
      <c r="A55" s="91" t="s">
        <v>30</v>
      </c>
      <c r="B55" s="91"/>
      <c r="C55" s="92">
        <v>-125</v>
      </c>
      <c r="D55" s="93"/>
      <c r="E55" s="88"/>
      <c r="F55" s="91" t="s">
        <v>30</v>
      </c>
      <c r="G55" s="91"/>
      <c r="H55" s="92">
        <v>-96</v>
      </c>
      <c r="I55" s="93"/>
      <c r="K55" s="91" t="s">
        <v>30</v>
      </c>
      <c r="L55" s="91"/>
      <c r="M55" s="95">
        <v>60</v>
      </c>
      <c r="N55" s="93"/>
      <c r="P55" s="91" t="s">
        <v>30</v>
      </c>
      <c r="Q55" s="91"/>
      <c r="R55" s="95">
        <v>17</v>
      </c>
      <c r="S55" s="93"/>
      <c r="U55" s="91"/>
      <c r="V55" s="91"/>
      <c r="W55" s="92"/>
      <c r="X55" s="93"/>
      <c r="Y55" s="97"/>
      <c r="Z55" s="97"/>
      <c r="AA55" s="97"/>
    </row>
    <row r="56" spans="1:27">
      <c r="A56" s="91" t="s">
        <v>32</v>
      </c>
      <c r="B56" s="91"/>
      <c r="C56" s="92">
        <v>-5</v>
      </c>
      <c r="D56" s="92"/>
      <c r="E56" s="88"/>
      <c r="F56" s="91" t="s">
        <v>32</v>
      </c>
      <c r="G56" s="91"/>
      <c r="H56" s="95">
        <v>345</v>
      </c>
      <c r="I56" s="92"/>
      <c r="K56" s="91" t="s">
        <v>32</v>
      </c>
      <c r="L56" s="91"/>
      <c r="M56" s="92">
        <v>-190</v>
      </c>
      <c r="N56" s="92"/>
      <c r="P56" s="91" t="s">
        <v>32</v>
      </c>
      <c r="Q56" s="91"/>
      <c r="R56" s="92">
        <v>-109</v>
      </c>
      <c r="S56" s="92"/>
      <c r="U56" s="91"/>
      <c r="V56" s="91"/>
      <c r="W56" s="95"/>
      <c r="X56" s="92"/>
      <c r="Y56" s="97"/>
      <c r="Z56" s="97"/>
      <c r="AA56" s="97"/>
    </row>
    <row r="57" spans="1:27">
      <c r="A57" s="91" t="s">
        <v>28</v>
      </c>
      <c r="B57" s="91"/>
      <c r="C57" s="92">
        <v>-47</v>
      </c>
      <c r="D57" s="92"/>
      <c r="E57" s="88"/>
      <c r="F57" s="91" t="s">
        <v>28</v>
      </c>
      <c r="G57" s="91"/>
      <c r="H57" s="92">
        <v>-16</v>
      </c>
      <c r="I57" s="92"/>
      <c r="K57" s="91" t="s">
        <v>28</v>
      </c>
      <c r="L57" s="91"/>
      <c r="M57" s="95">
        <v>31</v>
      </c>
      <c r="N57" s="92"/>
      <c r="P57" s="91" t="s">
        <v>28</v>
      </c>
      <c r="Q57" s="91"/>
      <c r="R57" s="92">
        <v>-64</v>
      </c>
      <c r="S57" s="92"/>
      <c r="U57" s="91"/>
      <c r="V57" s="91"/>
      <c r="W57" s="95"/>
      <c r="X57" s="92"/>
      <c r="Y57" s="97"/>
      <c r="Z57" s="97"/>
      <c r="AA57" s="97"/>
    </row>
    <row r="58" spans="1:27">
      <c r="A58" s="91" t="s">
        <v>33</v>
      </c>
      <c r="B58" s="91"/>
      <c r="C58" s="95">
        <v>87</v>
      </c>
      <c r="D58" s="93"/>
      <c r="E58" s="88"/>
      <c r="F58" s="91" t="s">
        <v>33</v>
      </c>
      <c r="G58" s="91"/>
      <c r="H58" s="95">
        <v>343</v>
      </c>
      <c r="I58" s="93"/>
      <c r="K58" s="91" t="s">
        <v>33</v>
      </c>
      <c r="L58" s="91"/>
      <c r="M58" s="95">
        <v>73</v>
      </c>
      <c r="N58" s="93"/>
      <c r="P58" s="91" t="s">
        <v>33</v>
      </c>
      <c r="Q58" s="91"/>
      <c r="R58" s="92">
        <v>-85</v>
      </c>
      <c r="S58" s="93"/>
      <c r="U58" s="91"/>
      <c r="V58" s="91"/>
      <c r="W58" s="95"/>
      <c r="X58" s="93"/>
      <c r="Y58" s="97"/>
      <c r="Z58" s="97"/>
      <c r="AA58" s="97"/>
    </row>
    <row r="59" spans="1:27">
      <c r="A59" s="91" t="s">
        <v>34</v>
      </c>
      <c r="B59" s="91"/>
      <c r="C59" s="92">
        <v>-179</v>
      </c>
      <c r="D59" s="97"/>
      <c r="E59" s="88"/>
      <c r="F59" s="91" t="s">
        <v>34</v>
      </c>
      <c r="G59" s="91"/>
      <c r="H59" s="95">
        <v>390</v>
      </c>
      <c r="I59" s="97"/>
      <c r="K59" s="91" t="s">
        <v>34</v>
      </c>
      <c r="L59" s="91"/>
      <c r="M59" s="92">
        <v>-51</v>
      </c>
      <c r="N59" s="97"/>
      <c r="P59" s="91" t="s">
        <v>34</v>
      </c>
      <c r="Q59" s="91"/>
      <c r="R59" s="92">
        <v>-39</v>
      </c>
      <c r="S59" s="97"/>
      <c r="U59" s="91"/>
      <c r="V59" s="91"/>
      <c r="W59" s="92"/>
      <c r="X59" s="97"/>
      <c r="Y59" s="97"/>
      <c r="Z59" s="97"/>
      <c r="AA59" s="97"/>
    </row>
    <row r="60" spans="1:27">
      <c r="A60" s="91" t="s">
        <v>35</v>
      </c>
      <c r="B60" s="91"/>
      <c r="C60" s="99">
        <v>60</v>
      </c>
      <c r="D60" s="88"/>
      <c r="E60" s="88"/>
      <c r="F60" s="91" t="s">
        <v>35</v>
      </c>
      <c r="G60" s="91"/>
      <c r="H60" s="95">
        <v>218</v>
      </c>
      <c r="I60" s="88"/>
      <c r="K60" s="91" t="s">
        <v>35</v>
      </c>
      <c r="L60" s="91"/>
      <c r="M60" s="92">
        <v>-57</v>
      </c>
      <c r="N60" s="88"/>
      <c r="P60" s="91" t="s">
        <v>35</v>
      </c>
      <c r="Q60" s="91"/>
      <c r="R60" s="92">
        <v>-65</v>
      </c>
      <c r="S60" s="88"/>
      <c r="U60" s="91"/>
      <c r="V60" s="91"/>
      <c r="W60" s="98"/>
      <c r="X60" s="112"/>
      <c r="Y60" s="97"/>
      <c r="Z60" s="97"/>
      <c r="AA60" s="97"/>
    </row>
    <row r="61" spans="1:27">
      <c r="A61" s="100" t="s">
        <v>58</v>
      </c>
      <c r="B61" s="100"/>
      <c r="C61" s="101">
        <v>-410</v>
      </c>
      <c r="D61" s="101">
        <v>0</v>
      </c>
      <c r="E61" s="88"/>
      <c r="F61" s="100" t="s">
        <v>58</v>
      </c>
      <c r="G61" s="100"/>
      <c r="H61" s="102">
        <v>1588</v>
      </c>
      <c r="I61" s="102"/>
      <c r="K61" s="100" t="s">
        <v>58</v>
      </c>
      <c r="L61" s="100"/>
      <c r="M61" s="101">
        <v>-287</v>
      </c>
      <c r="N61" s="102"/>
      <c r="P61" s="100" t="s">
        <v>58</v>
      </c>
      <c r="Q61" s="100"/>
      <c r="R61" s="101">
        <v>-1058</v>
      </c>
      <c r="S61" s="102"/>
      <c r="U61" s="100"/>
      <c r="V61" s="100"/>
      <c r="W61" s="113"/>
      <c r="X61" s="114"/>
      <c r="Y61" s="97"/>
      <c r="Z61" s="97"/>
      <c r="AA61" s="97"/>
    </row>
    <row r="62" spans="1:27">
      <c r="A62" s="91" t="s">
        <v>26</v>
      </c>
      <c r="B62" s="91"/>
      <c r="C62" s="92">
        <v>-12</v>
      </c>
      <c r="D62" s="93"/>
      <c r="E62" s="88"/>
      <c r="F62" s="91" t="s">
        <v>26</v>
      </c>
      <c r="G62" s="91"/>
      <c r="H62" s="92">
        <v>-8</v>
      </c>
      <c r="I62" s="93"/>
      <c r="K62" s="91" t="s">
        <v>26</v>
      </c>
      <c r="L62" s="91"/>
      <c r="M62" s="92">
        <v>-78</v>
      </c>
      <c r="N62" s="93"/>
      <c r="P62" s="91" t="s">
        <v>26</v>
      </c>
      <c r="Q62" s="91"/>
      <c r="R62" s="92"/>
      <c r="S62" s="93"/>
      <c r="U62" s="91"/>
      <c r="V62" s="91"/>
      <c r="W62" s="95"/>
      <c r="X62" s="93"/>
      <c r="Y62" s="97"/>
      <c r="Z62" s="97"/>
      <c r="AA62" s="97"/>
    </row>
    <row r="63" spans="1:27">
      <c r="A63" s="91" t="s">
        <v>29</v>
      </c>
      <c r="B63" s="91"/>
      <c r="C63" s="92">
        <v>-148</v>
      </c>
      <c r="D63" s="93"/>
      <c r="E63" s="88"/>
      <c r="F63" s="91" t="s">
        <v>29</v>
      </c>
      <c r="G63" s="91"/>
      <c r="H63" s="95">
        <v>159</v>
      </c>
      <c r="I63" s="93"/>
      <c r="K63" s="91" t="s">
        <v>29</v>
      </c>
      <c r="L63" s="91"/>
      <c r="M63" s="92">
        <v>-53</v>
      </c>
      <c r="N63" s="93"/>
      <c r="P63" s="91" t="s">
        <v>29</v>
      </c>
      <c r="Q63" s="91"/>
      <c r="R63" s="95">
        <v>213</v>
      </c>
      <c r="S63" s="93"/>
      <c r="U63" s="91"/>
      <c r="V63" s="91"/>
      <c r="W63" s="95"/>
      <c r="X63" s="93"/>
      <c r="Y63" s="97"/>
      <c r="Z63" s="97"/>
      <c r="AA63" s="97"/>
    </row>
    <row r="64" spans="1:27">
      <c r="A64" s="91" t="s">
        <v>31</v>
      </c>
      <c r="B64" s="91"/>
      <c r="C64" s="95">
        <v>263</v>
      </c>
      <c r="D64" s="93"/>
      <c r="E64" s="88"/>
      <c r="F64" s="91" t="s">
        <v>31</v>
      </c>
      <c r="G64" s="91"/>
      <c r="H64" s="92">
        <v>-42</v>
      </c>
      <c r="I64" s="93"/>
      <c r="K64" s="91" t="s">
        <v>31</v>
      </c>
      <c r="L64" s="91"/>
      <c r="M64" s="95">
        <v>36</v>
      </c>
      <c r="N64" s="93"/>
      <c r="P64" s="91" t="s">
        <v>31</v>
      </c>
      <c r="Q64" s="91"/>
      <c r="R64" s="95"/>
      <c r="S64" s="93"/>
      <c r="U64" s="91"/>
      <c r="V64" s="91"/>
      <c r="W64" s="95"/>
      <c r="X64" s="93"/>
      <c r="Y64" s="97"/>
      <c r="Z64" s="97"/>
      <c r="AA64" s="97"/>
    </row>
    <row r="65" spans="1:27">
      <c r="A65" s="91" t="s">
        <v>27</v>
      </c>
      <c r="B65" s="91"/>
      <c r="C65" s="92">
        <v>-12</v>
      </c>
      <c r="D65" s="93"/>
      <c r="E65" s="88"/>
      <c r="F65" s="91" t="s">
        <v>27</v>
      </c>
      <c r="G65" s="91"/>
      <c r="H65" s="92">
        <v>-58</v>
      </c>
      <c r="I65" s="93"/>
      <c r="K65" s="91" t="s">
        <v>27</v>
      </c>
      <c r="L65" s="91"/>
      <c r="M65" s="95">
        <v>208</v>
      </c>
      <c r="N65" s="93"/>
      <c r="P65" s="91" t="s">
        <v>27</v>
      </c>
      <c r="Q65" s="91"/>
      <c r="R65" s="95">
        <v>185</v>
      </c>
      <c r="S65" s="93"/>
      <c r="U65" s="91"/>
      <c r="V65" s="91"/>
      <c r="W65" s="92"/>
      <c r="X65" s="93"/>
      <c r="Y65" s="97"/>
      <c r="Z65" s="97"/>
      <c r="AA65" s="97"/>
    </row>
    <row r="66" spans="1:27">
      <c r="A66" s="91" t="s">
        <v>30</v>
      </c>
      <c r="B66" s="91"/>
      <c r="C66" s="92">
        <v>-152</v>
      </c>
      <c r="D66" s="93"/>
      <c r="E66" s="88"/>
      <c r="F66" s="91" t="s">
        <v>30</v>
      </c>
      <c r="G66" s="91"/>
      <c r="H66" s="95">
        <v>88</v>
      </c>
      <c r="I66" s="93"/>
      <c r="K66" s="91" t="s">
        <v>30</v>
      </c>
      <c r="L66" s="91"/>
      <c r="M66" s="92">
        <v>-305</v>
      </c>
      <c r="N66" s="93"/>
      <c r="P66" s="91" t="s">
        <v>30</v>
      </c>
      <c r="Q66" s="91"/>
      <c r="R66" s="92">
        <v>-146</v>
      </c>
      <c r="S66" s="93"/>
      <c r="U66" s="91"/>
      <c r="V66" s="91"/>
      <c r="W66" s="92"/>
      <c r="X66" s="93"/>
      <c r="Y66" s="97"/>
      <c r="Z66" s="97"/>
      <c r="AA66" s="97"/>
    </row>
    <row r="67" spans="1:27">
      <c r="A67" s="91" t="s">
        <v>32</v>
      </c>
      <c r="B67" s="91"/>
      <c r="C67" s="95">
        <v>35</v>
      </c>
      <c r="D67" s="92"/>
      <c r="E67" s="88"/>
      <c r="F67" s="91" t="s">
        <v>32</v>
      </c>
      <c r="G67" s="91"/>
      <c r="H67" s="92">
        <v>-101</v>
      </c>
      <c r="I67" s="92"/>
      <c r="K67" s="91" t="s">
        <v>32</v>
      </c>
      <c r="L67" s="91"/>
      <c r="M67" s="92">
        <v>-153</v>
      </c>
      <c r="N67" s="92"/>
      <c r="P67" s="91" t="s">
        <v>32</v>
      </c>
      <c r="Q67" s="91"/>
      <c r="R67" s="92">
        <v>-9</v>
      </c>
      <c r="S67" s="92"/>
      <c r="U67" s="91"/>
      <c r="V67" s="91"/>
      <c r="W67" s="92"/>
      <c r="X67" s="92"/>
      <c r="Y67" s="97"/>
      <c r="Z67" s="97"/>
      <c r="AA67" s="97"/>
    </row>
    <row r="68" spans="1:27">
      <c r="A68" s="91" t="s">
        <v>28</v>
      </c>
      <c r="B68" s="91"/>
      <c r="C68" s="95">
        <v>86</v>
      </c>
      <c r="D68" s="92"/>
      <c r="E68" s="88"/>
      <c r="F68" s="91" t="s">
        <v>28</v>
      </c>
      <c r="G68" s="91"/>
      <c r="H68" s="95">
        <v>116</v>
      </c>
      <c r="I68" s="92"/>
      <c r="K68" s="91" t="s">
        <v>28</v>
      </c>
      <c r="L68" s="91"/>
      <c r="M68" s="92">
        <v>-92</v>
      </c>
      <c r="N68" s="92"/>
      <c r="P68" s="91" t="s">
        <v>28</v>
      </c>
      <c r="Q68" s="91"/>
      <c r="R68" s="95">
        <v>62</v>
      </c>
      <c r="S68" s="92"/>
      <c r="U68" s="91"/>
      <c r="V68" s="91"/>
      <c r="W68" s="92"/>
      <c r="X68" s="92"/>
      <c r="Y68" s="97"/>
      <c r="Z68" s="97"/>
      <c r="AA68" s="97"/>
    </row>
    <row r="69" spans="1:27">
      <c r="A69" s="91" t="s">
        <v>33</v>
      </c>
      <c r="B69" s="91"/>
      <c r="C69" s="95">
        <v>115</v>
      </c>
      <c r="D69" s="93"/>
      <c r="E69" s="88"/>
      <c r="F69" s="91" t="s">
        <v>33</v>
      </c>
      <c r="G69" s="91"/>
      <c r="H69" s="95">
        <v>90</v>
      </c>
      <c r="I69" s="93"/>
      <c r="K69" s="91" t="s">
        <v>33</v>
      </c>
      <c r="L69" s="91"/>
      <c r="M69" s="95">
        <v>178</v>
      </c>
      <c r="N69" s="93"/>
      <c r="P69" s="91" t="s">
        <v>33</v>
      </c>
      <c r="Q69" s="91"/>
      <c r="R69" s="95">
        <v>57</v>
      </c>
      <c r="S69" s="93"/>
      <c r="U69" s="91"/>
      <c r="V69" s="91"/>
      <c r="W69" s="95"/>
      <c r="X69" s="93"/>
      <c r="Y69" s="97"/>
      <c r="Z69" s="97"/>
      <c r="AA69" s="97"/>
    </row>
    <row r="70" spans="1:27">
      <c r="A70" s="91" t="s">
        <v>34</v>
      </c>
      <c r="B70" s="91"/>
      <c r="C70" s="92">
        <v>-9</v>
      </c>
      <c r="D70" s="97"/>
      <c r="E70" s="88"/>
      <c r="F70" s="91" t="s">
        <v>34</v>
      </c>
      <c r="G70" s="91"/>
      <c r="H70" s="92">
        <v>-23</v>
      </c>
      <c r="I70" s="97"/>
      <c r="K70" s="91" t="s">
        <v>34</v>
      </c>
      <c r="L70" s="91"/>
      <c r="M70" s="92">
        <v>-463</v>
      </c>
      <c r="N70" s="97"/>
      <c r="P70" s="91" t="s">
        <v>34</v>
      </c>
      <c r="Q70" s="91"/>
      <c r="R70" s="92">
        <v>-126</v>
      </c>
      <c r="S70" s="97"/>
      <c r="U70" s="91"/>
      <c r="V70" s="91"/>
      <c r="W70" s="92"/>
      <c r="X70" s="97"/>
      <c r="Y70" s="97"/>
      <c r="Z70" s="97"/>
      <c r="AA70" s="97"/>
    </row>
    <row r="71" spans="1:27">
      <c r="A71" s="91" t="s">
        <v>35</v>
      </c>
      <c r="B71" s="91"/>
      <c r="C71" s="98">
        <v>-27</v>
      </c>
      <c r="D71" s="88"/>
      <c r="E71" s="88"/>
      <c r="F71" s="91" t="s">
        <v>35</v>
      </c>
      <c r="G71" s="91"/>
      <c r="H71" s="95">
        <v>28</v>
      </c>
      <c r="I71" s="88"/>
      <c r="K71" s="91" t="s">
        <v>35</v>
      </c>
      <c r="L71" s="91"/>
      <c r="M71" s="95">
        <v>59</v>
      </c>
      <c r="N71" s="88"/>
      <c r="P71" s="91" t="s">
        <v>35</v>
      </c>
      <c r="Q71" s="91"/>
      <c r="R71" s="95"/>
      <c r="S71" s="88"/>
      <c r="U71" s="91"/>
      <c r="V71" s="91"/>
      <c r="W71" s="95"/>
      <c r="X71" s="112"/>
      <c r="Y71" s="97"/>
      <c r="Z71" s="97"/>
      <c r="AA71" s="97"/>
    </row>
    <row r="72" spans="1:27">
      <c r="A72" s="100" t="s">
        <v>59</v>
      </c>
      <c r="B72" s="100"/>
      <c r="C72" s="102">
        <v>139</v>
      </c>
      <c r="D72" s="101">
        <v>-503</v>
      </c>
      <c r="E72" s="88"/>
      <c r="F72" s="100" t="s">
        <v>59</v>
      </c>
      <c r="G72" s="100"/>
      <c r="H72" s="102">
        <v>249</v>
      </c>
      <c r="I72" s="102"/>
      <c r="K72" s="100" t="s">
        <v>59</v>
      </c>
      <c r="L72" s="100"/>
      <c r="M72" s="101">
        <v>-663</v>
      </c>
      <c r="N72" s="102"/>
      <c r="P72" s="100" t="s">
        <v>59</v>
      </c>
      <c r="Q72" s="100"/>
      <c r="R72" s="101">
        <v>236</v>
      </c>
      <c r="S72" s="102"/>
      <c r="U72" s="100"/>
      <c r="V72" s="100"/>
      <c r="W72" s="114"/>
      <c r="X72" s="113"/>
      <c r="Y72" s="97"/>
      <c r="Z72" s="97"/>
      <c r="AA72" s="97"/>
    </row>
    <row r="73" spans="1:27">
      <c r="A73" s="91" t="s">
        <v>26</v>
      </c>
      <c r="B73" s="91"/>
      <c r="C73" s="95">
        <v>75</v>
      </c>
      <c r="D73" s="93"/>
      <c r="E73" s="88"/>
      <c r="F73" s="91" t="s">
        <v>26</v>
      </c>
      <c r="G73" s="91"/>
      <c r="H73" s="95">
        <v>116</v>
      </c>
      <c r="I73" s="93"/>
      <c r="K73" s="91" t="s">
        <v>26</v>
      </c>
      <c r="L73" s="91"/>
      <c r="M73" s="92">
        <v>-98</v>
      </c>
      <c r="N73" s="93"/>
      <c r="P73" s="97"/>
      <c r="Q73" s="97"/>
      <c r="R73" s="97"/>
      <c r="S73" s="97"/>
      <c r="U73" s="91"/>
      <c r="V73" s="91"/>
      <c r="W73" s="95"/>
      <c r="X73" s="93"/>
      <c r="Y73" s="97"/>
      <c r="Z73" s="97"/>
      <c r="AA73" s="97"/>
    </row>
    <row r="74" spans="1:27">
      <c r="A74" s="91" t="s">
        <v>29</v>
      </c>
      <c r="B74" s="91"/>
      <c r="C74" s="95">
        <v>62</v>
      </c>
      <c r="D74" s="93"/>
      <c r="E74" s="88"/>
      <c r="F74" s="91" t="s">
        <v>29</v>
      </c>
      <c r="G74" s="91"/>
      <c r="H74" s="92">
        <v>-386</v>
      </c>
      <c r="I74" s="93"/>
      <c r="K74" s="91" t="s">
        <v>29</v>
      </c>
      <c r="L74" s="91"/>
      <c r="M74" s="92">
        <v>-290</v>
      </c>
      <c r="N74" s="93"/>
      <c r="P74" s="97"/>
      <c r="Q74" s="97"/>
      <c r="R74" s="97"/>
      <c r="S74" s="97"/>
      <c r="U74" s="91"/>
      <c r="V74" s="91"/>
      <c r="W74" s="92"/>
      <c r="X74" s="93"/>
      <c r="Y74" s="97"/>
      <c r="Z74" s="97"/>
      <c r="AA74" s="97"/>
    </row>
    <row r="75" spans="1:27">
      <c r="A75" s="91" t="s">
        <v>31</v>
      </c>
      <c r="B75" s="91"/>
      <c r="C75" s="95">
        <v>51</v>
      </c>
      <c r="D75" s="93"/>
      <c r="E75" s="88"/>
      <c r="F75" s="91" t="s">
        <v>31</v>
      </c>
      <c r="G75" s="91"/>
      <c r="H75" s="95">
        <v>71</v>
      </c>
      <c r="I75" s="93"/>
      <c r="K75" s="91" t="s">
        <v>31</v>
      </c>
      <c r="L75" s="91"/>
      <c r="M75" s="95">
        <v>109</v>
      </c>
      <c r="N75" s="93"/>
      <c r="P75" s="97"/>
      <c r="Q75" s="97"/>
      <c r="R75" s="97"/>
      <c r="S75" s="97"/>
      <c r="U75" s="91"/>
      <c r="V75" s="91"/>
      <c r="W75" s="95"/>
      <c r="X75" s="93"/>
      <c r="Y75" s="97"/>
      <c r="Z75" s="97"/>
      <c r="AA75" s="97"/>
    </row>
    <row r="76" spans="1:27">
      <c r="A76" s="91" t="s">
        <v>27</v>
      </c>
      <c r="B76" s="91"/>
      <c r="C76" s="92">
        <v>-93</v>
      </c>
      <c r="D76" s="93"/>
      <c r="E76" s="88"/>
      <c r="F76" s="91" t="s">
        <v>27</v>
      </c>
      <c r="G76" s="91"/>
      <c r="H76" s="92">
        <v>-93</v>
      </c>
      <c r="I76" s="93"/>
      <c r="K76" s="91" t="s">
        <v>27</v>
      </c>
      <c r="L76" s="91"/>
      <c r="M76" s="95">
        <v>3</v>
      </c>
      <c r="N76" s="93"/>
      <c r="P76" s="97"/>
      <c r="Q76" s="97"/>
      <c r="R76" s="97"/>
      <c r="S76" s="97"/>
      <c r="U76" s="91"/>
      <c r="V76" s="91"/>
      <c r="W76" s="95"/>
      <c r="X76" s="93"/>
      <c r="Y76" s="97"/>
      <c r="Z76" s="97"/>
      <c r="AA76" s="97"/>
    </row>
    <row r="77" spans="1:27">
      <c r="A77" s="91" t="s">
        <v>30</v>
      </c>
      <c r="B77" s="91"/>
      <c r="C77" s="92">
        <v>-274</v>
      </c>
      <c r="D77" s="93"/>
      <c r="E77" s="88"/>
      <c r="F77" s="91" t="s">
        <v>30</v>
      </c>
      <c r="G77" s="91"/>
      <c r="H77" s="92">
        <v>-158</v>
      </c>
      <c r="I77" s="93"/>
      <c r="K77" s="91" t="s">
        <v>30</v>
      </c>
      <c r="L77" s="91"/>
      <c r="M77" s="92">
        <v>-21</v>
      </c>
      <c r="N77" s="93"/>
      <c r="P77" s="97"/>
      <c r="Q77" s="97"/>
      <c r="R77" s="97"/>
      <c r="S77" s="97"/>
      <c r="U77" s="91"/>
      <c r="V77" s="91"/>
      <c r="W77" s="92"/>
      <c r="X77" s="93"/>
      <c r="Y77" s="97"/>
      <c r="Z77" s="97"/>
      <c r="AA77" s="97"/>
    </row>
    <row r="78" spans="1:27">
      <c r="A78" s="91" t="s">
        <v>32</v>
      </c>
      <c r="B78" s="91"/>
      <c r="C78" s="92">
        <v>-252</v>
      </c>
      <c r="D78" s="92"/>
      <c r="E78" s="88"/>
      <c r="F78" s="91" t="s">
        <v>32</v>
      </c>
      <c r="G78" s="91"/>
      <c r="H78" s="95">
        <v>215</v>
      </c>
      <c r="I78" s="92"/>
      <c r="K78" s="91" t="s">
        <v>32</v>
      </c>
      <c r="L78" s="91"/>
      <c r="M78" s="92">
        <v>-251</v>
      </c>
      <c r="N78" s="92"/>
      <c r="P78" s="97"/>
      <c r="Q78" s="97"/>
      <c r="R78" s="97"/>
      <c r="S78" s="97"/>
      <c r="U78" s="91"/>
      <c r="V78" s="91"/>
      <c r="W78" s="95"/>
      <c r="X78" s="92"/>
      <c r="Y78" s="97"/>
      <c r="Z78" s="97"/>
      <c r="AA78" s="97"/>
    </row>
    <row r="79" spans="1:27">
      <c r="A79" s="91" t="s">
        <v>28</v>
      </c>
      <c r="B79" s="91"/>
      <c r="C79" s="92">
        <v>-197</v>
      </c>
      <c r="D79" s="92"/>
      <c r="E79" s="88"/>
      <c r="F79" s="91" t="s">
        <v>28</v>
      </c>
      <c r="G79" s="91"/>
      <c r="H79" s="92">
        <v>-102</v>
      </c>
      <c r="I79" s="92"/>
      <c r="K79" s="91" t="s">
        <v>28</v>
      </c>
      <c r="L79" s="91"/>
      <c r="M79" s="92">
        <v>-257</v>
      </c>
      <c r="N79" s="92"/>
      <c r="P79" s="97"/>
      <c r="Q79" s="97"/>
      <c r="R79" s="97"/>
      <c r="S79" s="97"/>
      <c r="U79" s="91"/>
      <c r="V79" s="91"/>
      <c r="W79" s="92"/>
      <c r="X79" s="92"/>
      <c r="Y79" s="97"/>
      <c r="Z79" s="97"/>
      <c r="AA79" s="97"/>
    </row>
    <row r="80" spans="1:27">
      <c r="A80" s="91" t="s">
        <v>33</v>
      </c>
      <c r="B80" s="91"/>
      <c r="C80" s="95">
        <v>62</v>
      </c>
      <c r="D80" s="93"/>
      <c r="E80" s="88"/>
      <c r="F80" s="91" t="s">
        <v>33</v>
      </c>
      <c r="G80" s="91"/>
      <c r="H80" s="92">
        <v>-163</v>
      </c>
      <c r="I80" s="93"/>
      <c r="K80" s="91" t="s">
        <v>33</v>
      </c>
      <c r="L80" s="91"/>
      <c r="M80" s="95">
        <v>46</v>
      </c>
      <c r="N80" s="93"/>
      <c r="P80" s="97"/>
      <c r="Q80" s="97"/>
      <c r="R80" s="97"/>
      <c r="S80" s="97"/>
      <c r="U80" s="91"/>
      <c r="V80" s="91"/>
      <c r="W80" s="95"/>
      <c r="X80" s="93"/>
      <c r="Y80" s="97"/>
      <c r="Z80" s="97"/>
      <c r="AA80" s="97"/>
    </row>
    <row r="81" spans="1:27">
      <c r="A81" s="91" t="s">
        <v>34</v>
      </c>
      <c r="B81" s="91"/>
      <c r="C81" s="92">
        <v>-285</v>
      </c>
      <c r="D81" s="97"/>
      <c r="E81" s="88"/>
      <c r="F81" s="91" t="s">
        <v>34</v>
      </c>
      <c r="G81" s="91"/>
      <c r="H81" s="92">
        <v>-123</v>
      </c>
      <c r="I81" s="97"/>
      <c r="K81" s="91" t="s">
        <v>34</v>
      </c>
      <c r="L81" s="91"/>
      <c r="M81" s="95">
        <v>99</v>
      </c>
      <c r="N81" s="97"/>
      <c r="P81" s="97"/>
      <c r="Q81" s="97"/>
      <c r="R81" s="97"/>
      <c r="S81" s="97"/>
      <c r="U81" s="91"/>
      <c r="V81" s="91"/>
      <c r="W81" s="92"/>
      <c r="X81" s="97"/>
      <c r="Y81" s="97"/>
      <c r="Z81" s="97"/>
      <c r="AA81" s="97"/>
    </row>
    <row r="82" spans="1:27">
      <c r="A82" s="91" t="s">
        <v>35</v>
      </c>
      <c r="B82" s="91"/>
      <c r="C82" s="95">
        <v>7</v>
      </c>
      <c r="D82" s="88"/>
      <c r="E82" s="88"/>
      <c r="F82" s="91" t="s">
        <v>35</v>
      </c>
      <c r="G82" s="91"/>
      <c r="H82" s="95">
        <v>28</v>
      </c>
      <c r="I82" s="88"/>
      <c r="K82" s="91" t="s">
        <v>35</v>
      </c>
      <c r="L82" s="91"/>
      <c r="M82" s="95">
        <v>8</v>
      </c>
      <c r="N82" s="88"/>
      <c r="P82" s="97"/>
      <c r="Q82" s="97"/>
      <c r="R82" s="97"/>
      <c r="S82" s="97"/>
      <c r="U82" s="91"/>
      <c r="V82" s="91"/>
      <c r="W82" s="92"/>
      <c r="X82" s="112"/>
      <c r="Y82" s="97"/>
      <c r="Z82" s="97"/>
      <c r="AA82" s="97"/>
    </row>
    <row r="83" spans="1:27">
      <c r="A83" s="100" t="s">
        <v>60</v>
      </c>
      <c r="B83" s="100"/>
      <c r="C83" s="101">
        <v>-844</v>
      </c>
      <c r="D83" s="102">
        <v>55</v>
      </c>
      <c r="E83" s="88"/>
      <c r="F83" s="100" t="s">
        <v>60</v>
      </c>
      <c r="G83" s="100"/>
      <c r="H83" s="101">
        <v>-595</v>
      </c>
      <c r="I83" s="102"/>
      <c r="K83" s="100" t="s">
        <v>60</v>
      </c>
      <c r="L83" s="100"/>
      <c r="M83" s="101">
        <v>-652</v>
      </c>
      <c r="N83" s="102"/>
      <c r="P83" s="97"/>
      <c r="Q83" s="97"/>
      <c r="R83" s="97"/>
      <c r="S83" s="97"/>
      <c r="U83" s="100"/>
      <c r="V83" s="100"/>
      <c r="W83" s="114"/>
      <c r="X83" s="113"/>
      <c r="Y83" s="97"/>
      <c r="Z83" s="97"/>
      <c r="AA83" s="97"/>
    </row>
    <row r="84" spans="1:27">
      <c r="A84" s="91" t="s">
        <v>26</v>
      </c>
      <c r="B84" s="91"/>
      <c r="C84" s="95">
        <v>157</v>
      </c>
      <c r="D84" s="93"/>
      <c r="E84" s="88"/>
      <c r="F84" s="91" t="s">
        <v>26</v>
      </c>
      <c r="G84" s="91"/>
      <c r="H84" s="92">
        <v>-242</v>
      </c>
      <c r="I84" s="93"/>
      <c r="K84" s="91" t="s">
        <v>26</v>
      </c>
      <c r="L84" s="91"/>
      <c r="M84" s="95">
        <v>65</v>
      </c>
      <c r="N84" s="93"/>
      <c r="P84" s="97"/>
      <c r="Q84" s="97"/>
      <c r="R84" s="97"/>
      <c r="S84" s="97"/>
      <c r="U84" s="91"/>
      <c r="V84" s="91"/>
      <c r="W84" s="92"/>
      <c r="X84" s="93"/>
      <c r="Y84" s="97"/>
      <c r="Z84" s="97"/>
      <c r="AA84" s="97"/>
    </row>
    <row r="85" spans="1:27">
      <c r="A85" s="91" t="s">
        <v>29</v>
      </c>
      <c r="B85" s="91"/>
      <c r="C85" s="92">
        <v>-300</v>
      </c>
      <c r="D85" s="93"/>
      <c r="E85" s="88"/>
      <c r="F85" s="91" t="s">
        <v>29</v>
      </c>
      <c r="G85" s="91"/>
      <c r="H85" s="95">
        <v>102</v>
      </c>
      <c r="I85" s="93"/>
      <c r="K85" s="91" t="s">
        <v>29</v>
      </c>
      <c r="L85" s="91"/>
      <c r="M85" s="92">
        <v>-276</v>
      </c>
      <c r="N85" s="93"/>
      <c r="P85" s="97"/>
      <c r="Q85" s="97"/>
      <c r="R85" s="97"/>
      <c r="S85" s="97"/>
      <c r="U85" s="91"/>
      <c r="V85" s="91"/>
      <c r="W85" s="92"/>
      <c r="X85" s="93"/>
      <c r="Y85" s="97"/>
      <c r="Z85" s="97"/>
      <c r="AA85" s="97"/>
    </row>
    <row r="86" spans="1:27">
      <c r="A86" s="91" t="s">
        <v>31</v>
      </c>
      <c r="B86" s="91"/>
      <c r="C86" s="95">
        <v>95</v>
      </c>
      <c r="D86" s="93"/>
      <c r="E86" s="88"/>
      <c r="F86" s="91" t="s">
        <v>31</v>
      </c>
      <c r="G86" s="91"/>
      <c r="H86" s="95">
        <v>293</v>
      </c>
      <c r="I86" s="93"/>
      <c r="K86" s="91" t="s">
        <v>31</v>
      </c>
      <c r="L86" s="91"/>
      <c r="M86" s="92">
        <v>-439</v>
      </c>
      <c r="N86" s="93"/>
      <c r="P86" s="97"/>
      <c r="Q86" s="97"/>
      <c r="R86" s="97"/>
      <c r="S86" s="97"/>
      <c r="U86" s="91"/>
      <c r="V86" s="91"/>
      <c r="W86" s="93"/>
      <c r="X86" s="93"/>
      <c r="Y86" s="97"/>
      <c r="Z86" s="97"/>
      <c r="AA86" s="97"/>
    </row>
    <row r="87" spans="1:27">
      <c r="A87" s="91" t="s">
        <v>27</v>
      </c>
      <c r="B87" s="91"/>
      <c r="C87" s="95">
        <v>87</v>
      </c>
      <c r="D87" s="93"/>
      <c r="E87" s="88"/>
      <c r="F87" s="91" t="s">
        <v>27</v>
      </c>
      <c r="G87" s="91"/>
      <c r="H87" s="95">
        <v>82</v>
      </c>
      <c r="I87" s="93"/>
      <c r="K87" s="91" t="s">
        <v>27</v>
      </c>
      <c r="L87" s="91"/>
      <c r="M87" s="95">
        <v>107</v>
      </c>
      <c r="N87" s="93"/>
      <c r="P87" s="97"/>
      <c r="Q87" s="97"/>
      <c r="R87" s="97"/>
      <c r="S87" s="97"/>
      <c r="U87" s="91"/>
      <c r="V87" s="91"/>
      <c r="W87" s="95"/>
      <c r="X87" s="93"/>
      <c r="Y87" s="97"/>
      <c r="Z87" s="97"/>
      <c r="AA87" s="97"/>
    </row>
    <row r="88" spans="1:27">
      <c r="A88" s="91" t="s">
        <v>30</v>
      </c>
      <c r="B88" s="91"/>
      <c r="C88" s="92">
        <v>-541</v>
      </c>
      <c r="D88" s="93"/>
      <c r="E88" s="88"/>
      <c r="F88" s="91" t="s">
        <v>30</v>
      </c>
      <c r="G88" s="91"/>
      <c r="H88" s="95">
        <v>363</v>
      </c>
      <c r="I88" s="93"/>
      <c r="K88" s="91" t="s">
        <v>30</v>
      </c>
      <c r="L88" s="91"/>
      <c r="M88" s="92">
        <v>-35</v>
      </c>
      <c r="N88" s="93"/>
      <c r="P88" s="88"/>
      <c r="Q88" s="88"/>
      <c r="R88" s="88"/>
      <c r="S88" s="88"/>
      <c r="U88" s="91"/>
      <c r="V88" s="91"/>
      <c r="W88" s="92"/>
      <c r="X88" s="93"/>
      <c r="Y88" s="97"/>
      <c r="Z88" s="97"/>
      <c r="AA88" s="97"/>
    </row>
    <row r="89" spans="1:27">
      <c r="A89" s="91" t="s">
        <v>32</v>
      </c>
      <c r="B89" s="91"/>
      <c r="C89" s="95">
        <v>48</v>
      </c>
      <c r="D89" s="92"/>
      <c r="E89" s="88"/>
      <c r="F89" s="91" t="s">
        <v>32</v>
      </c>
      <c r="G89" s="91"/>
      <c r="H89" s="95">
        <v>351</v>
      </c>
      <c r="I89" s="92"/>
      <c r="K89" s="91" t="s">
        <v>32</v>
      </c>
      <c r="L89" s="91"/>
      <c r="M89" s="92">
        <v>-328</v>
      </c>
      <c r="N89" s="92"/>
      <c r="P89" s="88"/>
      <c r="Q89" s="88"/>
      <c r="R89" s="88"/>
      <c r="S89" s="88"/>
      <c r="U89" s="91"/>
      <c r="V89" s="91"/>
      <c r="W89" s="92"/>
      <c r="X89" s="92"/>
      <c r="Y89" s="97"/>
      <c r="Z89" s="97"/>
      <c r="AA89" s="97"/>
    </row>
    <row r="90" spans="1:27">
      <c r="A90" s="91" t="s">
        <v>28</v>
      </c>
      <c r="B90" s="91"/>
      <c r="C90" s="92">
        <v>-122</v>
      </c>
      <c r="D90" s="92"/>
      <c r="E90" s="88"/>
      <c r="F90" s="91" t="s">
        <v>28</v>
      </c>
      <c r="G90" s="91"/>
      <c r="H90" s="95">
        <v>15</v>
      </c>
      <c r="I90" s="92"/>
      <c r="K90" s="91" t="s">
        <v>28</v>
      </c>
      <c r="L90" s="91"/>
      <c r="M90" s="92">
        <v>-208</v>
      </c>
      <c r="N90" s="92"/>
      <c r="P90" s="88"/>
      <c r="Q90" s="88"/>
      <c r="R90" s="88"/>
      <c r="S90" s="88"/>
      <c r="U90" s="91"/>
      <c r="V90" s="91"/>
      <c r="W90" s="92"/>
      <c r="X90" s="92"/>
      <c r="Y90" s="97"/>
      <c r="Z90" s="97"/>
      <c r="AA90" s="97"/>
    </row>
    <row r="91" spans="1:27">
      <c r="A91" s="91" t="s">
        <v>33</v>
      </c>
      <c r="B91" s="91"/>
      <c r="C91" s="95">
        <v>50</v>
      </c>
      <c r="D91" s="93"/>
      <c r="E91" s="88"/>
      <c r="F91" s="91" t="s">
        <v>33</v>
      </c>
      <c r="G91" s="91"/>
      <c r="H91" s="92">
        <v>-127</v>
      </c>
      <c r="I91" s="93"/>
      <c r="K91" s="91" t="s">
        <v>33</v>
      </c>
      <c r="L91" s="91"/>
      <c r="M91" s="95">
        <v>289</v>
      </c>
      <c r="N91" s="93"/>
      <c r="P91" s="88"/>
      <c r="Q91" s="88"/>
      <c r="R91" s="88"/>
      <c r="S91" s="88"/>
      <c r="U91" s="91"/>
      <c r="V91" s="91"/>
      <c r="W91" s="93"/>
      <c r="X91" s="93"/>
      <c r="Y91" s="97"/>
      <c r="Z91" s="97"/>
      <c r="AA91" s="97"/>
    </row>
    <row r="92" spans="1:27">
      <c r="A92" s="91" t="s">
        <v>34</v>
      </c>
      <c r="B92" s="91"/>
      <c r="C92" s="92">
        <v>-177</v>
      </c>
      <c r="D92" s="97"/>
      <c r="E92" s="88"/>
      <c r="F92" s="91" t="s">
        <v>34</v>
      </c>
      <c r="G92" s="91"/>
      <c r="H92" s="95">
        <v>140</v>
      </c>
      <c r="I92" s="97"/>
      <c r="K92" s="91" t="s">
        <v>34</v>
      </c>
      <c r="L92" s="91"/>
      <c r="M92" s="92">
        <v>-310</v>
      </c>
      <c r="N92" s="97"/>
      <c r="P92" s="88"/>
      <c r="Q92" s="88"/>
      <c r="R92" s="88"/>
      <c r="S92" s="88"/>
      <c r="U92" s="91"/>
      <c r="V92" s="91"/>
      <c r="W92" s="95"/>
      <c r="X92" s="97"/>
      <c r="Y92" s="97"/>
      <c r="Z92" s="97"/>
      <c r="AA92" s="97"/>
    </row>
    <row r="93" spans="1:27">
      <c r="A93" s="91" t="s">
        <v>35</v>
      </c>
      <c r="B93" s="91"/>
      <c r="C93" s="92">
        <v>-83</v>
      </c>
      <c r="D93" s="88"/>
      <c r="E93" s="88"/>
      <c r="F93" s="91" t="s">
        <v>35</v>
      </c>
      <c r="G93" s="91"/>
      <c r="H93" s="92">
        <v>-77</v>
      </c>
      <c r="I93" s="88"/>
      <c r="K93" s="91" t="s">
        <v>35</v>
      </c>
      <c r="L93" s="91"/>
      <c r="M93" s="92">
        <v>-140</v>
      </c>
      <c r="N93" s="88"/>
      <c r="P93" s="88"/>
      <c r="Q93" s="88"/>
      <c r="R93" s="88"/>
      <c r="S93" s="88"/>
      <c r="U93" s="91"/>
      <c r="V93" s="91"/>
      <c r="W93" s="95"/>
      <c r="X93" s="112"/>
      <c r="Y93" s="97"/>
      <c r="Z93" s="97"/>
      <c r="AA93" s="97"/>
    </row>
    <row r="94" spans="1:27">
      <c r="A94" s="100" t="s">
        <v>61</v>
      </c>
      <c r="B94" s="100"/>
      <c r="C94" s="101">
        <v>-786</v>
      </c>
      <c r="D94" s="102"/>
      <c r="E94" s="88"/>
      <c r="F94" s="100" t="s">
        <v>61</v>
      </c>
      <c r="G94" s="100"/>
      <c r="H94" s="102">
        <v>900</v>
      </c>
      <c r="I94" s="102"/>
      <c r="K94" s="100" t="s">
        <v>61</v>
      </c>
      <c r="L94" s="100"/>
      <c r="M94" s="101">
        <v>-1275</v>
      </c>
      <c r="N94" s="102"/>
      <c r="P94" s="88"/>
      <c r="Q94" s="88"/>
      <c r="R94" s="88"/>
      <c r="S94" s="88"/>
      <c r="U94" s="100"/>
      <c r="V94" s="100"/>
      <c r="W94" s="114"/>
      <c r="X94" s="113"/>
      <c r="Y94" s="97"/>
      <c r="Z94" s="97"/>
      <c r="AA94" s="97"/>
    </row>
    <row r="95" spans="1:27" ht="18">
      <c r="A95" s="97"/>
      <c r="B95" s="100"/>
      <c r="C95" s="103">
        <v>-1901</v>
      </c>
      <c r="D95" s="103">
        <v>-448</v>
      </c>
      <c r="E95" s="88"/>
      <c r="F95" s="97"/>
      <c r="G95" s="97"/>
      <c r="H95" s="109">
        <v>2142</v>
      </c>
      <c r="I95" s="103">
        <v>0</v>
      </c>
      <c r="K95" s="97"/>
      <c r="L95" s="97"/>
      <c r="M95" s="103">
        <v>-2877</v>
      </c>
      <c r="N95" s="103">
        <v>0</v>
      </c>
      <c r="P95" s="97"/>
      <c r="Q95" s="97"/>
      <c r="R95" s="103">
        <v>-822</v>
      </c>
      <c r="S95" s="103">
        <v>0</v>
      </c>
      <c r="U95" s="97"/>
      <c r="V95" s="97"/>
      <c r="W95" s="115"/>
      <c r="X95" s="115"/>
      <c r="Y95" s="97"/>
      <c r="Z95" s="97"/>
      <c r="AA95" s="97"/>
    </row>
    <row r="96" spans="1:27">
      <c r="A96" s="97"/>
      <c r="B96" s="100"/>
      <c r="C96" s="97"/>
      <c r="D96" s="97"/>
      <c r="E96" s="88"/>
      <c r="F96" s="97"/>
      <c r="G96" s="97"/>
      <c r="H96" s="97"/>
      <c r="I96" s="97"/>
      <c r="K96" s="97"/>
      <c r="L96" s="97"/>
      <c r="M96" s="97"/>
      <c r="N96" s="97"/>
      <c r="P96" s="88"/>
      <c r="Q96" s="88"/>
      <c r="R96" s="88"/>
      <c r="S96" s="88"/>
      <c r="U96" s="97"/>
      <c r="V96" s="97"/>
      <c r="W96" s="97"/>
      <c r="X96" s="97"/>
      <c r="Y96" s="97"/>
      <c r="Z96" s="97"/>
      <c r="AA96" s="97"/>
    </row>
    <row r="97" spans="1:27">
      <c r="A97" s="97"/>
      <c r="B97" s="100"/>
      <c r="C97" s="97"/>
      <c r="D97" s="97"/>
      <c r="E97" s="88"/>
      <c r="F97" s="97"/>
      <c r="G97" s="97"/>
      <c r="H97" s="97"/>
      <c r="I97" s="97"/>
      <c r="K97" s="97"/>
      <c r="L97" s="97"/>
      <c r="M97" s="97"/>
      <c r="N97" s="97"/>
      <c r="P97" s="88"/>
      <c r="Q97" s="88"/>
      <c r="R97" s="88"/>
      <c r="S97" s="88"/>
      <c r="U97" s="97"/>
      <c r="V97" s="97"/>
      <c r="W97" s="97"/>
      <c r="X97" s="97"/>
      <c r="Y97" s="97"/>
      <c r="Z97" s="97"/>
      <c r="AA97" s="97"/>
    </row>
    <row r="98" spans="1:27">
      <c r="A98" s="97"/>
      <c r="B98" s="100"/>
      <c r="C98" s="97"/>
      <c r="D98" s="97"/>
      <c r="E98" s="88"/>
      <c r="F98" s="97"/>
      <c r="G98" s="97"/>
      <c r="H98" s="97"/>
      <c r="I98" s="97"/>
      <c r="K98" s="97"/>
      <c r="L98" s="97"/>
      <c r="M98" s="97"/>
      <c r="N98" s="97"/>
      <c r="P98" s="88"/>
      <c r="Q98" s="88"/>
      <c r="R98" s="88"/>
      <c r="S98" s="88"/>
      <c r="U98" s="97"/>
      <c r="V98" s="97"/>
      <c r="W98" s="97"/>
      <c r="X98" s="97"/>
      <c r="Y98" s="97"/>
      <c r="Z98" s="97"/>
      <c r="AA98" s="97"/>
    </row>
    <row r="99" spans="1:27">
      <c r="A99" s="97"/>
      <c r="B99" s="100"/>
      <c r="C99" s="97"/>
      <c r="D99" s="97"/>
      <c r="E99" s="88"/>
      <c r="F99" s="97"/>
      <c r="G99" s="97"/>
      <c r="H99" s="97"/>
      <c r="I99" s="97"/>
      <c r="K99" s="97"/>
      <c r="L99" s="97"/>
      <c r="M99" s="97"/>
      <c r="N99" s="97"/>
      <c r="P99" s="88"/>
      <c r="Q99" s="88"/>
      <c r="R99" s="88"/>
      <c r="S99" s="88"/>
      <c r="U99" s="97"/>
      <c r="V99" s="97"/>
      <c r="W99" s="97"/>
      <c r="X99" s="97"/>
      <c r="Y99" s="97"/>
      <c r="Z99" s="97"/>
      <c r="AA99" s="97"/>
    </row>
    <row r="100" spans="1:27">
      <c r="A100" s="97"/>
      <c r="B100" s="100"/>
      <c r="C100" s="97"/>
      <c r="D100" s="97"/>
      <c r="E100" s="88"/>
      <c r="F100" s="97"/>
      <c r="G100" s="97"/>
      <c r="H100" s="97"/>
      <c r="I100" s="97"/>
      <c r="K100" s="97"/>
      <c r="L100" s="97"/>
      <c r="M100" s="97"/>
      <c r="N100" s="97"/>
      <c r="P100" s="88"/>
      <c r="Q100" s="88"/>
      <c r="R100" s="88"/>
      <c r="S100" s="88"/>
      <c r="U100" s="97"/>
      <c r="V100" s="97"/>
      <c r="W100" s="97"/>
      <c r="X100" s="97"/>
      <c r="Y100" s="97"/>
      <c r="Z100" s="97"/>
      <c r="AA100" s="97"/>
    </row>
    <row r="101" spans="1:27">
      <c r="A101" s="97"/>
      <c r="B101" s="100"/>
      <c r="C101" s="97"/>
      <c r="D101" s="97"/>
      <c r="E101" s="88"/>
      <c r="F101" s="97"/>
      <c r="G101" s="97"/>
      <c r="H101" s="97"/>
      <c r="I101" s="97"/>
      <c r="K101" s="97"/>
      <c r="L101" s="97"/>
      <c r="M101" s="97"/>
      <c r="N101" s="97"/>
      <c r="P101" s="88"/>
      <c r="Q101" s="88"/>
      <c r="R101" s="88"/>
      <c r="S101" s="88"/>
      <c r="U101" s="97"/>
      <c r="V101" s="97"/>
      <c r="W101" s="97"/>
      <c r="X101" s="97"/>
      <c r="Y101" s="97"/>
      <c r="Z101" s="97"/>
      <c r="AA101" s="97"/>
    </row>
    <row r="102" spans="1:27">
      <c r="A102" s="97"/>
      <c r="B102" s="100"/>
      <c r="C102" s="97"/>
      <c r="D102" s="97"/>
      <c r="E102" s="88"/>
      <c r="F102" s="97"/>
      <c r="G102" s="97"/>
      <c r="H102" s="97"/>
      <c r="I102" s="97"/>
      <c r="K102" s="97"/>
      <c r="L102" s="97"/>
      <c r="M102" s="97"/>
      <c r="N102" s="97"/>
      <c r="P102" s="88"/>
      <c r="Q102" s="88"/>
      <c r="R102" s="88"/>
      <c r="S102" s="88"/>
      <c r="U102" s="97"/>
      <c r="V102" s="97"/>
      <c r="W102" s="97"/>
      <c r="X102" s="97"/>
      <c r="Y102" s="97"/>
      <c r="Z102" s="97"/>
      <c r="AA102" s="97"/>
    </row>
    <row r="103" spans="1:27">
      <c r="A103" s="97"/>
      <c r="B103" s="100"/>
      <c r="C103" s="97"/>
      <c r="D103" s="97"/>
      <c r="E103" s="88"/>
      <c r="F103" s="97"/>
      <c r="G103" s="97"/>
      <c r="H103" s="97"/>
      <c r="I103" s="97"/>
      <c r="K103" s="97"/>
      <c r="L103" s="97"/>
      <c r="M103" s="97"/>
      <c r="N103" s="97"/>
      <c r="P103" s="88"/>
      <c r="Q103" s="88"/>
      <c r="R103" s="88"/>
      <c r="S103" s="88"/>
      <c r="U103" s="97"/>
      <c r="V103" s="97"/>
      <c r="W103" s="97"/>
      <c r="X103" s="97"/>
      <c r="Y103" s="97"/>
      <c r="Z103" s="97"/>
      <c r="AA103" s="97"/>
    </row>
    <row r="104" spans="1:27">
      <c r="A104" s="97"/>
      <c r="B104" s="100"/>
      <c r="C104" s="97"/>
      <c r="D104" s="97"/>
      <c r="E104" s="88"/>
      <c r="F104" s="97"/>
      <c r="G104" s="97"/>
      <c r="H104" s="97"/>
      <c r="I104" s="97"/>
      <c r="K104" s="97"/>
      <c r="L104" s="97"/>
      <c r="M104" s="97"/>
      <c r="N104" s="97"/>
      <c r="P104" s="88"/>
      <c r="Q104" s="88"/>
      <c r="R104" s="88"/>
      <c r="S104" s="88"/>
      <c r="U104" s="97"/>
      <c r="V104" s="97"/>
      <c r="W104" s="97"/>
      <c r="X104" s="97"/>
      <c r="Y104" s="97"/>
      <c r="Z104" s="97"/>
      <c r="AA104" s="97"/>
    </row>
    <row r="105" spans="1:27">
      <c r="A105" s="97"/>
      <c r="B105" s="100"/>
      <c r="C105" s="97"/>
      <c r="D105" s="97"/>
      <c r="E105" s="88"/>
      <c r="F105" s="97"/>
      <c r="G105" s="97"/>
      <c r="H105" s="97"/>
      <c r="I105" s="97"/>
      <c r="K105" s="97"/>
      <c r="L105" s="97"/>
      <c r="M105" s="97"/>
      <c r="N105" s="97"/>
      <c r="P105" s="88"/>
      <c r="Q105" s="88"/>
      <c r="R105" s="88"/>
      <c r="S105" s="88"/>
      <c r="U105" s="97"/>
      <c r="V105" s="97"/>
      <c r="W105" s="97"/>
      <c r="X105" s="97"/>
      <c r="Y105" s="97"/>
      <c r="Z105" s="97"/>
      <c r="AA105" s="97"/>
    </row>
    <row r="106" spans="1:27">
      <c r="A106" s="97"/>
      <c r="B106" s="100"/>
      <c r="C106" s="97"/>
      <c r="D106" s="97"/>
      <c r="E106" s="88"/>
      <c r="F106" s="97"/>
      <c r="G106" s="97"/>
      <c r="H106" s="97"/>
      <c r="I106" s="97"/>
      <c r="K106" s="97"/>
      <c r="L106" s="97"/>
      <c r="M106" s="97"/>
      <c r="N106" s="97"/>
      <c r="P106" s="88"/>
      <c r="Q106" s="88"/>
      <c r="R106" s="88"/>
      <c r="S106" s="88"/>
      <c r="U106" s="97"/>
      <c r="V106" s="97"/>
      <c r="W106" s="97"/>
      <c r="X106" s="97"/>
      <c r="Y106" s="97"/>
      <c r="Z106" s="97"/>
      <c r="AA106" s="97"/>
    </row>
    <row r="107" spans="1:27">
      <c r="A107" s="97"/>
      <c r="B107" s="100"/>
      <c r="C107" s="97"/>
      <c r="D107" s="97"/>
      <c r="E107" s="88"/>
      <c r="F107" s="97"/>
      <c r="G107" s="97"/>
      <c r="H107" s="97"/>
      <c r="I107" s="97"/>
      <c r="K107" s="97"/>
      <c r="L107" s="97"/>
      <c r="M107" s="97"/>
      <c r="N107" s="97"/>
      <c r="P107" s="88"/>
      <c r="Q107" s="88"/>
      <c r="R107" s="88"/>
      <c r="S107" s="88"/>
      <c r="U107" s="97"/>
      <c r="V107" s="97"/>
      <c r="W107" s="97"/>
      <c r="X107" s="97"/>
      <c r="Y107" s="97"/>
      <c r="Z107" s="97"/>
      <c r="AA107" s="97"/>
    </row>
    <row r="108" spans="1:27">
      <c r="A108" s="97"/>
      <c r="B108" s="100"/>
      <c r="C108" s="97"/>
      <c r="D108" s="97"/>
      <c r="E108" s="88"/>
      <c r="F108" s="97"/>
      <c r="G108" s="97"/>
      <c r="H108" s="97"/>
      <c r="I108" s="97"/>
      <c r="K108" s="97"/>
      <c r="L108" s="97"/>
      <c r="M108" s="97"/>
      <c r="N108" s="97"/>
      <c r="P108" s="88"/>
      <c r="Q108" s="88"/>
      <c r="R108" s="88"/>
      <c r="S108" s="88"/>
      <c r="U108" s="97"/>
      <c r="V108" s="97"/>
      <c r="W108" s="97"/>
      <c r="X108" s="97"/>
      <c r="Y108" s="97"/>
      <c r="Z108" s="97"/>
      <c r="AA108" s="97"/>
    </row>
    <row r="109" spans="1:27">
      <c r="A109" s="97"/>
      <c r="B109" s="100"/>
      <c r="C109" s="97"/>
      <c r="D109" s="97"/>
      <c r="E109" s="88"/>
      <c r="F109" s="97"/>
      <c r="G109" s="97"/>
      <c r="H109" s="97"/>
      <c r="I109" s="97"/>
      <c r="K109" s="97"/>
      <c r="L109" s="97"/>
      <c r="M109" s="97"/>
      <c r="N109" s="97"/>
      <c r="P109" s="88"/>
      <c r="Q109" s="88"/>
      <c r="R109" s="88"/>
      <c r="S109" s="88"/>
      <c r="U109" s="97"/>
      <c r="V109" s="97"/>
      <c r="W109" s="97"/>
      <c r="X109" s="97"/>
      <c r="Y109" s="97"/>
      <c r="Z109" s="97"/>
      <c r="AA109" s="97"/>
    </row>
    <row r="110" spans="1:27">
      <c r="A110" s="97"/>
      <c r="B110" s="100"/>
      <c r="C110" s="97"/>
      <c r="D110" s="97"/>
      <c r="E110" s="88"/>
      <c r="F110" s="97"/>
      <c r="G110" s="97"/>
      <c r="H110" s="97"/>
      <c r="I110" s="97"/>
      <c r="K110" s="97"/>
      <c r="L110" s="97"/>
      <c r="M110" s="97"/>
      <c r="N110" s="97"/>
      <c r="P110" s="88"/>
      <c r="Q110" s="88"/>
      <c r="R110" s="88"/>
      <c r="S110" s="88"/>
      <c r="U110" s="97"/>
      <c r="V110" s="97"/>
      <c r="W110" s="97"/>
      <c r="X110" s="97"/>
      <c r="Y110" s="97"/>
      <c r="Z110" s="97"/>
      <c r="AA110" s="97"/>
    </row>
    <row r="111" spans="1:27">
      <c r="A111" s="97"/>
      <c r="B111" s="100"/>
      <c r="C111" s="97"/>
      <c r="D111" s="97"/>
      <c r="E111" s="88"/>
      <c r="F111" s="97"/>
      <c r="G111" s="97"/>
      <c r="H111" s="97"/>
      <c r="I111" s="97"/>
      <c r="K111" s="97"/>
      <c r="L111" s="97"/>
      <c r="M111" s="97"/>
      <c r="N111" s="97"/>
      <c r="P111" s="88"/>
      <c r="Q111" s="88"/>
      <c r="R111" s="88"/>
      <c r="S111" s="88"/>
      <c r="U111" s="97"/>
      <c r="V111" s="97"/>
      <c r="W111" s="97"/>
      <c r="X111" s="97"/>
      <c r="Y111" s="97"/>
      <c r="Z111" s="97"/>
      <c r="AA111" s="97"/>
    </row>
    <row r="112" spans="1:27">
      <c r="A112" s="97"/>
      <c r="B112" s="100"/>
      <c r="C112" s="97"/>
      <c r="D112" s="97"/>
      <c r="E112" s="88"/>
      <c r="F112" s="97"/>
      <c r="G112" s="97"/>
      <c r="H112" s="97"/>
      <c r="I112" s="97"/>
      <c r="K112" s="97"/>
      <c r="L112" s="97"/>
      <c r="M112" s="97"/>
      <c r="N112" s="97"/>
      <c r="P112" s="88"/>
      <c r="Q112" s="88"/>
      <c r="R112" s="88"/>
      <c r="S112" s="88"/>
      <c r="U112" s="97"/>
      <c r="V112" s="97"/>
      <c r="W112" s="97"/>
      <c r="X112" s="97"/>
      <c r="Y112" s="97"/>
      <c r="Z112" s="97"/>
      <c r="AA112" s="97"/>
    </row>
    <row r="113" spans="1:27">
      <c r="A113" s="97"/>
      <c r="B113" s="100"/>
      <c r="C113" s="97"/>
      <c r="D113" s="97"/>
      <c r="E113" s="88"/>
      <c r="F113" s="97"/>
      <c r="G113" s="97"/>
      <c r="H113" s="97"/>
      <c r="I113" s="97"/>
      <c r="K113" s="97"/>
      <c r="L113" s="97"/>
      <c r="M113" s="97"/>
      <c r="N113" s="97"/>
      <c r="P113" s="88"/>
      <c r="Q113" s="88"/>
      <c r="R113" s="88"/>
      <c r="S113" s="88"/>
      <c r="U113" s="97"/>
      <c r="V113" s="97"/>
      <c r="W113" s="97"/>
      <c r="X113" s="97"/>
      <c r="Y113" s="97"/>
      <c r="Z113" s="97"/>
      <c r="AA113" s="97"/>
    </row>
    <row r="114" spans="1:27">
      <c r="A114" s="97"/>
      <c r="B114" s="100"/>
      <c r="C114" s="97"/>
      <c r="D114" s="97"/>
      <c r="E114" s="88"/>
      <c r="F114" s="97"/>
      <c r="G114" s="97"/>
      <c r="H114" s="97"/>
      <c r="I114" s="97"/>
      <c r="K114" s="97"/>
      <c r="L114" s="97"/>
      <c r="M114" s="97"/>
      <c r="N114" s="97"/>
      <c r="P114" s="88"/>
      <c r="Q114" s="88"/>
      <c r="R114" s="88"/>
      <c r="S114" s="88"/>
      <c r="U114" s="97"/>
      <c r="V114" s="97"/>
      <c r="W114" s="97"/>
      <c r="X114" s="97"/>
      <c r="Y114" s="97"/>
      <c r="Z114" s="97"/>
      <c r="AA114" s="97"/>
    </row>
    <row r="115" spans="1:27">
      <c r="A115" s="97"/>
      <c r="B115" s="100"/>
      <c r="C115" s="97"/>
      <c r="D115" s="97"/>
      <c r="E115" s="88"/>
      <c r="F115" s="97"/>
      <c r="G115" s="97"/>
      <c r="H115" s="97"/>
      <c r="I115" s="97"/>
      <c r="K115" s="97"/>
      <c r="L115" s="97"/>
      <c r="M115" s="97"/>
      <c r="N115" s="97"/>
      <c r="P115" s="88"/>
      <c r="Q115" s="88"/>
      <c r="R115" s="88"/>
      <c r="S115" s="88"/>
      <c r="U115" s="97"/>
      <c r="V115" s="97"/>
      <c r="W115" s="97"/>
      <c r="X115" s="97"/>
      <c r="Y115" s="97"/>
      <c r="Z115" s="97"/>
      <c r="AA115" s="97"/>
    </row>
    <row r="116" spans="1:27">
      <c r="A116" s="97"/>
      <c r="B116" s="100"/>
      <c r="C116" s="97"/>
      <c r="D116" s="97"/>
      <c r="E116" s="88"/>
      <c r="F116" s="97"/>
      <c r="G116" s="97"/>
      <c r="H116" s="97"/>
      <c r="I116" s="97"/>
      <c r="K116" s="97"/>
      <c r="L116" s="97"/>
      <c r="M116" s="97"/>
      <c r="N116" s="97"/>
      <c r="P116" s="88"/>
      <c r="Q116" s="88"/>
      <c r="R116" s="88"/>
      <c r="S116" s="88"/>
      <c r="U116" s="97"/>
      <c r="V116" s="97"/>
      <c r="W116" s="97"/>
      <c r="X116" s="97"/>
      <c r="Y116" s="97"/>
      <c r="Z116" s="97"/>
      <c r="AA116" s="97"/>
    </row>
    <row r="117" spans="1:27">
      <c r="A117" s="97"/>
      <c r="B117" s="100"/>
      <c r="C117" s="97"/>
      <c r="D117" s="97"/>
      <c r="E117" s="88"/>
      <c r="F117" s="97"/>
      <c r="G117" s="97"/>
      <c r="H117" s="97"/>
      <c r="I117" s="97"/>
      <c r="K117" s="97"/>
      <c r="L117" s="97"/>
      <c r="M117" s="97"/>
      <c r="N117" s="97"/>
      <c r="P117" s="88"/>
      <c r="Q117" s="88"/>
      <c r="R117" s="88"/>
      <c r="S117" s="88"/>
      <c r="U117" s="97"/>
      <c r="V117" s="97"/>
      <c r="W117" s="97"/>
      <c r="X117" s="97"/>
      <c r="Y117" s="97"/>
      <c r="Z117" s="97"/>
      <c r="AA117" s="97"/>
    </row>
    <row r="118" spans="1:27">
      <c r="A118" s="97"/>
      <c r="B118" s="100"/>
      <c r="C118" s="97"/>
      <c r="D118" s="97"/>
      <c r="E118" s="88"/>
      <c r="F118" s="97"/>
      <c r="G118" s="97"/>
      <c r="H118" s="97"/>
      <c r="I118" s="97"/>
      <c r="K118" s="97"/>
      <c r="L118" s="97"/>
      <c r="M118" s="97"/>
      <c r="N118" s="97"/>
      <c r="P118" s="88"/>
      <c r="Q118" s="88"/>
      <c r="R118" s="88"/>
      <c r="S118" s="88"/>
      <c r="U118" s="97"/>
      <c r="V118" s="97"/>
      <c r="W118" s="97"/>
      <c r="X118" s="97"/>
      <c r="Y118" s="97"/>
      <c r="Z118" s="97"/>
      <c r="AA118" s="97"/>
    </row>
    <row r="119" spans="1:27">
      <c r="A119" s="97"/>
      <c r="B119" s="100"/>
      <c r="C119" s="97"/>
      <c r="D119" s="97"/>
      <c r="E119" s="88"/>
      <c r="F119" s="97"/>
      <c r="G119" s="97"/>
      <c r="H119" s="97"/>
      <c r="I119" s="97"/>
      <c r="K119" s="97"/>
      <c r="L119" s="97"/>
      <c r="M119" s="97"/>
      <c r="N119" s="97"/>
      <c r="P119" s="88"/>
      <c r="Q119" s="88"/>
      <c r="R119" s="88"/>
      <c r="S119" s="88"/>
      <c r="U119" s="97"/>
      <c r="V119" s="97"/>
      <c r="W119" s="97"/>
      <c r="X119" s="97"/>
      <c r="Y119" s="97"/>
      <c r="Z119" s="97"/>
      <c r="AA119" s="97"/>
    </row>
    <row r="120" spans="1:27">
      <c r="A120" s="97"/>
      <c r="B120" s="100"/>
      <c r="C120" s="97"/>
      <c r="D120" s="97"/>
      <c r="E120" s="88"/>
      <c r="F120" s="97"/>
      <c r="G120" s="97"/>
      <c r="H120" s="97"/>
      <c r="I120" s="97"/>
      <c r="K120" s="97"/>
      <c r="L120" s="97"/>
      <c r="M120" s="97"/>
      <c r="N120" s="97"/>
      <c r="P120" s="88"/>
      <c r="Q120" s="88"/>
      <c r="R120" s="88"/>
      <c r="S120" s="88"/>
      <c r="U120" s="97"/>
      <c r="V120" s="97"/>
      <c r="W120" s="97"/>
      <c r="X120" s="97"/>
      <c r="Y120" s="97"/>
      <c r="Z120" s="97"/>
      <c r="AA120" s="97"/>
    </row>
  </sheetData>
  <mergeCells count="10">
    <mergeCell ref="A49:D49"/>
    <mergeCell ref="F49:I49"/>
    <mergeCell ref="K49:N49"/>
    <mergeCell ref="P49:S49"/>
    <mergeCell ref="U49:X49"/>
    <mergeCell ref="A1:D1"/>
    <mergeCell ref="F1:I1"/>
    <mergeCell ref="K1:N1"/>
    <mergeCell ref="P1:S1"/>
    <mergeCell ref="U1:X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W52"/>
  <sheetViews>
    <sheetView topLeftCell="A19" workbookViewId="0">
      <selection activeCell="G45" sqref="G45"/>
    </sheetView>
  </sheetViews>
  <sheetFormatPr defaultRowHeight="15"/>
  <cols>
    <col min="1" max="1" width="12" bestFit="1" customWidth="1"/>
    <col min="2" max="2" width="8.42578125" bestFit="1" customWidth="1"/>
    <col min="3" max="3" width="8.140625" bestFit="1" customWidth="1"/>
    <col min="4" max="4" width="7.28515625" bestFit="1" customWidth="1"/>
    <col min="5" max="5" width="2.7109375" customWidth="1"/>
    <col min="6" max="6" width="12" bestFit="1" customWidth="1"/>
    <col min="7" max="7" width="8.28515625" bestFit="1" customWidth="1"/>
    <col min="8" max="8" width="12.7109375" bestFit="1" customWidth="1"/>
    <col min="9" max="9" width="10.7109375" bestFit="1" customWidth="1"/>
    <col min="10" max="10" width="2.7109375" style="117" customWidth="1"/>
    <col min="11" max="11" width="12" bestFit="1" customWidth="1"/>
    <col min="12" max="12" width="8.28515625" bestFit="1" customWidth="1"/>
    <col min="13" max="13" width="12.7109375" bestFit="1" customWidth="1"/>
    <col min="14" max="14" width="10.7109375" bestFit="1" customWidth="1"/>
    <col min="15" max="15" width="2.7109375" style="117" customWidth="1"/>
    <col min="16" max="16" width="12" bestFit="1" customWidth="1"/>
    <col min="17" max="17" width="8.28515625" bestFit="1" customWidth="1"/>
    <col min="18" max="18" width="12.7109375" bestFit="1" customWidth="1"/>
    <col min="19" max="19" width="10.7109375" bestFit="1" customWidth="1"/>
  </cols>
  <sheetData>
    <row r="1" spans="1:23">
      <c r="A1" s="169" t="s">
        <v>67</v>
      </c>
      <c r="B1" s="169"/>
      <c r="C1" s="169"/>
      <c r="D1" s="169"/>
      <c r="E1" s="131"/>
      <c r="F1" s="169" t="s">
        <v>68</v>
      </c>
      <c r="G1" s="169"/>
      <c r="H1" s="169"/>
      <c r="I1" s="169"/>
      <c r="J1" s="131"/>
      <c r="K1" s="169" t="s">
        <v>69</v>
      </c>
      <c r="L1" s="169"/>
      <c r="M1" s="169"/>
      <c r="N1" s="169"/>
      <c r="O1" s="131"/>
      <c r="P1" s="169" t="s">
        <v>70</v>
      </c>
      <c r="Q1" s="169"/>
      <c r="R1" s="169"/>
      <c r="S1" s="169"/>
      <c r="T1" s="117"/>
      <c r="U1" s="117"/>
      <c r="V1" s="117"/>
      <c r="W1" s="117"/>
    </row>
    <row r="2" spans="1:23" ht="21" customHeight="1">
      <c r="A2" s="118" t="s">
        <v>54</v>
      </c>
      <c r="B2" s="119" t="s">
        <v>56</v>
      </c>
      <c r="C2" s="132" t="s">
        <v>57</v>
      </c>
      <c r="D2" s="132" t="s">
        <v>71</v>
      </c>
      <c r="E2" s="131"/>
      <c r="F2" s="118" t="s">
        <v>54</v>
      </c>
      <c r="G2" s="119" t="s">
        <v>56</v>
      </c>
      <c r="H2" s="132" t="s">
        <v>145</v>
      </c>
      <c r="I2" s="132" t="s">
        <v>146</v>
      </c>
      <c r="J2" s="131"/>
      <c r="K2" s="118" t="s">
        <v>54</v>
      </c>
      <c r="L2" s="119" t="s">
        <v>56</v>
      </c>
      <c r="M2" s="132" t="s">
        <v>145</v>
      </c>
      <c r="N2" s="132" t="s">
        <v>146</v>
      </c>
      <c r="O2" s="131"/>
      <c r="P2" s="118" t="s">
        <v>54</v>
      </c>
      <c r="Q2" s="119" t="s">
        <v>56</v>
      </c>
      <c r="R2" s="132" t="s">
        <v>145</v>
      </c>
      <c r="S2" s="132" t="s">
        <v>146</v>
      </c>
      <c r="T2" s="133"/>
      <c r="U2" s="133"/>
      <c r="V2" s="133"/>
      <c r="W2" s="133"/>
    </row>
    <row r="3" spans="1:23">
      <c r="A3" s="120" t="s">
        <v>26</v>
      </c>
      <c r="B3" s="121">
        <v>-28</v>
      </c>
      <c r="C3" s="121">
        <v>-16</v>
      </c>
      <c r="D3" s="121">
        <v>-99</v>
      </c>
      <c r="E3" s="131"/>
      <c r="F3" s="120" t="s">
        <v>26</v>
      </c>
      <c r="G3" s="123">
        <v>236</v>
      </c>
      <c r="H3" s="123">
        <v>0</v>
      </c>
      <c r="I3" s="123">
        <v>0</v>
      </c>
      <c r="J3" s="131"/>
      <c r="K3" s="120" t="s">
        <v>26</v>
      </c>
      <c r="L3" s="121"/>
      <c r="M3" s="122"/>
      <c r="N3" s="122"/>
      <c r="O3" s="131"/>
      <c r="P3" s="120" t="s">
        <v>26</v>
      </c>
      <c r="Q3" s="121"/>
      <c r="R3" s="122"/>
      <c r="S3" s="122"/>
      <c r="T3" s="117"/>
      <c r="U3" s="117"/>
      <c r="V3" s="117"/>
      <c r="W3" s="117"/>
    </row>
    <row r="4" spans="1:23">
      <c r="A4" s="120" t="s">
        <v>29</v>
      </c>
      <c r="B4" s="121">
        <v>-153</v>
      </c>
      <c r="C4" s="121">
        <v>-107</v>
      </c>
      <c r="D4" s="121">
        <v>-107</v>
      </c>
      <c r="E4" s="131"/>
      <c r="F4" s="120" t="s">
        <v>29</v>
      </c>
      <c r="G4" s="121">
        <v>-391</v>
      </c>
      <c r="H4" s="123">
        <v>0</v>
      </c>
      <c r="I4" s="123">
        <v>0</v>
      </c>
      <c r="J4" s="131"/>
      <c r="K4" s="120" t="s">
        <v>29</v>
      </c>
      <c r="L4" s="121"/>
      <c r="M4" s="122"/>
      <c r="N4" s="122"/>
      <c r="O4" s="131"/>
      <c r="P4" s="120" t="s">
        <v>29</v>
      </c>
      <c r="Q4" s="121"/>
      <c r="R4" s="122"/>
      <c r="S4" s="122"/>
      <c r="T4" s="117"/>
      <c r="U4" s="117"/>
      <c r="V4" s="117"/>
      <c r="W4" s="117"/>
    </row>
    <row r="5" spans="1:23">
      <c r="A5" s="120" t="s">
        <v>31</v>
      </c>
      <c r="B5" s="121">
        <v>-319</v>
      </c>
      <c r="C5" s="123">
        <v>154</v>
      </c>
      <c r="D5" s="123">
        <v>154</v>
      </c>
      <c r="E5" s="131"/>
      <c r="F5" s="120" t="s">
        <v>31</v>
      </c>
      <c r="G5" s="123">
        <v>13</v>
      </c>
      <c r="H5" s="121">
        <v>-77</v>
      </c>
      <c r="I5" s="121">
        <v>-77</v>
      </c>
      <c r="J5" s="131"/>
      <c r="K5" s="120" t="s">
        <v>31</v>
      </c>
      <c r="L5" s="121"/>
      <c r="M5" s="122"/>
      <c r="N5" s="122"/>
      <c r="O5" s="131"/>
      <c r="P5" s="120" t="s">
        <v>31</v>
      </c>
      <c r="Q5" s="121"/>
      <c r="R5" s="122"/>
      <c r="S5" s="122"/>
      <c r="T5" s="117"/>
      <c r="U5" s="117"/>
      <c r="V5" s="117"/>
      <c r="W5" s="117"/>
    </row>
    <row r="6" spans="1:23">
      <c r="A6" s="120" t="s">
        <v>27</v>
      </c>
      <c r="B6" s="121">
        <v>-22</v>
      </c>
      <c r="C6" s="123">
        <v>48</v>
      </c>
      <c r="D6" s="123">
        <v>74</v>
      </c>
      <c r="E6" s="131"/>
      <c r="F6" s="120" t="s">
        <v>27</v>
      </c>
      <c r="G6" s="123">
        <v>134</v>
      </c>
      <c r="H6" s="123">
        <v>0</v>
      </c>
      <c r="I6" s="123">
        <v>0</v>
      </c>
      <c r="J6" s="131"/>
      <c r="K6" s="120" t="s">
        <v>27</v>
      </c>
      <c r="L6" s="123"/>
      <c r="M6" s="122"/>
      <c r="N6" s="122"/>
      <c r="O6" s="131"/>
      <c r="P6" s="120" t="s">
        <v>27</v>
      </c>
      <c r="Q6" s="123"/>
      <c r="R6" s="122"/>
      <c r="S6" s="122"/>
      <c r="T6" s="117"/>
      <c r="U6" s="117"/>
      <c r="V6" s="117"/>
      <c r="W6" s="117"/>
    </row>
    <row r="7" spans="1:23">
      <c r="A7" s="120" t="s">
        <v>30</v>
      </c>
      <c r="B7" s="123">
        <v>28</v>
      </c>
      <c r="C7" s="122">
        <v>0</v>
      </c>
      <c r="D7" s="122">
        <v>0</v>
      </c>
      <c r="E7" s="131"/>
      <c r="F7" s="134" t="s">
        <v>30</v>
      </c>
      <c r="G7" s="121">
        <v>-349</v>
      </c>
      <c r="H7" s="123">
        <v>0</v>
      </c>
      <c r="I7" s="123">
        <v>0</v>
      </c>
      <c r="J7" s="131"/>
      <c r="K7" s="120" t="s">
        <v>30</v>
      </c>
      <c r="L7" s="121"/>
      <c r="M7" s="122"/>
      <c r="N7" s="122"/>
      <c r="O7" s="131"/>
      <c r="P7" s="120" t="s">
        <v>30</v>
      </c>
      <c r="Q7" s="121"/>
      <c r="R7" s="122"/>
      <c r="S7" s="122"/>
      <c r="T7" s="117"/>
      <c r="U7" s="117"/>
      <c r="V7" s="117"/>
      <c r="W7" s="117"/>
    </row>
    <row r="8" spans="1:23">
      <c r="A8" s="120" t="s">
        <v>32</v>
      </c>
      <c r="B8" s="121">
        <v>-114</v>
      </c>
      <c r="C8" s="123">
        <v>88</v>
      </c>
      <c r="D8" s="123">
        <v>110</v>
      </c>
      <c r="E8" s="131"/>
      <c r="F8" s="120" t="s">
        <v>32</v>
      </c>
      <c r="G8" s="121">
        <v>-26</v>
      </c>
      <c r="H8" s="121">
        <v>-65</v>
      </c>
      <c r="I8" s="121">
        <v>0</v>
      </c>
      <c r="J8" s="131"/>
      <c r="K8" s="120" t="s">
        <v>32</v>
      </c>
      <c r="L8" s="121"/>
      <c r="M8" s="121"/>
      <c r="N8" s="121"/>
      <c r="O8" s="131"/>
      <c r="P8" s="120" t="s">
        <v>32</v>
      </c>
      <c r="Q8" s="121"/>
      <c r="R8" s="121"/>
      <c r="S8" s="121"/>
      <c r="T8" s="117"/>
      <c r="U8" s="117"/>
      <c r="V8" s="117"/>
      <c r="W8" s="117"/>
    </row>
    <row r="9" spans="1:23">
      <c r="A9" s="120" t="s">
        <v>28</v>
      </c>
      <c r="B9" s="123">
        <v>111</v>
      </c>
      <c r="C9" s="122">
        <v>0</v>
      </c>
      <c r="D9" s="122">
        <v>0</v>
      </c>
      <c r="E9" s="131"/>
      <c r="F9" s="120" t="s">
        <v>28</v>
      </c>
      <c r="G9" s="121">
        <v>-192</v>
      </c>
      <c r="H9" s="123">
        <v>0</v>
      </c>
      <c r="I9" s="123">
        <v>0</v>
      </c>
      <c r="J9" s="131"/>
      <c r="K9" s="120" t="s">
        <v>28</v>
      </c>
      <c r="L9" s="121"/>
      <c r="M9" s="121"/>
      <c r="N9" s="121"/>
      <c r="O9" s="131"/>
      <c r="P9" s="120" t="s">
        <v>28</v>
      </c>
      <c r="Q9" s="121"/>
      <c r="R9" s="121"/>
      <c r="S9" s="121"/>
      <c r="T9" s="117"/>
      <c r="U9" s="117"/>
      <c r="V9" s="117"/>
      <c r="W9" s="117"/>
    </row>
    <row r="10" spans="1:23">
      <c r="A10" s="120" t="s">
        <v>33</v>
      </c>
      <c r="B10" s="123">
        <v>157</v>
      </c>
      <c r="C10" s="121">
        <v>-103</v>
      </c>
      <c r="D10" s="121">
        <v>-103</v>
      </c>
      <c r="E10" s="131"/>
      <c r="F10" s="120" t="s">
        <v>33</v>
      </c>
      <c r="G10" s="121">
        <v>-124</v>
      </c>
      <c r="H10" s="121">
        <v>-165</v>
      </c>
      <c r="I10" s="121">
        <v>-165</v>
      </c>
      <c r="J10" s="131"/>
      <c r="K10" s="120" t="s">
        <v>33</v>
      </c>
      <c r="L10" s="123"/>
      <c r="M10" s="122"/>
      <c r="N10" s="122"/>
      <c r="O10" s="131"/>
      <c r="P10" s="120" t="s">
        <v>33</v>
      </c>
      <c r="Q10" s="123"/>
      <c r="R10" s="122"/>
      <c r="S10" s="122"/>
      <c r="T10" s="117"/>
      <c r="U10" s="117"/>
      <c r="V10" s="117"/>
      <c r="W10" s="117"/>
    </row>
    <row r="11" spans="1:23">
      <c r="A11" s="120" t="s">
        <v>34</v>
      </c>
      <c r="B11" s="123">
        <v>223</v>
      </c>
      <c r="C11" s="121">
        <v>-9</v>
      </c>
      <c r="D11" s="123">
        <v>210</v>
      </c>
      <c r="E11" s="131"/>
      <c r="F11" s="120" t="s">
        <v>34</v>
      </c>
      <c r="G11" s="123">
        <v>111</v>
      </c>
      <c r="H11" s="121">
        <v>-43</v>
      </c>
      <c r="I11" s="121">
        <v>-43</v>
      </c>
      <c r="J11" s="131"/>
      <c r="K11" s="120" t="s">
        <v>34</v>
      </c>
      <c r="L11" s="121"/>
      <c r="M11" s="121"/>
      <c r="N11" s="121"/>
      <c r="O11" s="131"/>
      <c r="P11" s="120" t="s">
        <v>34</v>
      </c>
      <c r="Q11" s="121"/>
      <c r="R11" s="121"/>
      <c r="S11" s="121"/>
      <c r="T11" s="117"/>
      <c r="U11" s="117"/>
      <c r="V11" s="117"/>
      <c r="W11" s="117"/>
    </row>
    <row r="12" spans="1:23">
      <c r="A12" s="120" t="s">
        <v>35</v>
      </c>
      <c r="B12" s="125">
        <v>-169</v>
      </c>
      <c r="C12" s="123">
        <v>72</v>
      </c>
      <c r="D12" s="123">
        <v>64</v>
      </c>
      <c r="E12" s="131"/>
      <c r="F12" s="120" t="s">
        <v>35</v>
      </c>
      <c r="G12" s="126">
        <v>208</v>
      </c>
      <c r="H12" s="123">
        <v>0</v>
      </c>
      <c r="I12" s="123">
        <v>0</v>
      </c>
      <c r="J12" s="131"/>
      <c r="K12" s="120" t="s">
        <v>35</v>
      </c>
      <c r="L12" s="126"/>
      <c r="M12" s="117"/>
      <c r="N12" s="117"/>
      <c r="O12" s="131"/>
      <c r="P12" s="120" t="s">
        <v>35</v>
      </c>
      <c r="Q12" s="126"/>
      <c r="R12" s="117"/>
      <c r="S12" s="117"/>
      <c r="T12" s="117"/>
      <c r="U12" s="117"/>
      <c r="V12" s="117"/>
      <c r="W12" s="117"/>
    </row>
    <row r="13" spans="1:23">
      <c r="A13" s="127" t="s">
        <v>58</v>
      </c>
      <c r="B13" s="128">
        <f>SUM(B3:B12)</f>
        <v>-286</v>
      </c>
      <c r="C13" s="129">
        <f t="shared" ref="C13:D13" si="0">SUM(C3:C12)</f>
        <v>127</v>
      </c>
      <c r="D13" s="129">
        <f t="shared" si="0"/>
        <v>303</v>
      </c>
      <c r="E13" s="131"/>
      <c r="F13" s="127" t="s">
        <v>58</v>
      </c>
      <c r="G13" s="128">
        <f>SUM(G3:G12)</f>
        <v>-380</v>
      </c>
      <c r="H13" s="128">
        <f t="shared" ref="H13" si="1">SUM(H3:H12)</f>
        <v>-350</v>
      </c>
      <c r="I13" s="128">
        <f t="shared" ref="I13" si="2">SUM(I3:I12)</f>
        <v>-285</v>
      </c>
      <c r="J13" s="131"/>
      <c r="K13" s="127" t="s">
        <v>58</v>
      </c>
      <c r="L13" s="128">
        <f>SUM(L3:L12)</f>
        <v>0</v>
      </c>
      <c r="M13" s="129">
        <f t="shared" ref="M13" si="3">SUM(M3:M12)</f>
        <v>0</v>
      </c>
      <c r="N13" s="129">
        <f t="shared" ref="N13" si="4">SUM(N3:N12)</f>
        <v>0</v>
      </c>
      <c r="O13" s="131"/>
      <c r="P13" s="127" t="s">
        <v>58</v>
      </c>
      <c r="Q13" s="128">
        <f>SUM(Q3:Q12)</f>
        <v>0</v>
      </c>
      <c r="R13" s="129">
        <f t="shared" ref="R13" si="5">SUM(R3:R12)</f>
        <v>0</v>
      </c>
      <c r="S13" s="129">
        <f t="shared" ref="S13" si="6">SUM(S3:S12)</f>
        <v>0</v>
      </c>
      <c r="T13" s="117"/>
      <c r="U13" s="117"/>
      <c r="V13" s="117"/>
      <c r="W13" s="117"/>
    </row>
    <row r="14" spans="1:23">
      <c r="A14" s="120" t="s">
        <v>26</v>
      </c>
      <c r="B14" s="121">
        <v>-77</v>
      </c>
      <c r="C14" s="137" t="s">
        <v>72</v>
      </c>
      <c r="D14" s="137" t="s">
        <v>73</v>
      </c>
      <c r="E14" s="131"/>
      <c r="F14" s="120" t="s">
        <v>26</v>
      </c>
      <c r="G14" s="121">
        <v>-77</v>
      </c>
      <c r="H14" s="122"/>
      <c r="I14" s="122"/>
      <c r="J14" s="131"/>
      <c r="K14" s="120" t="s">
        <v>26</v>
      </c>
      <c r="L14" s="121"/>
      <c r="M14" s="122"/>
      <c r="N14" s="122"/>
      <c r="O14" s="131"/>
      <c r="P14" s="120" t="s">
        <v>26</v>
      </c>
      <c r="Q14" s="121"/>
      <c r="R14" s="122"/>
      <c r="S14" s="122"/>
      <c r="T14" s="117"/>
      <c r="U14" s="117"/>
      <c r="V14" s="117"/>
      <c r="W14" s="117"/>
    </row>
    <row r="15" spans="1:23">
      <c r="A15" s="120" t="s">
        <v>29</v>
      </c>
      <c r="B15" s="121">
        <v>-428</v>
      </c>
      <c r="C15" s="137" t="s">
        <v>72</v>
      </c>
      <c r="D15" s="137" t="s">
        <v>73</v>
      </c>
      <c r="E15" s="131"/>
      <c r="F15" s="120" t="s">
        <v>29</v>
      </c>
      <c r="G15" s="123">
        <v>141</v>
      </c>
      <c r="H15" s="122"/>
      <c r="I15" s="122"/>
      <c r="J15" s="131"/>
      <c r="K15" s="120" t="s">
        <v>29</v>
      </c>
      <c r="L15" s="121"/>
      <c r="M15" s="122"/>
      <c r="N15" s="122"/>
      <c r="O15" s="131"/>
      <c r="P15" s="120" t="s">
        <v>29</v>
      </c>
      <c r="Q15" s="121"/>
      <c r="R15" s="122"/>
      <c r="S15" s="122"/>
      <c r="T15" s="117"/>
      <c r="U15" s="117"/>
      <c r="V15" s="117"/>
      <c r="W15" s="117"/>
    </row>
    <row r="16" spans="1:23">
      <c r="A16" s="120" t="s">
        <v>31</v>
      </c>
      <c r="B16" s="121">
        <v>-260</v>
      </c>
      <c r="C16" s="137" t="s">
        <v>72</v>
      </c>
      <c r="D16" s="137" t="s">
        <v>73</v>
      </c>
      <c r="E16" s="131"/>
      <c r="F16" s="120" t="s">
        <v>31</v>
      </c>
      <c r="G16" s="121">
        <v>-108</v>
      </c>
      <c r="H16" s="122"/>
      <c r="I16" s="122"/>
      <c r="J16" s="131"/>
      <c r="K16" s="120" t="s">
        <v>31</v>
      </c>
      <c r="L16" s="121"/>
      <c r="M16" s="122"/>
      <c r="N16" s="122"/>
      <c r="O16" s="131"/>
      <c r="P16" s="120" t="s">
        <v>31</v>
      </c>
      <c r="Q16" s="121"/>
      <c r="R16" s="122"/>
      <c r="S16" s="122"/>
      <c r="T16" s="117"/>
      <c r="U16" s="117"/>
      <c r="V16" s="117"/>
      <c r="W16" s="123"/>
    </row>
    <row r="17" spans="1:19">
      <c r="A17" s="120" t="s">
        <v>27</v>
      </c>
      <c r="B17" s="123">
        <v>47</v>
      </c>
      <c r="C17" s="137" t="s">
        <v>72</v>
      </c>
      <c r="D17" s="137" t="s">
        <v>73</v>
      </c>
      <c r="E17" s="131"/>
      <c r="F17" s="120" t="s">
        <v>27</v>
      </c>
      <c r="G17" s="121">
        <v>-55</v>
      </c>
      <c r="H17" s="122"/>
      <c r="I17" s="122"/>
      <c r="J17" s="131"/>
      <c r="K17" s="120" t="s">
        <v>27</v>
      </c>
      <c r="L17" s="123"/>
      <c r="M17" s="122"/>
      <c r="N17" s="122"/>
      <c r="O17" s="131"/>
      <c r="P17" s="120" t="s">
        <v>27</v>
      </c>
      <c r="Q17" s="123"/>
      <c r="R17" s="122"/>
      <c r="S17" s="122"/>
    </row>
    <row r="18" spans="1:19">
      <c r="A18" s="120" t="s">
        <v>30</v>
      </c>
      <c r="B18" s="123">
        <v>184</v>
      </c>
      <c r="C18" s="137" t="s">
        <v>72</v>
      </c>
      <c r="D18" s="137" t="s">
        <v>73</v>
      </c>
      <c r="E18" s="131"/>
      <c r="F18" s="120" t="s">
        <v>30</v>
      </c>
      <c r="G18" s="123">
        <v>3</v>
      </c>
      <c r="H18" s="122"/>
      <c r="I18" s="122"/>
      <c r="J18" s="131"/>
      <c r="K18" s="120" t="s">
        <v>30</v>
      </c>
      <c r="L18" s="121"/>
      <c r="M18" s="122"/>
      <c r="N18" s="122"/>
      <c r="O18" s="131"/>
      <c r="P18" s="120" t="s">
        <v>30</v>
      </c>
      <c r="Q18" s="121"/>
      <c r="R18" s="122"/>
      <c r="S18" s="122"/>
    </row>
    <row r="19" spans="1:19">
      <c r="A19" s="120" t="s">
        <v>32</v>
      </c>
      <c r="B19" s="121">
        <v>-153</v>
      </c>
      <c r="C19" s="137" t="s">
        <v>72</v>
      </c>
      <c r="D19" s="137" t="s">
        <v>73</v>
      </c>
      <c r="E19" s="131"/>
      <c r="F19" s="120" t="s">
        <v>32</v>
      </c>
      <c r="G19" s="123">
        <v>64</v>
      </c>
      <c r="H19" s="121"/>
      <c r="I19" s="121"/>
      <c r="J19" s="131"/>
      <c r="K19" s="120" t="s">
        <v>32</v>
      </c>
      <c r="L19" s="121"/>
      <c r="M19" s="121"/>
      <c r="N19" s="121"/>
      <c r="O19" s="131"/>
      <c r="P19" s="120" t="s">
        <v>32</v>
      </c>
      <c r="Q19" s="121"/>
      <c r="R19" s="121"/>
      <c r="S19" s="121"/>
    </row>
    <row r="20" spans="1:19">
      <c r="A20" s="120" t="s">
        <v>28</v>
      </c>
      <c r="B20" s="121">
        <v>-185</v>
      </c>
      <c r="C20" s="137" t="s">
        <v>72</v>
      </c>
      <c r="D20" s="137" t="s">
        <v>73</v>
      </c>
      <c r="E20" s="131"/>
      <c r="F20" s="120" t="s">
        <v>28</v>
      </c>
      <c r="G20" s="121">
        <v>-34</v>
      </c>
      <c r="H20" s="121"/>
      <c r="I20" s="121"/>
      <c r="J20" s="131"/>
      <c r="K20" s="120" t="s">
        <v>28</v>
      </c>
      <c r="L20" s="121"/>
      <c r="M20" s="121"/>
      <c r="N20" s="121"/>
      <c r="O20" s="131"/>
      <c r="P20" s="120" t="s">
        <v>28</v>
      </c>
      <c r="Q20" s="121"/>
      <c r="R20" s="121"/>
      <c r="S20" s="121"/>
    </row>
    <row r="21" spans="1:19">
      <c r="A21" s="120" t="s">
        <v>33</v>
      </c>
      <c r="B21" s="123">
        <v>-1</v>
      </c>
      <c r="C21" s="137" t="s">
        <v>72</v>
      </c>
      <c r="D21" s="137" t="s">
        <v>73</v>
      </c>
      <c r="E21" s="131"/>
      <c r="F21" s="120" t="s">
        <v>33</v>
      </c>
      <c r="G21" s="123">
        <v>121</v>
      </c>
      <c r="H21" s="122"/>
      <c r="I21" s="122"/>
      <c r="J21" s="131"/>
      <c r="K21" s="120" t="s">
        <v>33</v>
      </c>
      <c r="L21" s="123"/>
      <c r="M21" s="122"/>
      <c r="N21" s="122"/>
      <c r="O21" s="131"/>
      <c r="P21" s="120" t="s">
        <v>33</v>
      </c>
      <c r="Q21" s="123"/>
      <c r="R21" s="122"/>
      <c r="S21" s="122"/>
    </row>
    <row r="22" spans="1:19">
      <c r="A22" s="120" t="s">
        <v>34</v>
      </c>
      <c r="B22" s="121">
        <v>-140</v>
      </c>
      <c r="C22" s="137" t="s">
        <v>72</v>
      </c>
      <c r="D22" s="137" t="s">
        <v>73</v>
      </c>
      <c r="E22" s="131"/>
      <c r="F22" s="120" t="s">
        <v>34</v>
      </c>
      <c r="G22" s="123">
        <v>165</v>
      </c>
      <c r="H22" s="124"/>
      <c r="I22" s="124"/>
      <c r="J22" s="131"/>
      <c r="K22" s="120" t="s">
        <v>34</v>
      </c>
      <c r="L22" s="121"/>
      <c r="M22" s="124"/>
      <c r="N22" s="124"/>
      <c r="O22" s="131"/>
      <c r="P22" s="120" t="s">
        <v>34</v>
      </c>
      <c r="Q22" s="121"/>
      <c r="R22" s="124"/>
      <c r="S22" s="124"/>
    </row>
    <row r="23" spans="1:19">
      <c r="A23" s="120" t="s">
        <v>35</v>
      </c>
      <c r="B23" s="121">
        <v>-226</v>
      </c>
      <c r="C23" s="137" t="s">
        <v>72</v>
      </c>
      <c r="D23" s="137" t="s">
        <v>73</v>
      </c>
      <c r="E23" s="131"/>
      <c r="F23" s="120" t="s">
        <v>35</v>
      </c>
      <c r="G23" s="126">
        <v>116</v>
      </c>
      <c r="H23" s="117"/>
      <c r="I23" s="117"/>
      <c r="J23" s="131"/>
      <c r="K23" s="120" t="s">
        <v>35</v>
      </c>
      <c r="L23" s="126"/>
      <c r="M23" s="117"/>
      <c r="N23" s="117"/>
      <c r="O23" s="131"/>
      <c r="P23" s="120" t="s">
        <v>35</v>
      </c>
      <c r="Q23" s="126"/>
      <c r="R23" s="117"/>
      <c r="S23" s="117"/>
    </row>
    <row r="24" spans="1:19">
      <c r="A24" s="127" t="s">
        <v>59</v>
      </c>
      <c r="B24" s="128">
        <f>SUM(B14:B23)</f>
        <v>-1239</v>
      </c>
      <c r="C24" s="128">
        <v>-312</v>
      </c>
      <c r="D24" s="128">
        <v>-312</v>
      </c>
      <c r="E24" s="131"/>
      <c r="F24" s="127" t="s">
        <v>59</v>
      </c>
      <c r="G24" s="129">
        <f>SUM(G14:G23)</f>
        <v>336</v>
      </c>
      <c r="H24" s="129">
        <v>0</v>
      </c>
      <c r="I24" s="129">
        <v>175</v>
      </c>
      <c r="J24" s="131"/>
      <c r="K24" s="127" t="s">
        <v>59</v>
      </c>
      <c r="L24" s="128">
        <f>SUM(L14:L23)</f>
        <v>0</v>
      </c>
      <c r="M24" s="129">
        <f t="shared" ref="M24" si="7">SUM(M14:M23)</f>
        <v>0</v>
      </c>
      <c r="N24" s="129">
        <f t="shared" ref="N24" si="8">SUM(N14:N23)</f>
        <v>0</v>
      </c>
      <c r="O24" s="131"/>
      <c r="P24" s="127" t="s">
        <v>59</v>
      </c>
      <c r="Q24" s="128">
        <f>SUM(Q14:Q23)</f>
        <v>0</v>
      </c>
      <c r="R24" s="129">
        <f t="shared" ref="R24" si="9">SUM(R14:R23)</f>
        <v>0</v>
      </c>
      <c r="S24" s="129">
        <f t="shared" ref="S24" si="10">SUM(S14:S23)</f>
        <v>0</v>
      </c>
    </row>
    <row r="25" spans="1:19">
      <c r="A25" s="120" t="s">
        <v>26</v>
      </c>
      <c r="B25" s="121">
        <v>-112</v>
      </c>
      <c r="C25" s="137" t="s">
        <v>74</v>
      </c>
      <c r="D25" s="137" t="s">
        <v>74</v>
      </c>
      <c r="E25" s="131"/>
      <c r="F25" s="120" t="s">
        <v>26</v>
      </c>
      <c r="G25" s="121">
        <v>-18</v>
      </c>
      <c r="H25" s="122"/>
      <c r="I25" s="122"/>
      <c r="J25" s="131"/>
      <c r="K25" s="120" t="s">
        <v>26</v>
      </c>
      <c r="L25" s="121"/>
      <c r="M25" s="122"/>
      <c r="N25" s="122"/>
      <c r="O25" s="131"/>
      <c r="P25" s="120" t="s">
        <v>26</v>
      </c>
      <c r="Q25" s="121"/>
      <c r="R25" s="122"/>
      <c r="S25" s="122"/>
    </row>
    <row r="26" spans="1:19">
      <c r="A26" s="120" t="s">
        <v>29</v>
      </c>
      <c r="B26" s="121">
        <v>-77</v>
      </c>
      <c r="C26" s="137" t="s">
        <v>74</v>
      </c>
      <c r="D26" s="137" t="s">
        <v>74</v>
      </c>
      <c r="E26" s="131"/>
      <c r="F26" s="120" t="s">
        <v>29</v>
      </c>
      <c r="G26" s="121">
        <v>-88</v>
      </c>
      <c r="H26" s="122"/>
      <c r="I26" s="122"/>
      <c r="J26" s="131"/>
      <c r="K26" s="120" t="s">
        <v>29</v>
      </c>
      <c r="L26" s="121"/>
      <c r="M26" s="122"/>
      <c r="N26" s="122"/>
      <c r="O26" s="131"/>
      <c r="P26" s="120" t="s">
        <v>29</v>
      </c>
      <c r="Q26" s="121"/>
      <c r="R26" s="122"/>
      <c r="S26" s="122"/>
    </row>
    <row r="27" spans="1:19">
      <c r="A27" s="120" t="s">
        <v>31</v>
      </c>
      <c r="B27" s="121">
        <v>-34</v>
      </c>
      <c r="C27" s="137" t="s">
        <v>74</v>
      </c>
      <c r="D27" s="137" t="s">
        <v>74</v>
      </c>
      <c r="E27" s="131"/>
      <c r="F27" s="120" t="s">
        <v>31</v>
      </c>
      <c r="G27" s="123">
        <v>2</v>
      </c>
      <c r="H27" s="162">
        <v>97</v>
      </c>
      <c r="I27" s="162">
        <v>97</v>
      </c>
      <c r="J27" s="131"/>
      <c r="K27" s="120" t="s">
        <v>31</v>
      </c>
      <c r="L27" s="121"/>
      <c r="M27" s="122"/>
      <c r="N27" s="122"/>
      <c r="O27" s="131"/>
      <c r="P27" s="120" t="s">
        <v>31</v>
      </c>
      <c r="Q27" s="121"/>
      <c r="R27" s="122"/>
      <c r="S27" s="122"/>
    </row>
    <row r="28" spans="1:19">
      <c r="A28" s="120" t="s">
        <v>27</v>
      </c>
      <c r="B28" s="123">
        <v>222</v>
      </c>
      <c r="C28" s="137" t="s">
        <v>74</v>
      </c>
      <c r="D28" s="137" t="s">
        <v>74</v>
      </c>
      <c r="E28" s="131"/>
      <c r="F28" s="120" t="s">
        <v>27</v>
      </c>
      <c r="G28" s="121">
        <v>-133</v>
      </c>
      <c r="H28" s="123"/>
      <c r="I28" s="123"/>
      <c r="J28" s="131"/>
      <c r="K28" s="120" t="s">
        <v>27</v>
      </c>
      <c r="L28" s="123"/>
      <c r="M28" s="122"/>
      <c r="N28" s="122"/>
      <c r="O28" s="131"/>
      <c r="P28" s="120" t="s">
        <v>27</v>
      </c>
      <c r="Q28" s="123"/>
      <c r="R28" s="122"/>
      <c r="S28" s="122"/>
    </row>
    <row r="29" spans="1:19">
      <c r="A29" s="120" t="s">
        <v>30</v>
      </c>
      <c r="B29" s="121">
        <v>-299</v>
      </c>
      <c r="C29" s="137" t="s">
        <v>74</v>
      </c>
      <c r="D29" s="137" t="s">
        <v>74</v>
      </c>
      <c r="E29" s="131"/>
      <c r="F29" s="120" t="s">
        <v>30</v>
      </c>
      <c r="G29" s="121">
        <v>-135</v>
      </c>
      <c r="I29" s="123"/>
      <c r="J29" s="131"/>
      <c r="K29" s="120" t="s">
        <v>30</v>
      </c>
      <c r="L29" s="121"/>
      <c r="M29" s="122"/>
      <c r="N29" s="122"/>
      <c r="O29" s="131"/>
      <c r="P29" s="120" t="s">
        <v>30</v>
      </c>
      <c r="Q29" s="121"/>
      <c r="R29" s="122"/>
      <c r="S29" s="122"/>
    </row>
    <row r="30" spans="1:19">
      <c r="A30" s="120" t="s">
        <v>32</v>
      </c>
      <c r="B30" s="123">
        <v>341</v>
      </c>
      <c r="C30" s="137" t="s">
        <v>74</v>
      </c>
      <c r="D30" s="137" t="s">
        <v>74</v>
      </c>
      <c r="E30" s="131"/>
      <c r="F30" s="120" t="s">
        <v>32</v>
      </c>
      <c r="G30" s="121">
        <v>-162</v>
      </c>
      <c r="H30" s="162">
        <v>85</v>
      </c>
      <c r="I30" s="162">
        <v>85</v>
      </c>
      <c r="J30" s="131"/>
      <c r="K30" s="120" t="s">
        <v>32</v>
      </c>
      <c r="L30" s="121"/>
      <c r="M30" s="121"/>
      <c r="N30" s="121"/>
      <c r="O30" s="131"/>
      <c r="P30" s="120" t="s">
        <v>32</v>
      </c>
      <c r="Q30" s="121"/>
      <c r="R30" s="121"/>
      <c r="S30" s="121"/>
    </row>
    <row r="31" spans="1:19">
      <c r="A31" s="120" t="s">
        <v>28</v>
      </c>
      <c r="B31" s="121">
        <v>-72</v>
      </c>
      <c r="C31" s="137" t="s">
        <v>74</v>
      </c>
      <c r="D31" s="137" t="s">
        <v>74</v>
      </c>
      <c r="E31" s="131"/>
      <c r="F31" s="120" t="s">
        <v>28</v>
      </c>
      <c r="G31" s="121">
        <v>-103</v>
      </c>
      <c r="H31" s="121"/>
      <c r="I31" s="121"/>
      <c r="J31" s="131"/>
      <c r="K31" s="120" t="s">
        <v>28</v>
      </c>
      <c r="L31" s="121"/>
      <c r="M31" s="121"/>
      <c r="N31" s="121"/>
      <c r="O31" s="131"/>
      <c r="P31" s="120" t="s">
        <v>28</v>
      </c>
      <c r="Q31" s="121"/>
      <c r="R31" s="121"/>
      <c r="S31" s="121"/>
    </row>
    <row r="32" spans="1:19">
      <c r="A32" s="120" t="s">
        <v>33</v>
      </c>
      <c r="B32" s="121">
        <v>-161</v>
      </c>
      <c r="C32" s="137" t="s">
        <v>74</v>
      </c>
      <c r="D32" s="137" t="s">
        <v>74</v>
      </c>
      <c r="E32" s="131"/>
      <c r="F32" s="120" t="s">
        <v>33</v>
      </c>
      <c r="G32" s="121">
        <v>-33</v>
      </c>
      <c r="H32" s="122"/>
      <c r="I32" s="122"/>
      <c r="J32" s="131"/>
      <c r="K32" s="120" t="s">
        <v>33</v>
      </c>
      <c r="L32" s="123"/>
      <c r="M32" s="122"/>
      <c r="N32" s="122"/>
      <c r="O32" s="131"/>
      <c r="P32" s="120" t="s">
        <v>33</v>
      </c>
      <c r="Q32" s="123"/>
      <c r="R32" s="122"/>
      <c r="S32" s="122"/>
    </row>
    <row r="33" spans="1:19">
      <c r="A33" s="120" t="s">
        <v>34</v>
      </c>
      <c r="B33" s="123">
        <v>339</v>
      </c>
      <c r="C33" s="137" t="s">
        <v>74</v>
      </c>
      <c r="D33" s="137" t="s">
        <v>74</v>
      </c>
      <c r="E33" s="131"/>
      <c r="F33" s="120" t="s">
        <v>34</v>
      </c>
      <c r="G33" s="123">
        <v>97</v>
      </c>
      <c r="H33" s="124"/>
      <c r="I33" s="124"/>
      <c r="J33" s="131"/>
      <c r="K33" s="120" t="s">
        <v>34</v>
      </c>
      <c r="L33" s="121"/>
      <c r="M33" s="124"/>
      <c r="N33" s="124"/>
      <c r="O33" s="131"/>
      <c r="P33" s="120" t="s">
        <v>34</v>
      </c>
      <c r="Q33" s="121"/>
      <c r="R33" s="124"/>
      <c r="S33" s="124"/>
    </row>
    <row r="34" spans="1:19">
      <c r="A34" s="120" t="s">
        <v>35</v>
      </c>
      <c r="B34" s="126">
        <v>30</v>
      </c>
      <c r="C34" s="137" t="s">
        <v>74</v>
      </c>
      <c r="D34" s="137" t="s">
        <v>74</v>
      </c>
      <c r="E34" s="131"/>
      <c r="F34" s="120" t="s">
        <v>35</v>
      </c>
      <c r="G34" s="121">
        <v>-27</v>
      </c>
      <c r="H34" s="117"/>
      <c r="I34" s="117"/>
      <c r="J34" s="131"/>
      <c r="K34" s="120" t="s">
        <v>35</v>
      </c>
      <c r="L34" s="126"/>
      <c r="M34" s="117"/>
      <c r="N34" s="117"/>
      <c r="O34" s="131"/>
      <c r="P34" s="120" t="s">
        <v>35</v>
      </c>
      <c r="Q34" s="126"/>
      <c r="R34" s="117"/>
      <c r="S34" s="117"/>
    </row>
    <row r="35" spans="1:19">
      <c r="A35" s="127" t="s">
        <v>60</v>
      </c>
      <c r="B35" s="129">
        <f>SUM(B25:B34)</f>
        <v>177</v>
      </c>
      <c r="C35" s="128">
        <v>0</v>
      </c>
      <c r="D35" s="128">
        <v>0</v>
      </c>
      <c r="E35" s="131"/>
      <c r="F35" s="127" t="s">
        <v>60</v>
      </c>
      <c r="G35" s="128">
        <f>SUM(G25:G34)</f>
        <v>-600</v>
      </c>
      <c r="H35" s="129">
        <f>SUM(H25:H34)</f>
        <v>182</v>
      </c>
      <c r="I35" s="129">
        <f t="shared" ref="I35" si="11">SUM(I25:I34)</f>
        <v>182</v>
      </c>
      <c r="J35" s="131"/>
      <c r="K35" s="127" t="s">
        <v>60</v>
      </c>
      <c r="L35" s="128">
        <f>SUM(L25:L34)</f>
        <v>0</v>
      </c>
      <c r="M35" s="129">
        <f t="shared" ref="M35" si="12">SUM(M25:M34)</f>
        <v>0</v>
      </c>
      <c r="N35" s="129">
        <f t="shared" ref="N35" si="13">SUM(N25:N34)</f>
        <v>0</v>
      </c>
      <c r="O35" s="131"/>
      <c r="P35" s="127" t="s">
        <v>60</v>
      </c>
      <c r="Q35" s="128">
        <f>SUM(Q25:Q34)</f>
        <v>0</v>
      </c>
      <c r="R35" s="129">
        <f t="shared" ref="R35" si="14">SUM(R25:R34)</f>
        <v>0</v>
      </c>
      <c r="S35" s="129">
        <f t="shared" ref="S35" si="15">SUM(S25:S34)</f>
        <v>0</v>
      </c>
    </row>
    <row r="36" spans="1:19">
      <c r="A36" s="120" t="s">
        <v>26</v>
      </c>
      <c r="B36" s="121">
        <v>-49</v>
      </c>
      <c r="C36" s="123">
        <v>29</v>
      </c>
      <c r="D36" s="123">
        <v>29</v>
      </c>
      <c r="E36" s="131"/>
      <c r="F36" s="120" t="s">
        <v>26</v>
      </c>
      <c r="G36" s="121"/>
      <c r="H36" s="122"/>
      <c r="I36" s="122"/>
      <c r="J36" s="131"/>
      <c r="K36" s="120" t="s">
        <v>26</v>
      </c>
      <c r="L36" s="121"/>
      <c r="M36" s="122"/>
      <c r="N36" s="122"/>
      <c r="O36" s="131"/>
      <c r="P36" s="120" t="s">
        <v>26</v>
      </c>
      <c r="Q36" s="121"/>
      <c r="R36" s="122"/>
      <c r="S36" s="122"/>
    </row>
    <row r="37" spans="1:19">
      <c r="A37" s="120" t="s">
        <v>29</v>
      </c>
      <c r="B37" s="121">
        <v>-468</v>
      </c>
      <c r="C37" s="123">
        <v>33</v>
      </c>
      <c r="D37" s="123">
        <v>33</v>
      </c>
      <c r="E37" s="131"/>
      <c r="F37" s="120" t="s">
        <v>29</v>
      </c>
      <c r="G37" s="121"/>
      <c r="H37" s="122"/>
      <c r="I37" s="122"/>
      <c r="J37" s="131"/>
      <c r="K37" s="120" t="s">
        <v>29</v>
      </c>
      <c r="L37" s="121"/>
      <c r="M37" s="122"/>
      <c r="N37" s="122"/>
      <c r="O37" s="131"/>
      <c r="P37" s="120" t="s">
        <v>29</v>
      </c>
      <c r="Q37" s="121"/>
      <c r="R37" s="122"/>
      <c r="S37" s="122"/>
    </row>
    <row r="38" spans="1:19">
      <c r="A38" s="120" t="s">
        <v>31</v>
      </c>
      <c r="B38" s="123">
        <v>8</v>
      </c>
      <c r="C38" s="122">
        <v>0</v>
      </c>
      <c r="D38" s="122">
        <v>0</v>
      </c>
      <c r="E38" s="131"/>
      <c r="F38" s="120" t="s">
        <v>31</v>
      </c>
      <c r="G38" s="121"/>
      <c r="H38" s="122"/>
      <c r="I38" s="122"/>
      <c r="J38" s="131"/>
      <c r="K38" s="120" t="s">
        <v>31</v>
      </c>
      <c r="L38" s="121"/>
      <c r="M38" s="122"/>
      <c r="N38" s="122"/>
      <c r="O38" s="131"/>
      <c r="P38" s="120" t="s">
        <v>31</v>
      </c>
      <c r="Q38" s="121"/>
      <c r="R38" s="122"/>
      <c r="S38" s="122"/>
    </row>
    <row r="39" spans="1:19">
      <c r="A39" s="120" t="s">
        <v>27</v>
      </c>
      <c r="B39" s="121">
        <v>-182</v>
      </c>
      <c r="C39" s="123">
        <v>116</v>
      </c>
      <c r="D39" s="123">
        <v>116</v>
      </c>
      <c r="E39" s="131"/>
      <c r="F39" s="120" t="s">
        <v>27</v>
      </c>
      <c r="G39" s="123"/>
      <c r="J39" s="131"/>
      <c r="K39" s="120" t="s">
        <v>27</v>
      </c>
      <c r="L39" s="123"/>
      <c r="M39" s="122"/>
      <c r="N39" s="122"/>
      <c r="O39" s="131"/>
      <c r="P39" s="120" t="s">
        <v>27</v>
      </c>
      <c r="Q39" s="123"/>
      <c r="R39" s="122"/>
      <c r="S39" s="122"/>
    </row>
    <row r="40" spans="1:19">
      <c r="A40" s="120" t="s">
        <v>30</v>
      </c>
      <c r="B40" s="123">
        <v>85</v>
      </c>
      <c r="C40" s="123">
        <v>128</v>
      </c>
      <c r="D40" s="123">
        <v>128</v>
      </c>
      <c r="E40" s="131"/>
      <c r="F40" s="120" t="s">
        <v>30</v>
      </c>
      <c r="G40" s="121">
        <v>-188</v>
      </c>
      <c r="H40" s="162">
        <v>118</v>
      </c>
      <c r="I40" s="162">
        <v>118</v>
      </c>
      <c r="J40" s="131"/>
      <c r="K40" s="120" t="s">
        <v>30</v>
      </c>
      <c r="L40" s="121"/>
      <c r="M40" s="122"/>
      <c r="N40" s="122"/>
      <c r="O40" s="131"/>
      <c r="P40" s="120" t="s">
        <v>30</v>
      </c>
      <c r="Q40" s="121"/>
      <c r="R40" s="122"/>
      <c r="S40" s="122"/>
    </row>
    <row r="41" spans="1:19">
      <c r="A41" s="120" t="s">
        <v>32</v>
      </c>
      <c r="B41" s="121">
        <v>-159</v>
      </c>
      <c r="C41" s="123">
        <v>107</v>
      </c>
      <c r="D41" s="123">
        <v>107</v>
      </c>
      <c r="E41" s="131"/>
      <c r="F41" s="120" t="s">
        <v>32</v>
      </c>
      <c r="G41" s="121"/>
      <c r="H41" s="162">
        <v>64</v>
      </c>
      <c r="I41" s="162">
        <v>55</v>
      </c>
      <c r="J41" s="131"/>
      <c r="K41" s="120" t="s">
        <v>32</v>
      </c>
      <c r="L41" s="121"/>
      <c r="M41" s="121"/>
      <c r="N41" s="121"/>
      <c r="O41" s="131"/>
      <c r="P41" s="120" t="s">
        <v>32</v>
      </c>
      <c r="Q41" s="121"/>
      <c r="R41" s="121"/>
      <c r="S41" s="121"/>
    </row>
    <row r="42" spans="1:19">
      <c r="A42" s="120" t="s">
        <v>28</v>
      </c>
      <c r="B42" s="123">
        <v>51</v>
      </c>
      <c r="C42" s="121">
        <v>0</v>
      </c>
      <c r="D42" s="121">
        <v>0</v>
      </c>
      <c r="E42" s="131"/>
      <c r="F42" s="120" t="s">
        <v>28</v>
      </c>
      <c r="G42" s="121"/>
      <c r="H42" s="121"/>
      <c r="I42" s="121"/>
      <c r="J42" s="131"/>
      <c r="K42" s="120" t="s">
        <v>28</v>
      </c>
      <c r="L42" s="121"/>
      <c r="M42" s="121"/>
      <c r="N42" s="121"/>
      <c r="O42" s="131"/>
      <c r="P42" s="120" t="s">
        <v>28</v>
      </c>
      <c r="Q42" s="121"/>
      <c r="R42" s="121"/>
      <c r="S42" s="121"/>
    </row>
    <row r="43" spans="1:19">
      <c r="A43" s="120" t="s">
        <v>33</v>
      </c>
      <c r="B43" s="121">
        <v>-49</v>
      </c>
      <c r="C43" s="123">
        <v>11</v>
      </c>
      <c r="D43" s="123">
        <v>67</v>
      </c>
      <c r="E43" s="131"/>
      <c r="F43" s="120" t="s">
        <v>33</v>
      </c>
      <c r="G43" s="123"/>
      <c r="H43" s="122"/>
      <c r="I43" s="122"/>
      <c r="J43" s="131"/>
      <c r="K43" s="120" t="s">
        <v>33</v>
      </c>
      <c r="L43" s="123"/>
      <c r="M43" s="122"/>
      <c r="N43" s="122"/>
      <c r="O43" s="131"/>
      <c r="P43" s="120" t="s">
        <v>33</v>
      </c>
      <c r="Q43" s="123"/>
      <c r="R43" s="122"/>
      <c r="S43" s="122"/>
    </row>
    <row r="44" spans="1:19">
      <c r="A44" s="120" t="s">
        <v>34</v>
      </c>
      <c r="B44" s="123">
        <v>0</v>
      </c>
      <c r="C44" s="121">
        <v>-322</v>
      </c>
      <c r="D44" s="121">
        <v>-322</v>
      </c>
      <c r="E44" s="131"/>
      <c r="F44" s="120" t="s">
        <v>34</v>
      </c>
      <c r="G44" s="121"/>
      <c r="H44" s="124"/>
      <c r="I44" s="124"/>
      <c r="J44" s="131"/>
      <c r="K44" s="120" t="s">
        <v>34</v>
      </c>
      <c r="L44" s="121"/>
      <c r="M44" s="124"/>
      <c r="N44" s="124"/>
      <c r="O44" s="131"/>
      <c r="P44" s="120" t="s">
        <v>34</v>
      </c>
      <c r="Q44" s="121"/>
      <c r="R44" s="124"/>
      <c r="S44" s="124"/>
    </row>
    <row r="45" spans="1:19">
      <c r="A45" s="120" t="s">
        <v>35</v>
      </c>
      <c r="B45" s="126">
        <v>107</v>
      </c>
      <c r="C45" s="121">
        <v>-121</v>
      </c>
      <c r="D45" s="121">
        <v>-121</v>
      </c>
      <c r="E45" s="131"/>
      <c r="F45" s="120" t="s">
        <v>35</v>
      </c>
      <c r="G45" s="126">
        <v>15</v>
      </c>
      <c r="H45" s="117"/>
      <c r="I45" s="117"/>
      <c r="J45" s="131"/>
      <c r="K45" s="120" t="s">
        <v>35</v>
      </c>
      <c r="L45" s="126"/>
      <c r="M45" s="117"/>
      <c r="N45" s="117"/>
      <c r="O45" s="131"/>
      <c r="P45" s="120" t="s">
        <v>35</v>
      </c>
      <c r="Q45" s="126"/>
      <c r="R45" s="117"/>
      <c r="S45" s="117"/>
    </row>
    <row r="46" spans="1:19">
      <c r="A46" s="127" t="s">
        <v>61</v>
      </c>
      <c r="B46" s="128">
        <f>SUM(B36:B45)</f>
        <v>-656</v>
      </c>
      <c r="C46" s="128">
        <f>SUM(C36:C45)</f>
        <v>-19</v>
      </c>
      <c r="D46" s="129">
        <f t="shared" ref="D46" si="16">SUM(D36:D45)</f>
        <v>37</v>
      </c>
      <c r="E46" s="131"/>
      <c r="F46" s="127" t="s">
        <v>61</v>
      </c>
      <c r="G46" s="128">
        <f>SUM(G36:G45)</f>
        <v>-173</v>
      </c>
      <c r="H46" s="129">
        <f>SUM(H36:H45)</f>
        <v>182</v>
      </c>
      <c r="I46" s="129">
        <f t="shared" ref="I46" si="17">SUM(I36:I45)</f>
        <v>173</v>
      </c>
      <c r="J46" s="131"/>
      <c r="K46" s="127" t="s">
        <v>61</v>
      </c>
      <c r="L46" s="128">
        <f>SUM(L36:L45)</f>
        <v>0</v>
      </c>
      <c r="M46" s="129">
        <f t="shared" ref="M46" si="18">SUM(M36:M45)</f>
        <v>0</v>
      </c>
      <c r="N46" s="129">
        <f t="shared" ref="N46" si="19">SUM(N36:N45)</f>
        <v>0</v>
      </c>
      <c r="O46" s="131"/>
      <c r="P46" s="127" t="s">
        <v>61</v>
      </c>
      <c r="Q46" s="128">
        <f>SUM(Q36:Q45)</f>
        <v>0</v>
      </c>
      <c r="R46" s="129">
        <f t="shared" ref="R46" si="20">SUM(R36:R45)</f>
        <v>0</v>
      </c>
      <c r="S46" s="129">
        <f t="shared" ref="S46" si="21">SUM(S36:S45)</f>
        <v>0</v>
      </c>
    </row>
    <row r="47" spans="1:19" ht="18">
      <c r="A47" s="124"/>
      <c r="B47" s="130">
        <f>B46+B35+B24+B13</f>
        <v>-2004</v>
      </c>
      <c r="C47" s="130">
        <f t="shared" ref="C47:D47" si="22">C46+C35+C24+C13</f>
        <v>-204</v>
      </c>
      <c r="D47" s="135">
        <f t="shared" si="22"/>
        <v>28</v>
      </c>
      <c r="E47" s="131"/>
      <c r="F47" s="124"/>
      <c r="G47" s="130">
        <f>G46+G35+G24+G13</f>
        <v>-817</v>
      </c>
      <c r="H47" s="130">
        <f t="shared" ref="H47" si="23">H46+H35+H24+H13</f>
        <v>14</v>
      </c>
      <c r="I47" s="130">
        <f t="shared" ref="I47" si="24">I46+I35+I24+I13</f>
        <v>245</v>
      </c>
      <c r="J47" s="131"/>
      <c r="K47" s="124"/>
      <c r="L47" s="130">
        <f>L46+L35+L24+L13</f>
        <v>0</v>
      </c>
      <c r="M47" s="130">
        <f t="shared" ref="M47" si="25">M46+M35+M24+M13</f>
        <v>0</v>
      </c>
      <c r="N47" s="130">
        <f t="shared" ref="N47" si="26">N46+N35+N24+N13</f>
        <v>0</v>
      </c>
      <c r="O47" s="131"/>
      <c r="P47" s="124"/>
      <c r="Q47" s="130">
        <f>Q46+Q35+Q24+Q13</f>
        <v>0</v>
      </c>
      <c r="R47" s="130">
        <f t="shared" ref="R47" si="27">R46+R35+R24+R13</f>
        <v>0</v>
      </c>
      <c r="S47" s="130">
        <f t="shared" ref="S47" si="28">S46+S35+S24+S13</f>
        <v>0</v>
      </c>
    </row>
    <row r="48" spans="1:19">
      <c r="A48" s="124"/>
      <c r="B48" s="124"/>
      <c r="C48" s="124"/>
      <c r="D48" s="124"/>
      <c r="E48" s="117"/>
      <c r="F48" s="124"/>
      <c r="G48" s="124"/>
      <c r="H48" s="124"/>
      <c r="I48" s="124"/>
      <c r="K48" s="124"/>
      <c r="L48" s="124"/>
      <c r="M48" s="124"/>
      <c r="N48" s="124"/>
      <c r="P48" s="124"/>
      <c r="Q48" s="124"/>
      <c r="R48" s="124"/>
      <c r="S48" s="124"/>
    </row>
    <row r="49" spans="1:19">
      <c r="A49" s="124"/>
      <c r="B49" s="124"/>
      <c r="C49" s="124"/>
      <c r="D49" s="124"/>
      <c r="E49" s="117"/>
      <c r="F49" s="124"/>
      <c r="G49" s="124"/>
      <c r="H49" s="124"/>
      <c r="I49" s="124"/>
      <c r="K49" s="124"/>
      <c r="L49" s="124"/>
      <c r="M49" s="124"/>
      <c r="N49" s="124"/>
      <c r="P49" s="124"/>
      <c r="Q49" s="124"/>
      <c r="R49" s="124"/>
      <c r="S49" s="124"/>
    </row>
    <row r="50" spans="1:19">
      <c r="A50" s="124"/>
      <c r="B50" s="124"/>
      <c r="C50" s="124"/>
      <c r="D50" s="124"/>
      <c r="E50" s="117"/>
      <c r="F50" s="124"/>
      <c r="G50" s="124"/>
      <c r="H50" s="124"/>
      <c r="I50" s="124"/>
      <c r="K50" s="124"/>
      <c r="L50" s="124"/>
      <c r="M50" s="124"/>
      <c r="N50" s="124"/>
      <c r="P50" s="124"/>
      <c r="Q50" s="124"/>
      <c r="R50" s="124"/>
      <c r="S50" s="124"/>
    </row>
    <row r="51" spans="1:19">
      <c r="A51" s="124"/>
      <c r="B51" s="124"/>
      <c r="C51" s="124"/>
      <c r="D51" s="124"/>
      <c r="E51" s="117"/>
      <c r="F51" s="124"/>
      <c r="G51" s="124"/>
      <c r="H51" s="124"/>
      <c r="I51" s="124"/>
      <c r="K51" s="124"/>
      <c r="L51" s="124"/>
      <c r="M51" s="124"/>
      <c r="N51" s="124"/>
      <c r="P51" s="124"/>
      <c r="Q51" s="124"/>
      <c r="R51" s="124"/>
      <c r="S51" s="124"/>
    </row>
    <row r="52" spans="1:19">
      <c r="A52" s="124"/>
      <c r="B52" s="124"/>
      <c r="C52" s="124"/>
      <c r="D52" s="124"/>
      <c r="E52" s="117"/>
      <c r="F52" s="124"/>
      <c r="G52" s="124"/>
      <c r="H52" s="124"/>
      <c r="I52" s="124"/>
      <c r="K52" s="124"/>
      <c r="L52" s="124"/>
      <c r="M52" s="124"/>
      <c r="N52" s="124"/>
      <c r="P52" s="124"/>
      <c r="Q52" s="124"/>
      <c r="R52" s="124"/>
      <c r="S52" s="124"/>
    </row>
  </sheetData>
  <mergeCells count="4">
    <mergeCell ref="A1:D1"/>
    <mergeCell ref="F1:I1"/>
    <mergeCell ref="K1:N1"/>
    <mergeCell ref="P1:S1"/>
  </mergeCells>
  <pageMargins left="0.7" right="0.7" top="0.75" bottom="0.75" header="0.3" footer="0.3"/>
  <pageSetup orientation="portrait" r:id="rId1"/>
  <ignoredErrors>
    <ignoredError sqref="C46:D46 H35:I35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 filterMode="1"/>
  <dimension ref="A1:K32"/>
  <sheetViews>
    <sheetView workbookViewId="0">
      <selection activeCell="G20" sqref="G20:G27"/>
    </sheetView>
  </sheetViews>
  <sheetFormatPr defaultRowHeight="15"/>
  <cols>
    <col min="1" max="1" width="13.140625" bestFit="1" customWidth="1"/>
    <col min="2" max="3" width="18.85546875" bestFit="1" customWidth="1"/>
    <col min="4" max="4" width="6.85546875" bestFit="1" customWidth="1"/>
  </cols>
  <sheetData>
    <row r="1" spans="1:11" s="117" customFormat="1"/>
    <row r="2" spans="1:11" hidden="1">
      <c r="A2" s="117" t="s">
        <v>33</v>
      </c>
      <c r="B2" s="117" t="s">
        <v>115</v>
      </c>
      <c r="C2" s="117" t="s">
        <v>76</v>
      </c>
      <c r="D2" s="117">
        <v>0.02</v>
      </c>
      <c r="E2" s="139">
        <v>-8.9999999999999993E-3</v>
      </c>
      <c r="F2" s="140">
        <v>-3.27</v>
      </c>
      <c r="G2" s="117">
        <v>-29.5</v>
      </c>
      <c r="H2" s="117" t="s">
        <v>78</v>
      </c>
      <c r="I2" s="140">
        <v>363.76</v>
      </c>
      <c r="J2" s="140">
        <v>0</v>
      </c>
      <c r="K2" s="117" t="s">
        <v>79</v>
      </c>
    </row>
    <row r="3" spans="1:11" hidden="1">
      <c r="A3" s="117" t="s">
        <v>33</v>
      </c>
      <c r="B3" s="117" t="s">
        <v>116</v>
      </c>
      <c r="C3" s="117" t="s">
        <v>77</v>
      </c>
      <c r="D3" s="117"/>
      <c r="E3" s="117"/>
      <c r="F3" s="117"/>
      <c r="G3" s="117"/>
      <c r="H3" s="117"/>
      <c r="I3" s="117"/>
      <c r="J3" s="117"/>
      <c r="K3" s="117"/>
    </row>
    <row r="4" spans="1:11" hidden="1">
      <c r="A4" s="117" t="s">
        <v>33</v>
      </c>
      <c r="B4" s="117" t="s">
        <v>117</v>
      </c>
      <c r="C4" s="117" t="s">
        <v>80</v>
      </c>
      <c r="D4" s="117">
        <v>0.02</v>
      </c>
      <c r="E4" s="139">
        <v>-1.0999999999999999E-2</v>
      </c>
      <c r="F4" s="140">
        <v>-4.3099999999999996</v>
      </c>
      <c r="G4" s="117">
        <v>-38.299999999999997</v>
      </c>
      <c r="H4" s="117" t="s">
        <v>78</v>
      </c>
      <c r="I4" s="140">
        <v>367.03</v>
      </c>
      <c r="J4" s="140">
        <v>-0.05</v>
      </c>
      <c r="K4" s="117" t="s">
        <v>82</v>
      </c>
    </row>
    <row r="5" spans="1:11" hidden="1">
      <c r="A5" s="117" t="s">
        <v>33</v>
      </c>
      <c r="B5" s="117" t="s">
        <v>118</v>
      </c>
      <c r="C5" s="117" t="s">
        <v>81</v>
      </c>
      <c r="D5" s="117"/>
      <c r="E5" s="117"/>
      <c r="F5" s="117"/>
      <c r="G5" s="117"/>
      <c r="H5" s="117"/>
      <c r="I5" s="117"/>
      <c r="J5" s="117"/>
      <c r="K5" s="117"/>
    </row>
    <row r="6" spans="1:11" hidden="1">
      <c r="A6" s="117" t="s">
        <v>33</v>
      </c>
      <c r="B6" s="117" t="s">
        <v>119</v>
      </c>
      <c r="C6" s="117" t="s">
        <v>83</v>
      </c>
      <c r="D6" s="117">
        <v>0.02</v>
      </c>
      <c r="E6" s="139">
        <v>-8.0000000000000002E-3</v>
      </c>
      <c r="F6" s="140">
        <v>-2.86</v>
      </c>
      <c r="G6" s="117">
        <v>-25.8</v>
      </c>
      <c r="H6" s="117" t="s">
        <v>78</v>
      </c>
      <c r="I6" s="140">
        <v>371.34</v>
      </c>
      <c r="J6" s="140">
        <v>0</v>
      </c>
      <c r="K6" s="117" t="s">
        <v>84</v>
      </c>
    </row>
    <row r="7" spans="1:11" hidden="1">
      <c r="A7" s="117" t="s">
        <v>33</v>
      </c>
      <c r="B7" s="117" t="s">
        <v>120</v>
      </c>
      <c r="C7" s="117" t="s">
        <v>81</v>
      </c>
      <c r="D7" s="117"/>
      <c r="E7" s="117"/>
      <c r="F7" s="117"/>
      <c r="G7" s="117"/>
      <c r="H7" s="117"/>
      <c r="I7" s="117"/>
      <c r="J7" s="117"/>
      <c r="K7" s="117"/>
    </row>
    <row r="8" spans="1:11" hidden="1">
      <c r="A8" s="117" t="s">
        <v>33</v>
      </c>
      <c r="B8" s="117" t="s">
        <v>121</v>
      </c>
      <c r="C8" s="117" t="s">
        <v>85</v>
      </c>
      <c r="D8" s="117">
        <v>0.02</v>
      </c>
      <c r="E8" s="139">
        <v>-3.0000000000000001E-3</v>
      </c>
      <c r="F8" s="140">
        <v>-1.18</v>
      </c>
      <c r="G8" s="117">
        <v>-10.1</v>
      </c>
      <c r="H8" s="117" t="s">
        <v>78</v>
      </c>
      <c r="I8" s="140">
        <v>374.2</v>
      </c>
      <c r="J8" s="140">
        <v>-0.05</v>
      </c>
      <c r="K8" s="117" t="s">
        <v>87</v>
      </c>
    </row>
    <row r="9" spans="1:11" hidden="1">
      <c r="A9" s="117" t="s">
        <v>33</v>
      </c>
      <c r="B9" s="117" t="s">
        <v>122</v>
      </c>
      <c r="C9" s="117" t="s">
        <v>86</v>
      </c>
      <c r="D9" s="117"/>
      <c r="E9" s="117"/>
      <c r="F9" s="117"/>
      <c r="G9" s="117"/>
      <c r="H9" s="117"/>
      <c r="I9" s="117"/>
      <c r="J9" s="117"/>
      <c r="K9" s="117"/>
    </row>
    <row r="10" spans="1:11" hidden="1">
      <c r="A10" s="117" t="s">
        <v>33</v>
      </c>
      <c r="B10" s="117" t="s">
        <v>123</v>
      </c>
      <c r="C10" s="117" t="s">
        <v>88</v>
      </c>
      <c r="D10" s="117">
        <v>0.02</v>
      </c>
      <c r="E10" s="139">
        <v>-1E-3</v>
      </c>
      <c r="F10" s="140">
        <v>-0.23</v>
      </c>
      <c r="G10" s="117">
        <v>-2.1</v>
      </c>
      <c r="H10" s="117" t="s">
        <v>78</v>
      </c>
      <c r="I10" s="140">
        <v>375.38</v>
      </c>
      <c r="J10" s="140">
        <v>0</v>
      </c>
      <c r="K10" s="117" t="s">
        <v>90</v>
      </c>
    </row>
    <row r="11" spans="1:11" hidden="1">
      <c r="A11" s="117" t="s">
        <v>33</v>
      </c>
      <c r="B11" s="117" t="s">
        <v>124</v>
      </c>
      <c r="C11" s="117" t="s">
        <v>89</v>
      </c>
      <c r="D11" s="117"/>
      <c r="E11" s="117"/>
      <c r="F11" s="117"/>
      <c r="G11" s="117"/>
      <c r="H11" s="117"/>
      <c r="I11" s="117"/>
      <c r="J11" s="117"/>
      <c r="K11" s="117"/>
    </row>
    <row r="12" spans="1:11" hidden="1">
      <c r="A12" s="117" t="s">
        <v>31</v>
      </c>
      <c r="B12" s="117" t="s">
        <v>125</v>
      </c>
      <c r="C12" s="117" t="s">
        <v>91</v>
      </c>
      <c r="D12" s="117">
        <v>0.02</v>
      </c>
      <c r="E12" s="139">
        <v>-2.1999999999999999E-2</v>
      </c>
      <c r="F12" s="140">
        <v>-8.81</v>
      </c>
      <c r="G12" s="117">
        <v>-77.599999999999994</v>
      </c>
      <c r="H12" s="117" t="s">
        <v>78</v>
      </c>
      <c r="I12" s="140">
        <v>375.61</v>
      </c>
      <c r="J12" s="140">
        <v>-0.05</v>
      </c>
      <c r="K12" s="117" t="s">
        <v>82</v>
      </c>
    </row>
    <row r="13" spans="1:11" hidden="1">
      <c r="A13" s="117" t="s">
        <v>31</v>
      </c>
      <c r="B13" s="117" t="s">
        <v>126</v>
      </c>
      <c r="C13" s="117" t="s">
        <v>92</v>
      </c>
      <c r="D13" s="117"/>
      <c r="E13" s="117"/>
      <c r="F13" s="117"/>
      <c r="G13" s="117"/>
      <c r="H13" s="117"/>
      <c r="I13" s="117"/>
      <c r="J13" s="117"/>
      <c r="K13" s="117"/>
    </row>
    <row r="14" spans="1:11" hidden="1">
      <c r="A14" s="117" t="s">
        <v>32</v>
      </c>
      <c r="B14" s="117" t="s">
        <v>127</v>
      </c>
      <c r="C14" s="117" t="s">
        <v>93</v>
      </c>
      <c r="D14" s="117">
        <v>0.02</v>
      </c>
      <c r="E14" s="139">
        <v>-1.9E-2</v>
      </c>
      <c r="F14" s="140">
        <v>-7.34</v>
      </c>
      <c r="G14" s="117">
        <v>-64.900000000000006</v>
      </c>
      <c r="H14" s="117" t="s">
        <v>78</v>
      </c>
      <c r="I14" s="140">
        <v>384.42</v>
      </c>
      <c r="J14" s="140">
        <v>0</v>
      </c>
      <c r="K14" s="117" t="s">
        <v>95</v>
      </c>
    </row>
    <row r="15" spans="1:11" hidden="1">
      <c r="A15" s="117" t="s">
        <v>32</v>
      </c>
      <c r="B15" s="117" t="s">
        <v>128</v>
      </c>
      <c r="C15" s="117" t="s">
        <v>94</v>
      </c>
      <c r="D15" s="117"/>
      <c r="E15" s="117"/>
      <c r="F15" s="117"/>
      <c r="G15" s="117"/>
      <c r="H15" s="117"/>
      <c r="I15" s="117"/>
      <c r="J15" s="117"/>
      <c r="K15" s="117"/>
    </row>
    <row r="16" spans="1:11" hidden="1">
      <c r="A16" s="117" t="s">
        <v>33</v>
      </c>
      <c r="B16" s="117" t="s">
        <v>129</v>
      </c>
      <c r="C16" s="117" t="s">
        <v>96</v>
      </c>
      <c r="D16" s="117">
        <v>0.02</v>
      </c>
      <c r="E16" s="139">
        <v>-7.0000000000000001E-3</v>
      </c>
      <c r="F16" s="140">
        <v>-2.83</v>
      </c>
      <c r="G16" s="117">
        <v>-24.9</v>
      </c>
      <c r="H16" s="117" t="s">
        <v>78</v>
      </c>
      <c r="I16" s="140">
        <v>391.76</v>
      </c>
      <c r="J16" s="140">
        <v>0</v>
      </c>
      <c r="K16" s="117" t="s">
        <v>98</v>
      </c>
    </row>
    <row r="17" spans="1:11" hidden="1">
      <c r="A17" s="117" t="s">
        <v>33</v>
      </c>
      <c r="B17" s="117" t="s">
        <v>130</v>
      </c>
      <c r="C17" s="117" t="s">
        <v>97</v>
      </c>
      <c r="D17" s="117"/>
      <c r="E17" s="117"/>
      <c r="F17" s="117"/>
      <c r="G17" s="117"/>
      <c r="H17" s="117"/>
      <c r="I17" s="117"/>
      <c r="J17" s="117"/>
      <c r="K17" s="117"/>
    </row>
    <row r="18" spans="1:11" hidden="1">
      <c r="A18" s="117" t="s">
        <v>33</v>
      </c>
      <c r="B18" s="117" t="s">
        <v>131</v>
      </c>
      <c r="C18" s="117" t="s">
        <v>99</v>
      </c>
      <c r="D18" s="117">
        <v>0.02</v>
      </c>
      <c r="E18" s="139">
        <v>-2E-3</v>
      </c>
      <c r="F18" s="140">
        <v>-0.63</v>
      </c>
      <c r="G18" s="117">
        <v>-5.6</v>
      </c>
      <c r="H18" s="117" t="s">
        <v>78</v>
      </c>
      <c r="I18" s="140">
        <v>394.59</v>
      </c>
      <c r="J18" s="140">
        <v>0</v>
      </c>
      <c r="K18" s="117" t="s">
        <v>95</v>
      </c>
    </row>
    <row r="19" spans="1:11" hidden="1">
      <c r="A19" s="117" t="s">
        <v>33</v>
      </c>
      <c r="B19" s="117" t="s">
        <v>132</v>
      </c>
      <c r="C19" s="117" t="s">
        <v>100</v>
      </c>
      <c r="D19" s="117"/>
      <c r="E19" s="117"/>
      <c r="F19" s="117"/>
      <c r="G19" s="117"/>
      <c r="H19" s="117"/>
      <c r="I19" s="117"/>
      <c r="J19" s="117"/>
      <c r="K19" s="117"/>
    </row>
    <row r="20" spans="1:11" ht="15.75" hidden="1" customHeight="1">
      <c r="A20" s="117" t="s">
        <v>34</v>
      </c>
      <c r="B20" s="117" t="s">
        <v>133</v>
      </c>
      <c r="C20" s="117" t="s">
        <v>101</v>
      </c>
      <c r="D20" s="117">
        <v>0.02</v>
      </c>
      <c r="E20" s="139">
        <v>-2.1000000000000001E-2</v>
      </c>
      <c r="F20" s="140">
        <v>-8.7200000000000006</v>
      </c>
      <c r="G20" s="117">
        <v>-82.5</v>
      </c>
      <c r="H20" s="117" t="s">
        <v>78</v>
      </c>
      <c r="I20" s="140">
        <v>395.22</v>
      </c>
      <c r="J20" s="140">
        <v>0</v>
      </c>
      <c r="K20" s="117" t="s">
        <v>103</v>
      </c>
    </row>
    <row r="21" spans="1:11" ht="15.75" hidden="1" customHeight="1">
      <c r="A21" s="117" t="s">
        <v>34</v>
      </c>
      <c r="B21" s="117" t="s">
        <v>134</v>
      </c>
      <c r="C21" s="117" t="s">
        <v>102</v>
      </c>
      <c r="D21" s="117"/>
      <c r="E21" s="117"/>
      <c r="F21" s="117"/>
      <c r="G21" s="117"/>
      <c r="H21" s="117"/>
      <c r="I21" s="117"/>
      <c r="J21" s="117"/>
      <c r="K21" s="117"/>
    </row>
    <row r="22" spans="1:11">
      <c r="A22" s="117" t="s">
        <v>35</v>
      </c>
      <c r="B22" s="117" t="s">
        <v>135</v>
      </c>
      <c r="C22" s="117" t="s">
        <v>104</v>
      </c>
      <c r="D22" s="117">
        <v>0.02</v>
      </c>
      <c r="E22" s="139">
        <v>-1.4999999999999999E-2</v>
      </c>
      <c r="F22" s="140">
        <v>-6.27</v>
      </c>
      <c r="G22" s="117">
        <v>-59.5</v>
      </c>
      <c r="H22" s="117" t="s">
        <v>78</v>
      </c>
      <c r="I22" s="140">
        <v>403.94</v>
      </c>
      <c r="J22" s="140">
        <v>0</v>
      </c>
      <c r="K22" s="117" t="s">
        <v>106</v>
      </c>
    </row>
    <row r="23" spans="1:11">
      <c r="A23" s="117" t="s">
        <v>35</v>
      </c>
      <c r="B23" s="117" t="s">
        <v>136</v>
      </c>
      <c r="C23" s="117" t="s">
        <v>105</v>
      </c>
      <c r="D23" s="117"/>
      <c r="E23" s="117"/>
      <c r="F23" s="117"/>
      <c r="G23" s="117"/>
      <c r="H23" s="117"/>
      <c r="I23" s="117"/>
      <c r="J23" s="117"/>
      <c r="K23" s="117" t="s">
        <v>107</v>
      </c>
    </row>
    <row r="24" spans="1:11">
      <c r="A24" s="117" t="s">
        <v>35</v>
      </c>
      <c r="B24" s="117" t="s">
        <v>137</v>
      </c>
      <c r="C24" s="117" t="s">
        <v>108</v>
      </c>
      <c r="D24" s="117">
        <v>0.02</v>
      </c>
      <c r="E24" s="139">
        <v>1.6E-2</v>
      </c>
      <c r="F24" s="140">
        <v>6.25</v>
      </c>
      <c r="G24" s="117">
        <v>59.6</v>
      </c>
      <c r="H24" s="117" t="s">
        <v>78</v>
      </c>
      <c r="I24" s="140">
        <v>410.21</v>
      </c>
      <c r="J24" s="140">
        <v>0</v>
      </c>
      <c r="K24" s="117" t="s">
        <v>95</v>
      </c>
    </row>
    <row r="25" spans="1:11">
      <c r="A25" s="117" t="s">
        <v>35</v>
      </c>
      <c r="B25" s="117" t="s">
        <v>138</v>
      </c>
      <c r="C25" s="117" t="s">
        <v>109</v>
      </c>
      <c r="D25" s="117"/>
      <c r="E25" s="117"/>
      <c r="F25" s="117"/>
      <c r="G25" s="117"/>
      <c r="H25" s="117"/>
      <c r="I25" s="117"/>
      <c r="J25" s="117"/>
      <c r="K25" s="117"/>
    </row>
    <row r="26" spans="1:11" hidden="1">
      <c r="A26" s="117" t="s">
        <v>34</v>
      </c>
      <c r="B26" s="117" t="s">
        <v>139</v>
      </c>
      <c r="C26" s="117" t="s">
        <v>110</v>
      </c>
      <c r="D26" s="117">
        <v>0.02</v>
      </c>
      <c r="E26" s="139">
        <v>1.0999999999999999E-2</v>
      </c>
      <c r="F26" s="140">
        <v>4.13</v>
      </c>
      <c r="G26" s="117">
        <v>39.5</v>
      </c>
      <c r="H26" s="117" t="s">
        <v>78</v>
      </c>
      <c r="I26" s="140">
        <v>403.96</v>
      </c>
      <c r="J26" s="140">
        <v>0</v>
      </c>
      <c r="K26" s="117" t="s">
        <v>79</v>
      </c>
    </row>
    <row r="27" spans="1:11" hidden="1">
      <c r="A27" s="117" t="s">
        <v>34</v>
      </c>
      <c r="B27" s="117" t="s">
        <v>140</v>
      </c>
      <c r="C27" s="117" t="s">
        <v>111</v>
      </c>
      <c r="D27" s="117"/>
      <c r="E27" s="117"/>
      <c r="F27" s="117"/>
      <c r="G27" s="117"/>
      <c r="H27" s="117"/>
      <c r="I27" s="117"/>
      <c r="J27" s="117"/>
      <c r="K27" s="117"/>
    </row>
    <row r="28" spans="1:11" hidden="1">
      <c r="A28" s="117" t="s">
        <v>33</v>
      </c>
      <c r="B28" s="117" t="s">
        <v>141</v>
      </c>
      <c r="C28" s="117" t="s">
        <v>112</v>
      </c>
      <c r="D28" s="117">
        <v>0.02</v>
      </c>
      <c r="E28" s="139">
        <v>-8.0000000000000002E-3</v>
      </c>
      <c r="F28" s="140">
        <v>-3.33</v>
      </c>
      <c r="G28" s="117">
        <v>-29.5</v>
      </c>
      <c r="H28" s="117" t="s">
        <v>78</v>
      </c>
      <c r="I28" s="140">
        <v>399.83</v>
      </c>
      <c r="J28" s="140">
        <v>0</v>
      </c>
      <c r="K28" s="117" t="s">
        <v>114</v>
      </c>
    </row>
    <row r="29" spans="1:11" hidden="1">
      <c r="A29" s="117" t="s">
        <v>33</v>
      </c>
      <c r="B29" s="117" t="s">
        <v>142</v>
      </c>
      <c r="C29" s="117" t="s">
        <v>113</v>
      </c>
      <c r="D29" s="117"/>
      <c r="E29" s="117"/>
      <c r="F29" s="117"/>
      <c r="G29" s="117"/>
      <c r="H29" s="117"/>
      <c r="I29" s="117"/>
      <c r="J29" s="117"/>
      <c r="K29" s="117"/>
    </row>
    <row r="30" spans="1:11">
      <c r="A30" s="117"/>
      <c r="B30" s="117"/>
      <c r="C30" s="117"/>
      <c r="D30" s="117"/>
      <c r="E30" s="117"/>
      <c r="F30" s="117"/>
      <c r="G30" s="117"/>
      <c r="H30" s="117"/>
      <c r="I30" s="117"/>
      <c r="J30" s="117"/>
      <c r="K30" s="117"/>
    </row>
    <row r="31" spans="1:11">
      <c r="A31" s="117"/>
      <c r="B31" s="117"/>
      <c r="C31" s="117"/>
      <c r="D31" s="117"/>
      <c r="E31" s="117"/>
      <c r="F31" s="117"/>
      <c r="G31" s="117"/>
      <c r="H31" s="117"/>
      <c r="I31" s="117"/>
      <c r="J31" s="117"/>
      <c r="K31" s="117"/>
    </row>
    <row r="32" spans="1:11">
      <c r="A32" s="117"/>
      <c r="B32" s="117"/>
      <c r="C32" s="117"/>
      <c r="D32" s="117"/>
      <c r="E32" s="117"/>
      <c r="F32" s="117"/>
      <c r="G32" s="117"/>
      <c r="H32" s="117"/>
      <c r="I32" s="117"/>
      <c r="J32" s="117"/>
      <c r="K32" s="117"/>
    </row>
  </sheetData>
  <autoFilter ref="A1:K29">
    <filterColumn colId="0">
      <filters>
        <filter val="USD/CAD"/>
      </filters>
    </filterColumn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D29"/>
  <sheetViews>
    <sheetView workbookViewId="0">
      <selection activeCell="J23" sqref="J23"/>
    </sheetView>
  </sheetViews>
  <sheetFormatPr defaultRowHeight="15"/>
  <cols>
    <col min="1" max="1" width="17.42578125" style="117" bestFit="1" customWidth="1"/>
    <col min="2" max="2" width="5.7109375" style="117" bestFit="1" customWidth="1"/>
    <col min="3" max="3" width="10.7109375" style="117" bestFit="1" customWidth="1"/>
    <col min="4" max="4" width="12.28515625" style="117" bestFit="1" customWidth="1"/>
    <col min="5" max="5" width="1.85546875" style="117" customWidth="1"/>
    <col min="6" max="16384" width="9.140625" style="117"/>
  </cols>
  <sheetData>
    <row r="1" spans="1:4">
      <c r="A1" s="169" t="s">
        <v>68</v>
      </c>
      <c r="B1" s="169"/>
      <c r="C1" s="169"/>
      <c r="D1" s="163"/>
    </row>
    <row r="2" spans="1:4" ht="21" customHeight="1">
      <c r="A2" s="118" t="s">
        <v>149</v>
      </c>
      <c r="B2" s="132" t="s">
        <v>147</v>
      </c>
      <c r="C2" s="132" t="s">
        <v>146</v>
      </c>
      <c r="D2" s="132" t="s">
        <v>150</v>
      </c>
    </row>
    <row r="3" spans="1:4">
      <c r="A3" s="120" t="s">
        <v>26</v>
      </c>
      <c r="B3" s="122"/>
      <c r="C3" s="122"/>
      <c r="D3" s="122"/>
    </row>
    <row r="4" spans="1:4">
      <c r="A4" s="120" t="s">
        <v>29</v>
      </c>
      <c r="B4" s="122"/>
      <c r="C4" s="122"/>
      <c r="D4" s="122"/>
    </row>
    <row r="5" spans="1:4">
      <c r="A5" s="120" t="s">
        <v>31</v>
      </c>
      <c r="B5" s="122">
        <v>8</v>
      </c>
      <c r="C5" s="162">
        <v>97</v>
      </c>
      <c r="D5" s="162">
        <v>97</v>
      </c>
    </row>
    <row r="6" spans="1:4">
      <c r="A6" s="120" t="s">
        <v>27</v>
      </c>
      <c r="B6" s="122"/>
      <c r="C6" s="123"/>
      <c r="D6" s="123"/>
    </row>
    <row r="7" spans="1:4">
      <c r="A7" s="120" t="s">
        <v>30</v>
      </c>
      <c r="B7" s="122"/>
      <c r="C7" s="123"/>
      <c r="D7" s="123"/>
    </row>
    <row r="8" spans="1:4">
      <c r="A8" s="120" t="s">
        <v>32</v>
      </c>
      <c r="B8" s="122">
        <v>7</v>
      </c>
      <c r="C8" s="162">
        <v>85</v>
      </c>
      <c r="D8" s="162">
        <v>85</v>
      </c>
    </row>
    <row r="9" spans="1:4">
      <c r="A9" s="120" t="s">
        <v>28</v>
      </c>
      <c r="B9" s="121"/>
      <c r="C9" s="121"/>
      <c r="D9" s="121"/>
    </row>
    <row r="10" spans="1:4">
      <c r="A10" s="120" t="s">
        <v>33</v>
      </c>
      <c r="B10" s="122"/>
      <c r="C10" s="122"/>
      <c r="D10" s="122"/>
    </row>
    <row r="11" spans="1:4">
      <c r="A11" s="120" t="s">
        <v>34</v>
      </c>
      <c r="B11" s="124"/>
      <c r="C11" s="124"/>
      <c r="D11" s="124"/>
    </row>
    <row r="12" spans="1:4">
      <c r="A12" s="120" t="s">
        <v>35</v>
      </c>
    </row>
    <row r="13" spans="1:4">
      <c r="A13" s="127" t="s">
        <v>148</v>
      </c>
      <c r="B13" s="129"/>
      <c r="C13" s="129">
        <f t="shared" ref="C13:D13" si="0">SUM(C3:C12)</f>
        <v>182</v>
      </c>
      <c r="D13" s="129">
        <f t="shared" si="0"/>
        <v>182</v>
      </c>
    </row>
    <row r="14" spans="1:4">
      <c r="A14" s="120" t="s">
        <v>26</v>
      </c>
      <c r="B14" s="122"/>
      <c r="C14" s="122"/>
      <c r="D14" s="122"/>
    </row>
    <row r="15" spans="1:4">
      <c r="A15" s="120" t="s">
        <v>29</v>
      </c>
      <c r="B15" s="122"/>
      <c r="C15" s="122"/>
      <c r="D15" s="122"/>
    </row>
    <row r="16" spans="1:4">
      <c r="A16" s="120" t="s">
        <v>31</v>
      </c>
      <c r="B16" s="122"/>
      <c r="C16" s="122"/>
      <c r="D16" s="122"/>
    </row>
    <row r="17" spans="1:4">
      <c r="A17" s="120" t="s">
        <v>27</v>
      </c>
      <c r="B17" s="122"/>
    </row>
    <row r="18" spans="1:4">
      <c r="A18" s="120" t="s">
        <v>30</v>
      </c>
      <c r="B18" s="122">
        <v>1</v>
      </c>
      <c r="C18" s="162">
        <v>118</v>
      </c>
      <c r="D18" s="162">
        <v>118</v>
      </c>
    </row>
    <row r="19" spans="1:4">
      <c r="A19" s="120" t="s">
        <v>32</v>
      </c>
      <c r="B19" s="122">
        <v>7</v>
      </c>
      <c r="C19" s="162">
        <v>64</v>
      </c>
      <c r="D19" s="162">
        <v>55</v>
      </c>
    </row>
    <row r="20" spans="1:4">
      <c r="A20" s="120" t="s">
        <v>28</v>
      </c>
      <c r="B20" s="121"/>
      <c r="C20" s="121"/>
      <c r="D20" s="121"/>
    </row>
    <row r="21" spans="1:4">
      <c r="A21" s="120" t="s">
        <v>33</v>
      </c>
      <c r="B21" s="122"/>
      <c r="C21" s="122"/>
      <c r="D21" s="122"/>
    </row>
    <row r="22" spans="1:4">
      <c r="A22" s="120" t="s">
        <v>34</v>
      </c>
      <c r="B22" s="124"/>
      <c r="C22" s="124"/>
      <c r="D22" s="124"/>
    </row>
    <row r="23" spans="1:4">
      <c r="A23" s="120" t="s">
        <v>35</v>
      </c>
    </row>
    <row r="24" spans="1:4">
      <c r="A24" s="127" t="s">
        <v>151</v>
      </c>
      <c r="B24" s="129"/>
      <c r="C24" s="129">
        <f t="shared" ref="C24:D24" si="1">SUM(C14:C23)</f>
        <v>182</v>
      </c>
      <c r="D24" s="129">
        <f t="shared" si="1"/>
        <v>173</v>
      </c>
    </row>
    <row r="25" spans="1:4">
      <c r="A25" s="124"/>
      <c r="B25" s="124"/>
      <c r="C25" s="124"/>
      <c r="D25" s="124"/>
    </row>
    <row r="26" spans="1:4">
      <c r="A26" s="124"/>
      <c r="B26" s="124"/>
      <c r="C26" s="124"/>
      <c r="D26" s="124"/>
    </row>
    <row r="27" spans="1:4">
      <c r="A27" s="124"/>
      <c r="B27" s="124"/>
      <c r="C27" s="124"/>
      <c r="D27" s="124"/>
    </row>
    <row r="28" spans="1:4">
      <c r="A28" s="124"/>
      <c r="B28" s="124"/>
      <c r="C28" s="124"/>
      <c r="D28" s="124"/>
    </row>
    <row r="29" spans="1:4">
      <c r="A29" s="124"/>
      <c r="B29" s="124"/>
      <c r="C29" s="124"/>
      <c r="D29" s="124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Friends Accc(s)</vt:lpstr>
      <vt:lpstr>Money Management</vt:lpstr>
      <vt:lpstr>Lot_Size</vt:lpstr>
      <vt:lpstr>Actual Perfomance Hrly (5%)</vt:lpstr>
      <vt:lpstr>Actual Pefomance 15Min (5%)</vt:lpstr>
      <vt:lpstr>EA Original</vt:lpstr>
      <vt:lpstr>EA Original_B</vt:lpstr>
      <vt:lpstr>FF Calculation</vt:lpstr>
      <vt:lpstr>Signal Strength Analysis</vt:lpstr>
    </vt:vector>
  </TitlesOfParts>
  <Company>Motability Operations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TafadzwaM</dc:creator>
  <cp:lastModifiedBy>cash</cp:lastModifiedBy>
  <dcterms:created xsi:type="dcterms:W3CDTF">2015-02-03T13:45:56Z</dcterms:created>
  <dcterms:modified xsi:type="dcterms:W3CDTF">2015-03-02T08:14:10Z</dcterms:modified>
</cp:coreProperties>
</file>