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" activeTab="2"/>
  </bookViews>
  <sheets>
    <sheet name="Forex Perfomance (Detail)" sheetId="1" state="hidden" r:id="rId1"/>
    <sheet name="Money Management" sheetId="5" r:id="rId2"/>
    <sheet name="Perfomance (Summary)" sheetId="3" r:id="rId3"/>
    <sheet name="Perfomance(Detail)" sheetId="4" r:id="rId4"/>
    <sheet name="EA Original" sheetId="2" r:id="rId5"/>
  </sheets>
  <calcPr calcId="125725"/>
</workbook>
</file>

<file path=xl/calcChain.xml><?xml version="1.0" encoding="utf-8"?>
<calcChain xmlns="http://schemas.openxmlformats.org/spreadsheetml/2006/main">
  <c r="E4" i="5"/>
  <c r="E5"/>
  <c r="E6"/>
  <c r="E8"/>
  <c r="E9"/>
  <c r="E10"/>
  <c r="E11"/>
  <c r="E13"/>
  <c r="E14"/>
  <c r="E15"/>
  <c r="E16"/>
  <c r="E18"/>
  <c r="E19"/>
  <c r="E20"/>
  <c r="E21"/>
  <c r="E23"/>
  <c r="E24"/>
  <c r="E25"/>
  <c r="E26"/>
  <c r="E28"/>
  <c r="E29"/>
  <c r="E30"/>
  <c r="E31"/>
  <c r="E33"/>
  <c r="E34"/>
  <c r="E35"/>
  <c r="E36"/>
  <c r="E38"/>
  <c r="E39"/>
  <c r="E40"/>
  <c r="E41"/>
  <c r="E43"/>
  <c r="E44"/>
  <c r="E45"/>
  <c r="E46"/>
  <c r="E48"/>
  <c r="E49"/>
  <c r="E50"/>
  <c r="E51"/>
  <c r="E53"/>
  <c r="E54"/>
  <c r="E55"/>
  <c r="E56"/>
  <c r="E58"/>
  <c r="E59"/>
  <c r="E60"/>
  <c r="E61"/>
  <c r="E63"/>
  <c r="E64"/>
  <c r="E65"/>
  <c r="E66"/>
  <c r="E68"/>
  <c r="E69"/>
  <c r="E70"/>
  <c r="E71"/>
  <c r="E73"/>
  <c r="E74"/>
  <c r="E75"/>
  <c r="E76"/>
  <c r="E78"/>
  <c r="E79"/>
  <c r="E80"/>
  <c r="E81"/>
  <c r="E83"/>
  <c r="E84"/>
  <c r="E85"/>
  <c r="E86"/>
  <c r="E88"/>
  <c r="E89"/>
  <c r="E90"/>
  <c r="E91"/>
  <c r="E93"/>
  <c r="E94"/>
  <c r="E95"/>
  <c r="E96"/>
  <c r="E98"/>
  <c r="E99"/>
  <c r="E100"/>
  <c r="E101"/>
  <c r="E103"/>
  <c r="E104"/>
  <c r="E105"/>
  <c r="E106"/>
  <c r="E108"/>
  <c r="E109"/>
  <c r="E110"/>
  <c r="E111"/>
  <c r="E113"/>
  <c r="E114"/>
  <c r="E115"/>
  <c r="E116"/>
  <c r="E118"/>
  <c r="E119"/>
  <c r="E120"/>
  <c r="E121"/>
  <c r="E123"/>
  <c r="E124"/>
  <c r="E125"/>
  <c r="E126"/>
  <c r="E128"/>
  <c r="E129"/>
  <c r="E130"/>
  <c r="E131"/>
  <c r="E133"/>
  <c r="E134"/>
  <c r="E135"/>
  <c r="E136"/>
  <c r="E138"/>
  <c r="E139"/>
  <c r="E140"/>
  <c r="E141"/>
  <c r="E143"/>
  <c r="E144"/>
  <c r="E145"/>
  <c r="E146"/>
  <c r="E148"/>
  <c r="E149"/>
  <c r="E150"/>
  <c r="E151"/>
  <c r="E153"/>
  <c r="E3"/>
  <c r="F3"/>
  <c r="J3" s="1"/>
  <c r="D3"/>
  <c r="C4" s="1"/>
  <c r="F4" s="1"/>
  <c r="W93" i="4"/>
  <c r="V93"/>
  <c r="U93"/>
  <c r="T93"/>
  <c r="S93"/>
  <c r="R93"/>
  <c r="W82"/>
  <c r="V82"/>
  <c r="U82"/>
  <c r="T82"/>
  <c r="S82"/>
  <c r="R82"/>
  <c r="W71"/>
  <c r="V71"/>
  <c r="U71"/>
  <c r="T71"/>
  <c r="S71"/>
  <c r="R71"/>
  <c r="W60"/>
  <c r="V60"/>
  <c r="U60"/>
  <c r="T60"/>
  <c r="S60"/>
  <c r="R60"/>
  <c r="W46"/>
  <c r="V46"/>
  <c r="U46"/>
  <c r="T46"/>
  <c r="S46"/>
  <c r="R46"/>
  <c r="W35"/>
  <c r="V35"/>
  <c r="U35"/>
  <c r="T35"/>
  <c r="S35"/>
  <c r="R35"/>
  <c r="W24"/>
  <c r="V24"/>
  <c r="U24"/>
  <c r="T24"/>
  <c r="S24"/>
  <c r="R24"/>
  <c r="W13"/>
  <c r="V13"/>
  <c r="U13"/>
  <c r="T13"/>
  <c r="S13"/>
  <c r="R13"/>
  <c r="S95" i="2"/>
  <c r="R94"/>
  <c r="R83"/>
  <c r="R72"/>
  <c r="R61"/>
  <c r="B5" i="5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B4"/>
  <c r="O93" i="4"/>
  <c r="N93"/>
  <c r="M93"/>
  <c r="L93"/>
  <c r="K93"/>
  <c r="J93"/>
  <c r="I93"/>
  <c r="G93"/>
  <c r="F93"/>
  <c r="E93"/>
  <c r="D93"/>
  <c r="C93"/>
  <c r="B93"/>
  <c r="O82"/>
  <c r="N82"/>
  <c r="M82"/>
  <c r="L82"/>
  <c r="K82"/>
  <c r="J82"/>
  <c r="I82"/>
  <c r="G82"/>
  <c r="F82"/>
  <c r="E82"/>
  <c r="D82"/>
  <c r="C82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M46"/>
  <c r="L46"/>
  <c r="K46"/>
  <c r="J46"/>
  <c r="I46"/>
  <c r="G46"/>
  <c r="F46"/>
  <c r="E46"/>
  <c r="D46"/>
  <c r="C46"/>
  <c r="B46"/>
  <c r="O35"/>
  <c r="N35"/>
  <c r="M35"/>
  <c r="L35"/>
  <c r="K35"/>
  <c r="J35"/>
  <c r="I35"/>
  <c r="G35"/>
  <c r="F35"/>
  <c r="E35"/>
  <c r="D35"/>
  <c r="C35"/>
  <c r="B35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G153" i="3"/>
  <c r="E153"/>
  <c r="C153"/>
  <c r="G151"/>
  <c r="E151"/>
  <c r="C151"/>
  <c r="G150"/>
  <c r="E150"/>
  <c r="C150"/>
  <c r="G149"/>
  <c r="E149"/>
  <c r="C149"/>
  <c r="G148"/>
  <c r="E148"/>
  <c r="C148"/>
  <c r="G146"/>
  <c r="E146"/>
  <c r="C146"/>
  <c r="G145"/>
  <c r="E145"/>
  <c r="C145"/>
  <c r="G144"/>
  <c r="E144"/>
  <c r="C144"/>
  <c r="G143"/>
  <c r="E143"/>
  <c r="C143"/>
  <c r="G141"/>
  <c r="E141"/>
  <c r="C141"/>
  <c r="G140"/>
  <c r="E140"/>
  <c r="C140"/>
  <c r="G139"/>
  <c r="E139"/>
  <c r="C139"/>
  <c r="G138"/>
  <c r="E138"/>
  <c r="C138"/>
  <c r="G136"/>
  <c r="E136"/>
  <c r="C136"/>
  <c r="G135"/>
  <c r="E135"/>
  <c r="C135"/>
  <c r="G134"/>
  <c r="E134"/>
  <c r="C134"/>
  <c r="G133"/>
  <c r="E133"/>
  <c r="C133"/>
  <c r="G131"/>
  <c r="E131"/>
  <c r="C131"/>
  <c r="G130"/>
  <c r="E130"/>
  <c r="C130"/>
  <c r="G129"/>
  <c r="E129"/>
  <c r="C129"/>
  <c r="G128"/>
  <c r="E128"/>
  <c r="C128"/>
  <c r="G126"/>
  <c r="E126"/>
  <c r="C126"/>
  <c r="G125"/>
  <c r="E125"/>
  <c r="C125"/>
  <c r="G124"/>
  <c r="E124"/>
  <c r="C124"/>
  <c r="G123"/>
  <c r="E123"/>
  <c r="C123"/>
  <c r="G121"/>
  <c r="E121"/>
  <c r="C121"/>
  <c r="G120"/>
  <c r="E120"/>
  <c r="C120"/>
  <c r="G119"/>
  <c r="E119"/>
  <c r="C119"/>
  <c r="G118"/>
  <c r="E118"/>
  <c r="C118"/>
  <c r="G116"/>
  <c r="E116"/>
  <c r="C116"/>
  <c r="G115"/>
  <c r="E115"/>
  <c r="C115"/>
  <c r="G114"/>
  <c r="E114"/>
  <c r="C114"/>
  <c r="G113"/>
  <c r="E113"/>
  <c r="C113"/>
  <c r="G111"/>
  <c r="E111"/>
  <c r="C111"/>
  <c r="G110"/>
  <c r="E110"/>
  <c r="C110"/>
  <c r="G109"/>
  <c r="E109"/>
  <c r="C109"/>
  <c r="G108"/>
  <c r="E108"/>
  <c r="C108"/>
  <c r="G106"/>
  <c r="E106"/>
  <c r="C106"/>
  <c r="G105"/>
  <c r="E105"/>
  <c r="C105"/>
  <c r="G104"/>
  <c r="E104"/>
  <c r="C104"/>
  <c r="G103"/>
  <c r="E103"/>
  <c r="C103"/>
  <c r="G101"/>
  <c r="E101"/>
  <c r="C101"/>
  <c r="G100"/>
  <c r="E100"/>
  <c r="C100"/>
  <c r="G99"/>
  <c r="E99"/>
  <c r="C99"/>
  <c r="G98"/>
  <c r="E98"/>
  <c r="C98"/>
  <c r="G96"/>
  <c r="E96"/>
  <c r="C96"/>
  <c r="G95"/>
  <c r="E95"/>
  <c r="C95"/>
  <c r="G94"/>
  <c r="E94"/>
  <c r="C94"/>
  <c r="G93"/>
  <c r="E93"/>
  <c r="C93"/>
  <c r="G91"/>
  <c r="E91"/>
  <c r="C91"/>
  <c r="G90"/>
  <c r="E90"/>
  <c r="C90"/>
  <c r="G89"/>
  <c r="E89"/>
  <c r="C89"/>
  <c r="G88"/>
  <c r="E88"/>
  <c r="C88"/>
  <c r="G86"/>
  <c r="E86"/>
  <c r="C86"/>
  <c r="G85"/>
  <c r="E85"/>
  <c r="C85"/>
  <c r="G84"/>
  <c r="E84"/>
  <c r="C84"/>
  <c r="G83"/>
  <c r="E83"/>
  <c r="C83"/>
  <c r="G81"/>
  <c r="E81"/>
  <c r="C81"/>
  <c r="G80"/>
  <c r="E80"/>
  <c r="C80"/>
  <c r="G79"/>
  <c r="E79"/>
  <c r="C79"/>
  <c r="G78"/>
  <c r="E78"/>
  <c r="C78"/>
  <c r="G76"/>
  <c r="E76"/>
  <c r="C76"/>
  <c r="G75"/>
  <c r="E75"/>
  <c r="C75"/>
  <c r="G74"/>
  <c r="E74"/>
  <c r="C74"/>
  <c r="G73"/>
  <c r="E73"/>
  <c r="C73"/>
  <c r="G71"/>
  <c r="E71"/>
  <c r="C71"/>
  <c r="G70"/>
  <c r="E70"/>
  <c r="C70"/>
  <c r="G69"/>
  <c r="E69"/>
  <c r="C69"/>
  <c r="G68"/>
  <c r="E68"/>
  <c r="C68"/>
  <c r="G66"/>
  <c r="E66"/>
  <c r="C66"/>
  <c r="G65"/>
  <c r="E65"/>
  <c r="C65"/>
  <c r="G64"/>
  <c r="E64"/>
  <c r="C64"/>
  <c r="G63"/>
  <c r="E63"/>
  <c r="C63"/>
  <c r="G61"/>
  <c r="E61"/>
  <c r="C61"/>
  <c r="G60"/>
  <c r="E60"/>
  <c r="C60"/>
  <c r="G59"/>
  <c r="E59"/>
  <c r="C59"/>
  <c r="G58"/>
  <c r="E58"/>
  <c r="C58"/>
  <c r="G56"/>
  <c r="E56"/>
  <c r="C56"/>
  <c r="G55"/>
  <c r="E55"/>
  <c r="C55"/>
  <c r="G54"/>
  <c r="E54"/>
  <c r="C54"/>
  <c r="G53"/>
  <c r="E53"/>
  <c r="C53"/>
  <c r="G51"/>
  <c r="E51"/>
  <c r="C51"/>
  <c r="G50"/>
  <c r="E50"/>
  <c r="C50"/>
  <c r="G49"/>
  <c r="E49"/>
  <c r="C49"/>
  <c r="G48"/>
  <c r="E48"/>
  <c r="C48"/>
  <c r="G46"/>
  <c r="E46"/>
  <c r="C46"/>
  <c r="G45"/>
  <c r="E45"/>
  <c r="C45"/>
  <c r="G44"/>
  <c r="E44"/>
  <c r="C44"/>
  <c r="G43"/>
  <c r="E43"/>
  <c r="C43"/>
  <c r="G41"/>
  <c r="E41"/>
  <c r="C41"/>
  <c r="G40"/>
  <c r="E40"/>
  <c r="C40"/>
  <c r="G39"/>
  <c r="E39"/>
  <c r="C39"/>
  <c r="G38"/>
  <c r="E38"/>
  <c r="C38"/>
  <c r="G36"/>
  <c r="E36"/>
  <c r="C36"/>
  <c r="G35"/>
  <c r="E35"/>
  <c r="C35"/>
  <c r="G34"/>
  <c r="E34"/>
  <c r="C34"/>
  <c r="G33"/>
  <c r="E33"/>
  <c r="C33"/>
  <c r="G31"/>
  <c r="E31"/>
  <c r="C31"/>
  <c r="G30"/>
  <c r="E30"/>
  <c r="C30"/>
  <c r="G29"/>
  <c r="E29"/>
  <c r="C29"/>
  <c r="G28"/>
  <c r="E28"/>
  <c r="C28"/>
  <c r="G26"/>
  <c r="E26"/>
  <c r="C26"/>
  <c r="G25"/>
  <c r="E25"/>
  <c r="C25"/>
  <c r="G24"/>
  <c r="E24"/>
  <c r="C24"/>
  <c r="G23"/>
  <c r="E23"/>
  <c r="C23"/>
  <c r="G21"/>
  <c r="E21"/>
  <c r="C21"/>
  <c r="G20"/>
  <c r="E20"/>
  <c r="C20"/>
  <c r="G19"/>
  <c r="E19"/>
  <c r="C19"/>
  <c r="G18"/>
  <c r="E18"/>
  <c r="C18"/>
  <c r="G16"/>
  <c r="E16"/>
  <c r="C16"/>
  <c r="G15"/>
  <c r="E15"/>
  <c r="C15"/>
  <c r="G14"/>
  <c r="E14"/>
  <c r="C14"/>
  <c r="G13"/>
  <c r="E13"/>
  <c r="C13"/>
  <c r="G11"/>
  <c r="E11"/>
  <c r="C11"/>
  <c r="G10"/>
  <c r="E10"/>
  <c r="C10"/>
  <c r="G9"/>
  <c r="E9"/>
  <c r="C9"/>
  <c r="G8"/>
  <c r="E8"/>
  <c r="C8"/>
  <c r="G6"/>
  <c r="E6"/>
  <c r="C6"/>
  <c r="G5"/>
  <c r="E5"/>
  <c r="C5"/>
  <c r="G4"/>
  <c r="E4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K3"/>
  <c r="J3"/>
  <c r="I3"/>
  <c r="I95" i="2"/>
  <c r="D95"/>
  <c r="H94"/>
  <c r="H95" s="1"/>
  <c r="C94"/>
  <c r="H83"/>
  <c r="C83"/>
  <c r="C95" s="1"/>
  <c r="H72"/>
  <c r="C72"/>
  <c r="M61"/>
  <c r="H61"/>
  <c r="C61"/>
  <c r="X47"/>
  <c r="S47"/>
  <c r="N47"/>
  <c r="W46"/>
  <c r="R46"/>
  <c r="R47" s="1"/>
  <c r="M46"/>
  <c r="H46"/>
  <c r="H47" s="1"/>
  <c r="C38"/>
  <c r="W35"/>
  <c r="W47" s="1"/>
  <c r="R35"/>
  <c r="M35"/>
  <c r="M47" s="1"/>
  <c r="H35"/>
  <c r="C29"/>
  <c r="C47" s="1"/>
  <c r="W24"/>
  <c r="R24"/>
  <c r="M24"/>
  <c r="H24"/>
  <c r="C20"/>
  <c r="W13"/>
  <c r="R13"/>
  <c r="M13"/>
  <c r="H13"/>
  <c r="C11"/>
  <c r="O93" i="1"/>
  <c r="O94" s="1"/>
  <c r="N93"/>
  <c r="M93"/>
  <c r="M94" s="1"/>
  <c r="L93"/>
  <c r="K93"/>
  <c r="K94" s="1"/>
  <c r="J93"/>
  <c r="I93"/>
  <c r="I94" s="1"/>
  <c r="G93"/>
  <c r="F93"/>
  <c r="F94" s="1"/>
  <c r="E93"/>
  <c r="D93"/>
  <c r="D94" s="1"/>
  <c r="C93"/>
  <c r="B93"/>
  <c r="B94" s="1"/>
  <c r="O82"/>
  <c r="N82"/>
  <c r="N94" s="1"/>
  <c r="M82"/>
  <c r="L82"/>
  <c r="L94" s="1"/>
  <c r="K82"/>
  <c r="J82"/>
  <c r="J94" s="1"/>
  <c r="I82"/>
  <c r="G82"/>
  <c r="G94" s="1"/>
  <c r="F82"/>
  <c r="E82"/>
  <c r="E94" s="1"/>
  <c r="D82"/>
  <c r="C82"/>
  <c r="C94" s="1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N47" s="1"/>
  <c r="M46"/>
  <c r="L46"/>
  <c r="L47" s="1"/>
  <c r="K46"/>
  <c r="J46"/>
  <c r="J47" s="1"/>
  <c r="I46"/>
  <c r="G46"/>
  <c r="G47" s="1"/>
  <c r="F46"/>
  <c r="E46"/>
  <c r="E47" s="1"/>
  <c r="D46"/>
  <c r="C46"/>
  <c r="C47" s="1"/>
  <c r="B46"/>
  <c r="O35"/>
  <c r="O47" s="1"/>
  <c r="N35"/>
  <c r="M35"/>
  <c r="M47" s="1"/>
  <c r="L35"/>
  <c r="K35"/>
  <c r="K47" s="1"/>
  <c r="J35"/>
  <c r="I35"/>
  <c r="I47" s="1"/>
  <c r="G35"/>
  <c r="F35"/>
  <c r="F47" s="1"/>
  <c r="E35"/>
  <c r="D35"/>
  <c r="D47" s="1"/>
  <c r="C35"/>
  <c r="B35"/>
  <c r="B47" s="1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D4" i="5" l="1"/>
  <c r="C47" i="4"/>
  <c r="E47"/>
  <c r="G47"/>
  <c r="J47"/>
  <c r="L47"/>
  <c r="N47"/>
  <c r="C94"/>
  <c r="E94"/>
  <c r="G94"/>
  <c r="J94"/>
  <c r="L94"/>
  <c r="N94"/>
  <c r="S47"/>
  <c r="U47"/>
  <c r="W47"/>
  <c r="S94"/>
  <c r="U94"/>
  <c r="W94"/>
  <c r="B47"/>
  <c r="D47"/>
  <c r="F47"/>
  <c r="I47"/>
  <c r="K47"/>
  <c r="M47"/>
  <c r="O47"/>
  <c r="B94"/>
  <c r="D94"/>
  <c r="F94"/>
  <c r="I94"/>
  <c r="K94"/>
  <c r="M94"/>
  <c r="O94"/>
  <c r="R47"/>
  <c r="T47"/>
  <c r="V47"/>
  <c r="R94"/>
  <c r="T94"/>
  <c r="V94"/>
  <c r="R95" i="2"/>
  <c r="J4" i="5"/>
  <c r="G3"/>
  <c r="G4" l="1"/>
  <c r="C5"/>
  <c r="D5" l="1"/>
  <c r="F5"/>
  <c r="J5"/>
  <c r="C6" l="1"/>
  <c r="G5"/>
  <c r="D6" l="1"/>
  <c r="F6"/>
  <c r="J6"/>
  <c r="G6" l="1"/>
  <c r="C8"/>
  <c r="D8" l="1"/>
  <c r="F8"/>
  <c r="J8"/>
  <c r="C9" l="1"/>
  <c r="G8"/>
  <c r="D9" l="1"/>
  <c r="F9"/>
  <c r="J9"/>
  <c r="G9" l="1"/>
  <c r="C10"/>
  <c r="D10" l="1"/>
  <c r="F10"/>
  <c r="J10"/>
  <c r="C11" l="1"/>
  <c r="G10"/>
  <c r="D11" l="1"/>
  <c r="F11"/>
  <c r="J11"/>
  <c r="G11" l="1"/>
  <c r="C13"/>
  <c r="D13" l="1"/>
  <c r="F13"/>
  <c r="J13" s="1"/>
  <c r="C14" l="1"/>
  <c r="G13"/>
  <c r="D14" l="1"/>
  <c r="F14"/>
  <c r="J14" s="1"/>
  <c r="G14" l="1"/>
  <c r="C15"/>
  <c r="D15" l="1"/>
  <c r="F15"/>
  <c r="J15" s="1"/>
  <c r="C16" l="1"/>
  <c r="G15"/>
  <c r="D16" l="1"/>
  <c r="F16"/>
  <c r="J16"/>
  <c r="G16" l="1"/>
  <c r="C18"/>
  <c r="D18" l="1"/>
  <c r="F18"/>
  <c r="J18"/>
  <c r="C19" l="1"/>
  <c r="G18"/>
  <c r="D19" l="1"/>
  <c r="F19"/>
  <c r="J19"/>
  <c r="G19" l="1"/>
  <c r="C20"/>
  <c r="D20" l="1"/>
  <c r="F20"/>
  <c r="J20"/>
  <c r="C21" l="1"/>
  <c r="G20"/>
  <c r="D21" l="1"/>
  <c r="F21"/>
  <c r="J21" s="1"/>
  <c r="G21" l="1"/>
  <c r="C23"/>
  <c r="D23" l="1"/>
  <c r="F23"/>
  <c r="J23" s="1"/>
  <c r="C24" l="1"/>
  <c r="G23"/>
  <c r="D24" l="1"/>
  <c r="F24"/>
  <c r="J24"/>
  <c r="G24" l="1"/>
  <c r="C25"/>
  <c r="D25" l="1"/>
  <c r="F25"/>
  <c r="J25"/>
  <c r="C26" l="1"/>
  <c r="G25"/>
  <c r="D26" l="1"/>
  <c r="F26"/>
  <c r="J26"/>
  <c r="G26" l="1"/>
  <c r="C28"/>
  <c r="D28" l="1"/>
  <c r="F28"/>
  <c r="J28"/>
  <c r="C29" l="1"/>
  <c r="G28"/>
  <c r="D29" l="1"/>
  <c r="F29"/>
  <c r="J29"/>
  <c r="G29" l="1"/>
  <c r="C30"/>
  <c r="D30" l="1"/>
  <c r="F30"/>
  <c r="J30"/>
  <c r="C31" l="1"/>
  <c r="G30"/>
  <c r="D31" l="1"/>
  <c r="F31"/>
  <c r="J31"/>
  <c r="G31" l="1"/>
  <c r="C33"/>
  <c r="D33" l="1"/>
  <c r="F33"/>
  <c r="J33"/>
  <c r="C34" l="1"/>
  <c r="G33"/>
  <c r="D34" l="1"/>
  <c r="F34"/>
  <c r="J34"/>
  <c r="G34" l="1"/>
  <c r="C35"/>
  <c r="D35" l="1"/>
  <c r="F35"/>
  <c r="J35"/>
  <c r="C36" l="1"/>
  <c r="G35"/>
  <c r="D36" l="1"/>
  <c r="F36"/>
  <c r="J36"/>
  <c r="G36" l="1"/>
  <c r="C38"/>
  <c r="D38" l="1"/>
  <c r="F38"/>
  <c r="J38"/>
  <c r="C39" l="1"/>
  <c r="G38"/>
  <c r="D39" l="1"/>
  <c r="F39"/>
  <c r="J39"/>
  <c r="G39" l="1"/>
  <c r="C40"/>
  <c r="D40" l="1"/>
  <c r="F40"/>
  <c r="J40"/>
  <c r="C41" l="1"/>
  <c r="G40"/>
  <c r="D41" l="1"/>
  <c r="F41"/>
  <c r="J41"/>
  <c r="G41" l="1"/>
  <c r="C43"/>
  <c r="D43" l="1"/>
  <c r="F43"/>
  <c r="J43"/>
  <c r="C44" l="1"/>
  <c r="G43"/>
  <c r="D44" l="1"/>
  <c r="F44"/>
  <c r="J44"/>
  <c r="G44" l="1"/>
  <c r="C45"/>
  <c r="D45" l="1"/>
  <c r="F45"/>
  <c r="J45"/>
  <c r="C46" l="1"/>
  <c r="G45"/>
  <c r="D46" l="1"/>
  <c r="F46"/>
  <c r="J46"/>
  <c r="G46" l="1"/>
  <c r="C48"/>
  <c r="D48" l="1"/>
  <c r="F48"/>
  <c r="J48"/>
  <c r="C49" l="1"/>
  <c r="G48"/>
  <c r="D49" l="1"/>
  <c r="F49"/>
  <c r="J49"/>
  <c r="G49" l="1"/>
  <c r="C50"/>
  <c r="D50" l="1"/>
  <c r="F50"/>
  <c r="J50"/>
  <c r="C51" l="1"/>
  <c r="G50"/>
  <c r="D51" l="1"/>
  <c r="F51"/>
  <c r="J51"/>
  <c r="G51" l="1"/>
  <c r="C53"/>
  <c r="D53" l="1"/>
  <c r="F53"/>
  <c r="J53"/>
  <c r="C54" l="1"/>
  <c r="G53"/>
  <c r="D54" l="1"/>
  <c r="F54"/>
  <c r="J54"/>
  <c r="G54" l="1"/>
  <c r="C55"/>
  <c r="D55" l="1"/>
  <c r="F55"/>
  <c r="J55"/>
  <c r="C56" l="1"/>
  <c r="G55"/>
  <c r="D56" l="1"/>
  <c r="F56"/>
  <c r="J56"/>
  <c r="G56" l="1"/>
  <c r="C58"/>
  <c r="D58" l="1"/>
  <c r="F58"/>
  <c r="J58"/>
  <c r="C59" l="1"/>
  <c r="G58"/>
  <c r="D59" l="1"/>
  <c r="F59"/>
  <c r="J59"/>
  <c r="G59" l="1"/>
  <c r="C60"/>
  <c r="D60" l="1"/>
  <c r="F60"/>
  <c r="J60"/>
  <c r="C61" l="1"/>
  <c r="G60"/>
  <c r="D61" l="1"/>
  <c r="F61"/>
  <c r="J61"/>
  <c r="C63" l="1"/>
  <c r="G61"/>
  <c r="D63" l="1"/>
  <c r="F63"/>
  <c r="J63"/>
  <c r="C64" l="1"/>
  <c r="G63"/>
  <c r="D64" l="1"/>
  <c r="F64"/>
  <c r="J64"/>
  <c r="G64" l="1"/>
  <c r="C65"/>
  <c r="D65" l="1"/>
  <c r="F65"/>
  <c r="J65"/>
  <c r="C66" l="1"/>
  <c r="G65"/>
  <c r="D66" l="1"/>
  <c r="F66"/>
  <c r="J66"/>
  <c r="G66" l="1"/>
  <c r="C68"/>
  <c r="D68" l="1"/>
  <c r="F68"/>
  <c r="J68"/>
  <c r="C69" l="1"/>
  <c r="G68"/>
  <c r="D69" l="1"/>
  <c r="F69"/>
  <c r="J69"/>
  <c r="G69" l="1"/>
  <c r="C70"/>
  <c r="D70" l="1"/>
  <c r="F70"/>
  <c r="J70"/>
  <c r="C71" l="1"/>
  <c r="G70"/>
  <c r="D71" l="1"/>
  <c r="F71"/>
  <c r="J71"/>
  <c r="G71" l="1"/>
  <c r="C73"/>
  <c r="D73" l="1"/>
  <c r="F73"/>
  <c r="J73"/>
  <c r="C74" l="1"/>
  <c r="G73"/>
  <c r="D74" l="1"/>
  <c r="F74"/>
  <c r="J74"/>
  <c r="G74" l="1"/>
  <c r="C75"/>
  <c r="D75" l="1"/>
  <c r="F75"/>
  <c r="J75"/>
  <c r="C76" l="1"/>
  <c r="G75"/>
  <c r="D76" l="1"/>
  <c r="F76"/>
  <c r="J76"/>
  <c r="G76" l="1"/>
  <c r="C78"/>
  <c r="D78" l="1"/>
  <c r="F78"/>
  <c r="J78"/>
  <c r="C79" l="1"/>
  <c r="G78"/>
  <c r="D79" l="1"/>
  <c r="F79"/>
  <c r="J79"/>
  <c r="G79" l="1"/>
  <c r="C80"/>
  <c r="D80" l="1"/>
  <c r="F80"/>
  <c r="J80"/>
  <c r="C81" l="1"/>
  <c r="G80"/>
  <c r="D81" l="1"/>
  <c r="F81"/>
  <c r="J81"/>
  <c r="G81" l="1"/>
  <c r="C83"/>
  <c r="D83" l="1"/>
  <c r="F83"/>
  <c r="J83"/>
  <c r="C84" l="1"/>
  <c r="G83"/>
  <c r="D84" l="1"/>
  <c r="F84"/>
  <c r="J84"/>
  <c r="G84" l="1"/>
  <c r="C85"/>
  <c r="D85" l="1"/>
  <c r="F85"/>
  <c r="J85"/>
  <c r="C86" l="1"/>
  <c r="G85"/>
  <c r="D86" l="1"/>
  <c r="F86"/>
  <c r="J86"/>
  <c r="G86" l="1"/>
  <c r="C88"/>
  <c r="D88" l="1"/>
  <c r="F88"/>
  <c r="J88"/>
  <c r="C89" l="1"/>
  <c r="G88"/>
  <c r="D89" l="1"/>
  <c r="F89"/>
  <c r="J89"/>
  <c r="G89" l="1"/>
  <c r="C90"/>
  <c r="D90" l="1"/>
  <c r="F90"/>
  <c r="J90"/>
  <c r="C91" l="1"/>
  <c r="G90"/>
  <c r="D91" l="1"/>
  <c r="F91"/>
  <c r="J91"/>
  <c r="G91" l="1"/>
  <c r="C93"/>
  <c r="D93" l="1"/>
  <c r="F93"/>
  <c r="J93"/>
  <c r="C94" l="1"/>
  <c r="G93"/>
  <c r="D94" l="1"/>
  <c r="F94"/>
  <c r="J94"/>
  <c r="C95" l="1"/>
  <c r="G94"/>
  <c r="D95" l="1"/>
  <c r="F95"/>
  <c r="J95" s="1"/>
  <c r="G95" l="1"/>
  <c r="C96"/>
  <c r="D96" l="1"/>
  <c r="F96"/>
  <c r="J96" s="1"/>
  <c r="C98" l="1"/>
  <c r="G96"/>
  <c r="D98" l="1"/>
  <c r="F98"/>
  <c r="J98" s="1"/>
  <c r="G98" l="1"/>
  <c r="C99"/>
  <c r="D99" l="1"/>
  <c r="F99"/>
  <c r="J99" s="1"/>
  <c r="C100" l="1"/>
  <c r="G99"/>
  <c r="D100" l="1"/>
  <c r="F100"/>
  <c r="J100"/>
  <c r="G100" l="1"/>
  <c r="C101"/>
  <c r="D101" l="1"/>
  <c r="F101"/>
  <c r="J101"/>
  <c r="C103" l="1"/>
  <c r="G101"/>
  <c r="D103" l="1"/>
  <c r="F103"/>
  <c r="J103" s="1"/>
  <c r="G103" l="1"/>
  <c r="C104"/>
  <c r="D104" l="1"/>
  <c r="F104"/>
  <c r="J104" s="1"/>
  <c r="C105" l="1"/>
  <c r="G104"/>
  <c r="D105" l="1"/>
  <c r="F105"/>
  <c r="J105"/>
  <c r="G105" l="1"/>
  <c r="C106"/>
  <c r="D106" l="1"/>
  <c r="F106"/>
  <c r="J106" s="1"/>
  <c r="C108" l="1"/>
  <c r="G106"/>
  <c r="D108" l="1"/>
  <c r="F108"/>
  <c r="J108" s="1"/>
  <c r="G108" l="1"/>
  <c r="C109"/>
  <c r="D109" l="1"/>
  <c r="F109"/>
  <c r="J109" s="1"/>
  <c r="C110" l="1"/>
  <c r="G109"/>
  <c r="D110" l="1"/>
  <c r="F110"/>
  <c r="J110" s="1"/>
  <c r="G110" l="1"/>
  <c r="C111"/>
  <c r="D111" l="1"/>
  <c r="F111"/>
  <c r="J111" s="1"/>
  <c r="C113" l="1"/>
  <c r="G111"/>
  <c r="D113" l="1"/>
  <c r="F113"/>
  <c r="J113" s="1"/>
  <c r="G113" l="1"/>
  <c r="C114"/>
  <c r="D114" l="1"/>
  <c r="F114"/>
  <c r="J114" s="1"/>
  <c r="C115" l="1"/>
  <c r="G114"/>
  <c r="D115" l="1"/>
  <c r="F115"/>
  <c r="J115" s="1"/>
  <c r="G115" l="1"/>
  <c r="C116"/>
  <c r="D116" l="1"/>
  <c r="F116"/>
  <c r="J116"/>
  <c r="C118" l="1"/>
  <c r="G116"/>
  <c r="D118" l="1"/>
  <c r="F118"/>
  <c r="J118"/>
  <c r="G118" l="1"/>
  <c r="C119"/>
  <c r="D119" l="1"/>
  <c r="F119"/>
  <c r="J119"/>
  <c r="C120" l="1"/>
  <c r="G119"/>
  <c r="D120" l="1"/>
  <c r="F120"/>
  <c r="J120"/>
  <c r="G120" l="1"/>
  <c r="C121"/>
  <c r="D121" l="1"/>
  <c r="F121"/>
  <c r="J121"/>
  <c r="C123" l="1"/>
  <c r="G121"/>
  <c r="D123" l="1"/>
  <c r="F123"/>
  <c r="J123"/>
  <c r="G123" l="1"/>
  <c r="C124"/>
  <c r="D124" l="1"/>
  <c r="F124"/>
  <c r="J124"/>
  <c r="C125" l="1"/>
  <c r="G124"/>
  <c r="D125" l="1"/>
  <c r="F125"/>
  <c r="J125" s="1"/>
  <c r="G125" l="1"/>
  <c r="C126"/>
  <c r="D126" l="1"/>
  <c r="F126"/>
  <c r="J126" s="1"/>
  <c r="C128" l="1"/>
  <c r="G126"/>
  <c r="D128" l="1"/>
  <c r="F128"/>
  <c r="J128" s="1"/>
  <c r="G128" l="1"/>
  <c r="C129"/>
  <c r="D129" l="1"/>
  <c r="F129"/>
  <c r="J129" s="1"/>
  <c r="C130" l="1"/>
  <c r="G129"/>
  <c r="D130" l="1"/>
  <c r="F130"/>
  <c r="J130" s="1"/>
  <c r="G130" l="1"/>
  <c r="C131"/>
  <c r="D131" l="1"/>
  <c r="F131"/>
  <c r="J131" s="1"/>
  <c r="C133" l="1"/>
  <c r="G131"/>
  <c r="D133" l="1"/>
  <c r="F133"/>
  <c r="J133" s="1"/>
  <c r="G133" l="1"/>
  <c r="C134"/>
  <c r="D134" l="1"/>
  <c r="F134"/>
  <c r="J134" s="1"/>
  <c r="C135" l="1"/>
  <c r="G134"/>
  <c r="D135" l="1"/>
  <c r="F135"/>
  <c r="J135" s="1"/>
  <c r="G135" l="1"/>
  <c r="C136"/>
  <c r="D136" l="1"/>
  <c r="F136"/>
  <c r="J136" s="1"/>
  <c r="C138" l="1"/>
  <c r="G136"/>
  <c r="D138" l="1"/>
  <c r="F138"/>
  <c r="J138" s="1"/>
  <c r="G138" l="1"/>
  <c r="C139"/>
  <c r="D139" l="1"/>
  <c r="F139"/>
  <c r="J139" s="1"/>
  <c r="C140" l="1"/>
  <c r="G139"/>
  <c r="D140" l="1"/>
  <c r="F140"/>
  <c r="J140" s="1"/>
  <c r="G140" l="1"/>
  <c r="C141"/>
  <c r="D141" l="1"/>
  <c r="F141"/>
  <c r="J141" s="1"/>
  <c r="C143" l="1"/>
  <c r="G141"/>
  <c r="D143" l="1"/>
  <c r="F143"/>
  <c r="J143" s="1"/>
  <c r="G143" l="1"/>
  <c r="C144"/>
  <c r="D144" l="1"/>
  <c r="F144"/>
  <c r="J144" s="1"/>
  <c r="C145" l="1"/>
  <c r="G144"/>
  <c r="D145" l="1"/>
  <c r="F145"/>
  <c r="J145" s="1"/>
  <c r="G145" l="1"/>
  <c r="C146"/>
  <c r="D146" l="1"/>
  <c r="F146"/>
  <c r="J146" s="1"/>
  <c r="C148" l="1"/>
  <c r="G146"/>
  <c r="D148" l="1"/>
  <c r="F148"/>
  <c r="J148" s="1"/>
  <c r="G148" l="1"/>
  <c r="C149"/>
  <c r="D149" l="1"/>
  <c r="F149"/>
  <c r="J149" s="1"/>
  <c r="C150" l="1"/>
  <c r="G149"/>
  <c r="D150" l="1"/>
  <c r="F150"/>
  <c r="J150" s="1"/>
  <c r="G150" l="1"/>
  <c r="C151"/>
  <c r="D151" l="1"/>
  <c r="F151"/>
  <c r="J151" s="1"/>
  <c r="C153" l="1"/>
  <c r="G151"/>
  <c r="D153" l="1"/>
  <c r="F153"/>
  <c r="J153" s="1"/>
  <c r="G153" l="1"/>
</calcChain>
</file>

<file path=xl/sharedStrings.xml><?xml version="1.0" encoding="utf-8"?>
<sst xmlns="http://schemas.openxmlformats.org/spreadsheetml/2006/main" count="793" uniqueCount="75">
  <si>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</si>
  <si>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</si>
  <si>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</si>
  <si>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</si>
  <si>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</si>
  <si>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</si>
  <si>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</si>
  <si>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</si>
  <si>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</si>
  <si>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</si>
  <si>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</si>
  <si>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</si>
  <si>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</si>
  <si>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</si>
  <si>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</si>
  <si>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</si>
  <si>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</si>
  <si>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</si>
  <si>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</si>
  <si>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</si>
  <si>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</si>
  <si>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</si>
  <si>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</si>
  <si>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</si>
  <si>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</si>
  <si>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</si>
  <si>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</si>
  <si>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</si>
  <si>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</si>
  <si>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</si>
  <si>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</si>
  <si>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</si>
  <si>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</si>
  <si>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</si>
  <si>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</si>
  <si>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</si>
  <si>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</si>
  <si>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</si>
  <si>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</si>
  <si>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</si>
  <si>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>(Manual Intervention + 3rd Option)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</si>
  <si>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</si>
  <si>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</si>
  <si>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</si>
  <si>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</si>
  <si>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</si>
  <si>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</si>
  <si>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</si>
  <si>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</si>
  <si>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</si>
  <si>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</si>
  <si>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</si>
  <si>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</si>
  <si>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</si>
  <si>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</si>
  <si>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</si>
  <si>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</si>
  <si>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</si>
  <si>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</si>
  <si>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</si>
  <si>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</si>
  <si>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</si>
  <si>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</si>
  <si>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</si>
  <si>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</si>
  <si>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</si>
  <si>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t>Month Number 5</t>
  </si>
  <si>
    <t>Month Number 6</t>
  </si>
  <si>
    <t>Actual  EA (Manual Intervention 5% per Week)</t>
  </si>
  <si>
    <r>
      <t>(</t>
    </r>
    <r>
      <rPr>
        <b/>
        <sz val="8"/>
        <color rgb="FFFF0000"/>
        <rFont val="Calibri"/>
        <family val="2"/>
      </rPr>
      <t>DEMO ACC</t>
    </r>
    <r>
      <rPr>
        <b/>
        <sz val="8"/>
        <color indexed="8"/>
        <rFont val="Calibri"/>
        <family val="2"/>
      </rPr>
      <t>)Actual EA (Auto  5% per Week)</t>
    </r>
  </si>
  <si>
    <r>
      <t>(</t>
    </r>
    <r>
      <rPr>
        <b/>
        <sz val="8"/>
        <color rgb="FFFF0000"/>
        <rFont val="Calibri"/>
        <family val="2"/>
      </rPr>
      <t>DEMO ACC</t>
    </r>
    <r>
      <rPr>
        <b/>
        <sz val="8"/>
        <color indexed="8"/>
        <rFont val="Calibri"/>
        <family val="2"/>
      </rPr>
      <t>)Actual EA (Auto  5% Per Week)</t>
    </r>
  </si>
  <si>
    <t>(Manual Intervention )</t>
  </si>
  <si>
    <t>(Manual Intervention)</t>
  </si>
  <si>
    <t>Actual  EA (Manual Intervention)</t>
  </si>
  <si>
    <t>Actual EA (Auto  )</t>
  </si>
</sst>
</file>

<file path=xl/styles.xml><?xml version="1.0" encoding="utf-8"?>
<styleSheet xmlns="http://schemas.openxmlformats.org/spreadsheetml/2006/main">
  <numFmts count="3">
    <numFmt numFmtId="164" formatCode="&quot;£&quot;#,##0.00"/>
    <numFmt numFmtId="165" formatCode="0_ ;[Red]\-0\ "/>
    <numFmt numFmtId="166" formatCode="0.0%"/>
  </numFmts>
  <fonts count="29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5" fontId="20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8" xfId="0" applyNumberFormat="1" applyFont="1" applyFill="1" applyBorder="1" applyAlignment="1">
      <alignment horizontal="center"/>
    </xf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6" xfId="0" applyNumberFormat="1" applyFont="1" applyFill="1" applyBorder="1" applyAlignment="1">
      <alignment horizontal="center"/>
    </xf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1" fontId="18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" fontId="22" fillId="14" borderId="1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11</xdr:col>
      <xdr:colOff>495300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1" customFormat="1" ht="18.75" customHeight="1">
      <c r="A1" s="95" t="s">
        <v>0</v>
      </c>
      <c r="B1" s="95"/>
      <c r="C1" s="95"/>
      <c r="D1" s="95"/>
      <c r="E1" s="95"/>
      <c r="F1" s="95"/>
      <c r="G1" s="95"/>
      <c r="I1" s="95" t="s">
        <v>1</v>
      </c>
      <c r="J1" s="95"/>
      <c r="K1" s="95"/>
      <c r="L1" s="95"/>
      <c r="M1" s="95"/>
      <c r="N1" s="95"/>
      <c r="O1" s="95"/>
    </row>
    <row r="2" spans="1:15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</row>
    <row r="3" spans="1:15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</row>
    <row r="4" spans="1:15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</row>
    <row r="5" spans="1:15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</row>
    <row r="6" spans="1:15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</row>
    <row r="7" spans="1:15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</row>
    <row r="8" spans="1:15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</row>
    <row r="9" spans="1:15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</row>
    <row r="10" spans="1:15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</row>
    <row r="11" spans="1:15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</row>
    <row r="12" spans="1:15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</row>
    <row r="13" spans="1:15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</row>
    <row r="14" spans="1:15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</row>
    <row r="15" spans="1:15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</row>
    <row r="16" spans="1:15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</row>
    <row r="17" spans="1:15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</row>
    <row r="18" spans="1:15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</row>
    <row r="19" spans="1:15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</row>
    <row r="20" spans="1:15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</row>
    <row r="21" spans="1:15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</row>
    <row r="22" spans="1:15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</row>
    <row r="23" spans="1:15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</row>
    <row r="24" spans="1:15">
      <c r="A24" s="22" t="s">
        <v>20</v>
      </c>
      <c r="B24" s="23">
        <f t="shared" ref="B24:G24" si="2">SUM(B14:B23)</f>
        <v>0</v>
      </c>
      <c r="C24" s="24">
        <f t="shared" si="2"/>
        <v>0</v>
      </c>
      <c r="D24" s="23">
        <f t="shared" si="2"/>
        <v>0</v>
      </c>
      <c r="E24" s="23">
        <f t="shared" si="2"/>
        <v>0</v>
      </c>
      <c r="F24" s="24">
        <f t="shared" si="2"/>
        <v>0</v>
      </c>
      <c r="G24" s="23">
        <f t="shared" si="2"/>
        <v>0</v>
      </c>
      <c r="H24" s="25"/>
      <c r="I24" s="23">
        <f t="shared" ref="I24:O24" si="3">SUM(I14:I23)</f>
        <v>0</v>
      </c>
      <c r="J24" s="23">
        <f t="shared" si="3"/>
        <v>0</v>
      </c>
      <c r="K24" s="23">
        <f t="shared" si="3"/>
        <v>0</v>
      </c>
      <c r="L24" s="23">
        <f t="shared" si="3"/>
        <v>0</v>
      </c>
      <c r="M24" s="23">
        <f t="shared" si="3"/>
        <v>0</v>
      </c>
      <c r="N24" s="24">
        <f t="shared" si="3"/>
        <v>0</v>
      </c>
      <c r="O24" s="24">
        <f t="shared" si="3"/>
        <v>0</v>
      </c>
    </row>
    <row r="25" spans="1:15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</row>
    <row r="26" spans="1:15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</row>
    <row r="27" spans="1:15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</row>
    <row r="28" spans="1:15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</row>
    <row r="29" spans="1:15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</row>
    <row r="30" spans="1:15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</row>
    <row r="31" spans="1:15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</row>
    <row r="32" spans="1:15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</row>
    <row r="33" spans="1:15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</row>
    <row r="34" spans="1:15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</row>
    <row r="35" spans="1:15">
      <c r="A35" s="22" t="s">
        <v>21</v>
      </c>
      <c r="B35" s="23">
        <f t="shared" ref="B35:G35" si="4">SUM(B25:B34)</f>
        <v>0</v>
      </c>
      <c r="C35" s="23">
        <f t="shared" si="4"/>
        <v>0</v>
      </c>
      <c r="D35" s="23">
        <f t="shared" si="4"/>
        <v>0</v>
      </c>
      <c r="E35" s="23">
        <f t="shared" si="4"/>
        <v>0</v>
      </c>
      <c r="F35" s="23">
        <f t="shared" si="4"/>
        <v>0</v>
      </c>
      <c r="G35" s="23">
        <f t="shared" si="4"/>
        <v>0</v>
      </c>
      <c r="H35" s="25"/>
      <c r="I35" s="23">
        <f t="shared" ref="I35:O35" si="5">SUM(I25:I34)</f>
        <v>0</v>
      </c>
      <c r="J35" s="23">
        <f t="shared" si="5"/>
        <v>0</v>
      </c>
      <c r="K35" s="23">
        <f t="shared" si="5"/>
        <v>0</v>
      </c>
      <c r="L35" s="23">
        <f t="shared" si="5"/>
        <v>0</v>
      </c>
      <c r="M35" s="23">
        <f t="shared" si="5"/>
        <v>0</v>
      </c>
      <c r="N35" s="24">
        <f t="shared" si="5"/>
        <v>0</v>
      </c>
      <c r="O35" s="24">
        <f t="shared" si="5"/>
        <v>0</v>
      </c>
    </row>
    <row r="36" spans="1:15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</row>
    <row r="37" spans="1:15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</row>
    <row r="38" spans="1:15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</row>
    <row r="39" spans="1:15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</row>
    <row r="40" spans="1:15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</row>
    <row r="41" spans="1:15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</row>
    <row r="42" spans="1:15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</row>
    <row r="43" spans="1:15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</row>
    <row r="44" spans="1:15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</row>
    <row r="45" spans="1:15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</row>
    <row r="46" spans="1:15">
      <c r="A46" s="22" t="s">
        <v>22</v>
      </c>
      <c r="B46" s="23">
        <f t="shared" ref="B46:G46" si="6">SUM(B36:B45)</f>
        <v>0</v>
      </c>
      <c r="C46" s="23">
        <f t="shared" si="6"/>
        <v>0</v>
      </c>
      <c r="D46" s="23">
        <f t="shared" si="6"/>
        <v>0</v>
      </c>
      <c r="E46" s="23">
        <f t="shared" si="6"/>
        <v>0</v>
      </c>
      <c r="F46" s="23">
        <f t="shared" si="6"/>
        <v>0</v>
      </c>
      <c r="G46" s="23">
        <f t="shared" si="6"/>
        <v>0</v>
      </c>
      <c r="H46" s="25"/>
      <c r="I46" s="23">
        <f t="shared" ref="I46:O46" si="7">SUM(I36:I45)</f>
        <v>0</v>
      </c>
      <c r="J46" s="23">
        <f t="shared" si="7"/>
        <v>0</v>
      </c>
      <c r="K46" s="23">
        <f t="shared" si="7"/>
        <v>0</v>
      </c>
      <c r="L46" s="23">
        <f t="shared" si="7"/>
        <v>0</v>
      </c>
      <c r="M46" s="23">
        <f t="shared" si="7"/>
        <v>0</v>
      </c>
      <c r="N46" s="24">
        <f t="shared" si="7"/>
        <v>0</v>
      </c>
      <c r="O46" s="24">
        <f t="shared" si="7"/>
        <v>0</v>
      </c>
    </row>
    <row r="47" spans="1:15" ht="18">
      <c r="A47" s="18"/>
      <c r="B47" s="28">
        <f t="shared" ref="B47:G47" si="8">B46+B35+B24+B13</f>
        <v>0</v>
      </c>
      <c r="C47" s="28">
        <f t="shared" si="8"/>
        <v>0</v>
      </c>
      <c r="D47" s="28">
        <f t="shared" si="8"/>
        <v>0</v>
      </c>
      <c r="E47" s="28">
        <f t="shared" si="8"/>
        <v>0</v>
      </c>
      <c r="F47" s="28">
        <f t="shared" si="8"/>
        <v>0</v>
      </c>
      <c r="G47" s="28">
        <f t="shared" si="8"/>
        <v>0</v>
      </c>
      <c r="H47" s="29"/>
      <c r="I47" s="28">
        <f t="shared" ref="I47:O47" si="9">I46+I35+I24+I13</f>
        <v>0</v>
      </c>
      <c r="J47" s="28">
        <f t="shared" si="9"/>
        <v>0</v>
      </c>
      <c r="K47" s="28">
        <f t="shared" si="9"/>
        <v>0</v>
      </c>
      <c r="L47" s="28">
        <f t="shared" si="9"/>
        <v>0</v>
      </c>
      <c r="M47" s="28">
        <f t="shared" si="9"/>
        <v>0</v>
      </c>
      <c r="N47" s="28">
        <f t="shared" si="9"/>
        <v>0</v>
      </c>
      <c r="O47" s="28">
        <f t="shared" si="9"/>
        <v>0</v>
      </c>
    </row>
    <row r="48" spans="1:15" s="1" customFormat="1" ht="18.75" customHeight="1">
      <c r="A48" s="95" t="s">
        <v>23</v>
      </c>
      <c r="B48" s="95"/>
      <c r="C48" s="95"/>
      <c r="D48" s="95"/>
      <c r="E48" s="95"/>
      <c r="F48" s="95"/>
      <c r="G48" s="95"/>
      <c r="I48" s="95" t="s">
        <v>24</v>
      </c>
      <c r="J48" s="95"/>
      <c r="K48" s="95"/>
      <c r="L48" s="95"/>
      <c r="M48" s="95"/>
      <c r="N48" s="95"/>
      <c r="O48" s="95"/>
    </row>
    <row r="49" spans="1:15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</row>
    <row r="50" spans="1:15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</row>
    <row r="51" spans="1:15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</row>
    <row r="52" spans="1:15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</row>
    <row r="53" spans="1:15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</row>
    <row r="54" spans="1:15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</row>
    <row r="55" spans="1:15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</row>
    <row r="56" spans="1:15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</row>
    <row r="57" spans="1:15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</row>
    <row r="58" spans="1:15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</row>
    <row r="59" spans="1:15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</row>
    <row r="60" spans="1:15">
      <c r="A60" s="22" t="s">
        <v>19</v>
      </c>
      <c r="B60" s="23">
        <f t="shared" ref="B60:G60" si="10">SUM(B50:B59)</f>
        <v>0</v>
      </c>
      <c r="C60" s="23">
        <f t="shared" si="10"/>
        <v>0</v>
      </c>
      <c r="D60" s="23">
        <f t="shared" si="10"/>
        <v>0</v>
      </c>
      <c r="E60" s="23">
        <f t="shared" si="10"/>
        <v>0</v>
      </c>
      <c r="F60" s="23">
        <f t="shared" si="10"/>
        <v>0</v>
      </c>
      <c r="G60" s="24">
        <f t="shared" si="10"/>
        <v>0</v>
      </c>
      <c r="H60" s="25"/>
      <c r="I60" s="23">
        <f t="shared" ref="I60:O60" si="11">SUM(I50:I59)</f>
        <v>0</v>
      </c>
      <c r="J60" s="23">
        <f t="shared" si="11"/>
        <v>0</v>
      </c>
      <c r="K60" s="23">
        <f t="shared" si="11"/>
        <v>0</v>
      </c>
      <c r="L60" s="23">
        <f t="shared" si="11"/>
        <v>0</v>
      </c>
      <c r="M60" s="23">
        <f t="shared" si="11"/>
        <v>0</v>
      </c>
      <c r="N60" s="24">
        <f t="shared" si="11"/>
        <v>0</v>
      </c>
      <c r="O60" s="24">
        <f t="shared" si="11"/>
        <v>0</v>
      </c>
    </row>
    <row r="61" spans="1:15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</row>
    <row r="62" spans="1:15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</row>
    <row r="63" spans="1:15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</row>
    <row r="64" spans="1:15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</row>
    <row r="65" spans="1:15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</row>
    <row r="66" spans="1:15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</row>
    <row r="67" spans="1:15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</row>
    <row r="68" spans="1:15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</row>
    <row r="69" spans="1:15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</row>
    <row r="70" spans="1:15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</row>
    <row r="71" spans="1:15">
      <c r="A71" s="22" t="s">
        <v>20</v>
      </c>
      <c r="B71" s="23">
        <f t="shared" ref="B71:G71" si="12">SUM(B61:B70)</f>
        <v>0</v>
      </c>
      <c r="C71" s="24">
        <f t="shared" si="12"/>
        <v>0</v>
      </c>
      <c r="D71" s="23">
        <f t="shared" si="12"/>
        <v>0</v>
      </c>
      <c r="E71" s="23">
        <f t="shared" si="12"/>
        <v>0</v>
      </c>
      <c r="F71" s="24">
        <f t="shared" si="12"/>
        <v>0</v>
      </c>
      <c r="G71" s="23">
        <f t="shared" si="12"/>
        <v>0</v>
      </c>
      <c r="H71" s="25"/>
      <c r="I71" s="23">
        <f t="shared" ref="I71:O71" si="13">SUM(I61:I70)</f>
        <v>0</v>
      </c>
      <c r="J71" s="23">
        <f t="shared" si="13"/>
        <v>0</v>
      </c>
      <c r="K71" s="23">
        <f t="shared" si="13"/>
        <v>0</v>
      </c>
      <c r="L71" s="23">
        <f t="shared" si="13"/>
        <v>0</v>
      </c>
      <c r="M71" s="23">
        <f t="shared" si="13"/>
        <v>0</v>
      </c>
      <c r="N71" s="24">
        <f t="shared" si="13"/>
        <v>0</v>
      </c>
      <c r="O71" s="24">
        <f t="shared" si="13"/>
        <v>0</v>
      </c>
    </row>
    <row r="72" spans="1:15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</row>
    <row r="73" spans="1:15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</row>
    <row r="74" spans="1:15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</row>
    <row r="75" spans="1:15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</row>
    <row r="76" spans="1:15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</row>
    <row r="77" spans="1:15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</row>
    <row r="78" spans="1:15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</row>
    <row r="79" spans="1:15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</row>
    <row r="80" spans="1:15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</row>
    <row r="81" spans="1:15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</row>
    <row r="82" spans="1:15">
      <c r="A82" s="22" t="s">
        <v>21</v>
      </c>
      <c r="B82" s="23">
        <f t="shared" ref="B82:G82" si="14">SUM(B72:B81)</f>
        <v>0</v>
      </c>
      <c r="C82" s="23">
        <f t="shared" si="14"/>
        <v>0</v>
      </c>
      <c r="D82" s="23">
        <f t="shared" si="14"/>
        <v>0</v>
      </c>
      <c r="E82" s="23">
        <f t="shared" si="14"/>
        <v>0</v>
      </c>
      <c r="F82" s="23">
        <f t="shared" si="14"/>
        <v>0</v>
      </c>
      <c r="G82" s="23">
        <f t="shared" si="14"/>
        <v>0</v>
      </c>
      <c r="H82" s="25"/>
      <c r="I82" s="23">
        <f t="shared" ref="I82:O82" si="15">SUM(I72:I81)</f>
        <v>0</v>
      </c>
      <c r="J82" s="23">
        <f t="shared" si="15"/>
        <v>0</v>
      </c>
      <c r="K82" s="23">
        <f t="shared" si="15"/>
        <v>0</v>
      </c>
      <c r="L82" s="23">
        <f t="shared" si="15"/>
        <v>0</v>
      </c>
      <c r="M82" s="23">
        <f t="shared" si="15"/>
        <v>0</v>
      </c>
      <c r="N82" s="24">
        <f t="shared" si="15"/>
        <v>0</v>
      </c>
      <c r="O82" s="24">
        <f t="shared" si="15"/>
        <v>0</v>
      </c>
    </row>
    <row r="83" spans="1:15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</row>
    <row r="84" spans="1:15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</row>
    <row r="85" spans="1:15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</row>
    <row r="86" spans="1:15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</row>
    <row r="87" spans="1:15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</row>
    <row r="88" spans="1:15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</row>
    <row r="89" spans="1:15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</row>
    <row r="90" spans="1:15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</row>
    <row r="91" spans="1:15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</row>
    <row r="92" spans="1:15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</row>
    <row r="93" spans="1:15">
      <c r="A93" s="22" t="s">
        <v>22</v>
      </c>
      <c r="B93" s="23">
        <f t="shared" ref="B93:G93" si="16">SUM(B83:B92)</f>
        <v>0</v>
      </c>
      <c r="C93" s="23">
        <f t="shared" si="16"/>
        <v>0</v>
      </c>
      <c r="D93" s="23">
        <f t="shared" si="16"/>
        <v>0</v>
      </c>
      <c r="E93" s="23">
        <f t="shared" si="16"/>
        <v>0</v>
      </c>
      <c r="F93" s="23">
        <f t="shared" si="16"/>
        <v>0</v>
      </c>
      <c r="G93" s="23">
        <f t="shared" si="16"/>
        <v>0</v>
      </c>
      <c r="H93" s="25"/>
      <c r="I93" s="23">
        <f t="shared" ref="I93:O93" si="17">SUM(I83:I92)</f>
        <v>0</v>
      </c>
      <c r="J93" s="23">
        <f t="shared" si="17"/>
        <v>0</v>
      </c>
      <c r="K93" s="23">
        <f t="shared" si="17"/>
        <v>0</v>
      </c>
      <c r="L93" s="23">
        <f t="shared" si="17"/>
        <v>0</v>
      </c>
      <c r="M93" s="23">
        <f t="shared" si="17"/>
        <v>0</v>
      </c>
      <c r="N93" s="24">
        <f t="shared" si="17"/>
        <v>0</v>
      </c>
      <c r="O93" s="24">
        <f t="shared" si="17"/>
        <v>0</v>
      </c>
    </row>
    <row r="94" spans="1:15" ht="18">
      <c r="A94" s="18"/>
      <c r="B94" s="28">
        <f t="shared" ref="B94:G94" si="18">B93+B82+B71+B60</f>
        <v>0</v>
      </c>
      <c r="C94" s="28">
        <f t="shared" si="18"/>
        <v>0</v>
      </c>
      <c r="D94" s="28">
        <f t="shared" si="18"/>
        <v>0</v>
      </c>
      <c r="E94" s="28">
        <f t="shared" si="18"/>
        <v>0</v>
      </c>
      <c r="F94" s="28">
        <f t="shared" si="18"/>
        <v>0</v>
      </c>
      <c r="G94" s="28">
        <f t="shared" si="18"/>
        <v>0</v>
      </c>
      <c r="H94" s="29"/>
      <c r="I94" s="28">
        <f t="shared" ref="I94:O94" si="19">I93+I82+I71+I60</f>
        <v>0</v>
      </c>
      <c r="J94" s="28">
        <f t="shared" si="19"/>
        <v>0</v>
      </c>
      <c r="K94" s="28">
        <f t="shared" si="19"/>
        <v>0</v>
      </c>
      <c r="L94" s="28">
        <f t="shared" si="19"/>
        <v>0</v>
      </c>
      <c r="M94" s="28">
        <f t="shared" si="19"/>
        <v>0</v>
      </c>
      <c r="N94" s="28">
        <f t="shared" si="19"/>
        <v>0</v>
      </c>
      <c r="O94" s="28">
        <f t="shared" si="19"/>
        <v>0</v>
      </c>
    </row>
    <row r="95" spans="1:15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</row>
    <row r="96" spans="1:15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</row>
    <row r="97" spans="1:1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</row>
    <row r="98" spans="1:1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</row>
    <row r="99" spans="1:1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</row>
    <row r="100" spans="1:1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</row>
    <row r="101" spans="1:1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</row>
    <row r="102" spans="1:1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</row>
    <row r="103" spans="1:1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</row>
    <row r="104" spans="1:1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</row>
    <row r="105" spans="1:1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</row>
    <row r="106" spans="1:1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</row>
    <row r="107" spans="1:1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</row>
    <row r="108" spans="1:1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</row>
    <row r="109" spans="1:1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</row>
    <row r="110" spans="1:1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</row>
    <row r="111" spans="1:1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</row>
    <row r="112" spans="1:1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</row>
    <row r="113" spans="1:1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</row>
    <row r="114" spans="1:1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</row>
    <row r="115" spans="1:1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</row>
    <row r="116" spans="1:1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</row>
    <row r="117" spans="1:1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</row>
    <row r="118" spans="1:1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</row>
    <row r="119" spans="1:1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G3" sqref="G3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99" t="s">
        <v>38</v>
      </c>
      <c r="B1" s="85" t="s">
        <v>54</v>
      </c>
      <c r="C1" s="86" t="s">
        <v>55</v>
      </c>
      <c r="D1" s="87" t="s">
        <v>56</v>
      </c>
      <c r="E1" s="87" t="s">
        <v>57</v>
      </c>
      <c r="F1" s="87" t="s">
        <v>58</v>
      </c>
      <c r="G1" s="87" t="s">
        <v>59</v>
      </c>
      <c r="H1" s="87" t="s">
        <v>60</v>
      </c>
      <c r="I1" s="87" t="s">
        <v>60</v>
      </c>
      <c r="J1" s="45" t="s">
        <v>61</v>
      </c>
    </row>
    <row r="2" spans="1:12" ht="15.75" thickBot="1">
      <c r="A2" s="100"/>
      <c r="B2" s="85" t="s">
        <v>62</v>
      </c>
      <c r="C2" s="48" t="s">
        <v>44</v>
      </c>
      <c r="D2" s="49" t="s">
        <v>44</v>
      </c>
      <c r="E2" s="49" t="s">
        <v>63</v>
      </c>
      <c r="F2" s="49" t="s">
        <v>64</v>
      </c>
      <c r="G2" s="49" t="s">
        <v>65</v>
      </c>
      <c r="H2" s="49" t="s">
        <v>49</v>
      </c>
      <c r="I2" s="49" t="s">
        <v>50</v>
      </c>
      <c r="J2" s="45" t="s">
        <v>51</v>
      </c>
    </row>
    <row r="3" spans="1:12">
      <c r="A3" s="96">
        <v>1</v>
      </c>
      <c r="B3" s="51">
        <v>41950</v>
      </c>
      <c r="C3" s="52">
        <v>2000</v>
      </c>
      <c r="D3" s="53">
        <f>C3+(C3*0.05)</f>
        <v>2100</v>
      </c>
      <c r="E3" s="88">
        <f>(D3-2000)/2000</f>
        <v>0.05</v>
      </c>
      <c r="F3" s="53">
        <f>C3/3500</f>
        <v>0.5714285714285714</v>
      </c>
      <c r="G3" s="59">
        <f>(D3-C3)/F3</f>
        <v>175</v>
      </c>
      <c r="H3" s="55"/>
      <c r="I3" s="55"/>
      <c r="J3" s="56">
        <f>F3*50/C3</f>
        <v>1.4285714285714285E-2</v>
      </c>
    </row>
    <row r="4" spans="1:12">
      <c r="A4" s="97"/>
      <c r="B4" s="51">
        <f t="shared" ref="B4:B41" si="0">B3+7</f>
        <v>41957</v>
      </c>
      <c r="C4" s="52">
        <f>D3+H3-I3</f>
        <v>2100</v>
      </c>
      <c r="D4" s="53">
        <f t="shared" ref="D4:D67" si="1">C4+(C4*0.05)</f>
        <v>2205</v>
      </c>
      <c r="E4" s="88">
        <f t="shared" ref="E4:E67" si="2">(D4-2000)/2000</f>
        <v>0.10249999999999999</v>
      </c>
      <c r="F4" s="53">
        <f t="shared" ref="F4:F67" si="3">C4/3500</f>
        <v>0.6</v>
      </c>
      <c r="G4" s="59">
        <f>(D4-C4)/F4</f>
        <v>175</v>
      </c>
      <c r="H4" s="55"/>
      <c r="I4" s="55"/>
      <c r="J4" s="56">
        <f>F4*50/C4</f>
        <v>1.4285714285714285E-2</v>
      </c>
    </row>
    <row r="5" spans="1:12">
      <c r="A5" s="97"/>
      <c r="B5" s="51">
        <f>B4+7</f>
        <v>41964</v>
      </c>
      <c r="C5" s="52">
        <f>D4+H4-I4</f>
        <v>2205</v>
      </c>
      <c r="D5" s="53">
        <f t="shared" si="1"/>
        <v>2315.25</v>
      </c>
      <c r="E5" s="88">
        <f t="shared" si="2"/>
        <v>0.15762499999999999</v>
      </c>
      <c r="F5" s="53">
        <f t="shared" si="3"/>
        <v>0.63</v>
      </c>
      <c r="G5" s="59">
        <f>(D5-C5)/F5</f>
        <v>175</v>
      </c>
      <c r="H5" s="55"/>
      <c r="I5" s="55"/>
      <c r="J5" s="56">
        <f>F5*50/C5</f>
        <v>1.4285714285714285E-2</v>
      </c>
    </row>
    <row r="6" spans="1:12" ht="15.75" thickBot="1">
      <c r="A6" s="98"/>
      <c r="B6" s="51">
        <f t="shared" si="0"/>
        <v>41971</v>
      </c>
      <c r="C6" s="52">
        <f>D5+H5-I5</f>
        <v>2315.25</v>
      </c>
      <c r="D6" s="53">
        <f t="shared" si="1"/>
        <v>2431.0124999999998</v>
      </c>
      <c r="E6" s="88">
        <f t="shared" si="2"/>
        <v>0.2155062499999999</v>
      </c>
      <c r="F6" s="53">
        <f t="shared" si="3"/>
        <v>0.66149999999999998</v>
      </c>
      <c r="G6" s="59">
        <f>(D6-C6)/F6</f>
        <v>174.99999999999974</v>
      </c>
      <c r="H6" s="55"/>
      <c r="I6" s="55"/>
      <c r="J6" s="56">
        <f>F6*50/C6</f>
        <v>1.4285714285714284E-2</v>
      </c>
      <c r="L6" s="62"/>
    </row>
    <row r="7" spans="1:12" s="40" customFormat="1" ht="15.75" thickBot="1">
      <c r="A7" s="63"/>
      <c r="B7" s="63"/>
      <c r="C7" s="64"/>
      <c r="D7" s="65"/>
      <c r="E7" s="89"/>
      <c r="F7" s="65"/>
      <c r="G7" s="66"/>
      <c r="H7" s="65"/>
      <c r="I7" s="67"/>
      <c r="J7" s="68"/>
    </row>
    <row r="8" spans="1:12">
      <c r="A8" s="96">
        <v>2</v>
      </c>
      <c r="B8" s="51">
        <f>B6+7</f>
        <v>41978</v>
      </c>
      <c r="C8" s="52">
        <f>D6+H6-I6</f>
        <v>2431.0124999999998</v>
      </c>
      <c r="D8" s="53">
        <f t="shared" si="1"/>
        <v>2552.5631249999997</v>
      </c>
      <c r="E8" s="88">
        <f t="shared" si="2"/>
        <v>0.27628156249999986</v>
      </c>
      <c r="F8" s="53">
        <f t="shared" si="3"/>
        <v>0.69457499999999994</v>
      </c>
      <c r="G8" s="59">
        <f>(D8-C8)/F8</f>
        <v>174.9999999999998</v>
      </c>
      <c r="H8" s="55"/>
      <c r="I8" s="55"/>
      <c r="J8" s="56">
        <f>F8*50/C8</f>
        <v>1.4285714285714285E-2</v>
      </c>
    </row>
    <row r="9" spans="1:12">
      <c r="A9" s="97"/>
      <c r="B9" s="51">
        <f t="shared" si="0"/>
        <v>41985</v>
      </c>
      <c r="C9" s="52">
        <f>D8+H8-I8</f>
        <v>2552.5631249999997</v>
      </c>
      <c r="D9" s="53">
        <f t="shared" si="1"/>
        <v>2680.1912812499995</v>
      </c>
      <c r="E9" s="88">
        <f t="shared" si="2"/>
        <v>0.34009564062499975</v>
      </c>
      <c r="F9" s="53">
        <f t="shared" si="3"/>
        <v>0.72930374999999992</v>
      </c>
      <c r="G9" s="59">
        <f>(D9-C9)/F9</f>
        <v>174.9999999999998</v>
      </c>
      <c r="H9" s="55"/>
      <c r="I9" s="55"/>
      <c r="J9" s="56">
        <f>F9*50/C9</f>
        <v>1.4285714285714287E-2</v>
      </c>
    </row>
    <row r="10" spans="1:12">
      <c r="A10" s="97"/>
      <c r="B10" s="51">
        <f t="shared" si="0"/>
        <v>41992</v>
      </c>
      <c r="C10" s="52">
        <f>D9+H9-I9</f>
        <v>2680.1912812499995</v>
      </c>
      <c r="D10" s="53">
        <f t="shared" si="1"/>
        <v>2814.2008453124995</v>
      </c>
      <c r="E10" s="88">
        <f t="shared" si="2"/>
        <v>0.40710042265624974</v>
      </c>
      <c r="F10" s="53">
        <f t="shared" si="3"/>
        <v>0.76576893749999986</v>
      </c>
      <c r="G10" s="59">
        <f>(D10-C10)/F10</f>
        <v>175</v>
      </c>
      <c r="H10" s="55"/>
      <c r="I10" s="55"/>
      <c r="J10" s="56">
        <f>F10*50/C10</f>
        <v>1.4285714285714285E-2</v>
      </c>
    </row>
    <row r="11" spans="1:12" ht="15.75" thickBot="1">
      <c r="A11" s="98"/>
      <c r="B11" s="51">
        <f t="shared" si="0"/>
        <v>41999</v>
      </c>
      <c r="C11" s="52">
        <f>D10+H10-I10</f>
        <v>2814.2008453124995</v>
      </c>
      <c r="D11" s="53">
        <f t="shared" si="1"/>
        <v>2954.9108875781244</v>
      </c>
      <c r="E11" s="88">
        <f t="shared" si="2"/>
        <v>0.47745544378906218</v>
      </c>
      <c r="F11" s="53">
        <f t="shared" si="3"/>
        <v>0.80405738437499985</v>
      </c>
      <c r="G11" s="59">
        <f>(D11-C11)/F11</f>
        <v>174.99999999999991</v>
      </c>
      <c r="H11" s="55"/>
      <c r="I11" s="55"/>
      <c r="J11" s="56">
        <f>F11*50/C11</f>
        <v>1.4285714285714287E-2</v>
      </c>
      <c r="L11" s="62"/>
    </row>
    <row r="12" spans="1:12" s="40" customFormat="1" ht="15.75" thickBot="1">
      <c r="A12" s="63"/>
      <c r="B12" s="63"/>
      <c r="C12" s="64"/>
      <c r="D12" s="65"/>
      <c r="E12" s="89"/>
      <c r="F12" s="65"/>
      <c r="G12" s="66"/>
      <c r="H12" s="65"/>
      <c r="I12" s="67"/>
      <c r="J12" s="68"/>
    </row>
    <row r="13" spans="1:12">
      <c r="A13" s="96">
        <v>3</v>
      </c>
      <c r="B13" s="51">
        <f>B11+7</f>
        <v>42006</v>
      </c>
      <c r="C13" s="52">
        <f>D11+H11-I11</f>
        <v>2954.9108875781244</v>
      </c>
      <c r="D13" s="53">
        <f t="shared" si="1"/>
        <v>3102.6564319570307</v>
      </c>
      <c r="E13" s="88">
        <f t="shared" si="2"/>
        <v>0.55132821597851533</v>
      </c>
      <c r="F13" s="53">
        <f t="shared" si="3"/>
        <v>0.84426025359374979</v>
      </c>
      <c r="G13" s="59">
        <f>(D13-C13)/F13</f>
        <v>175.00000000000009</v>
      </c>
      <c r="H13" s="55"/>
      <c r="I13" s="55"/>
      <c r="J13" s="56">
        <f>F13*50/C13</f>
        <v>1.4285714285714285E-2</v>
      </c>
    </row>
    <row r="14" spans="1:12">
      <c r="A14" s="97"/>
      <c r="B14" s="51">
        <f t="shared" si="0"/>
        <v>42013</v>
      </c>
      <c r="C14" s="52">
        <f>D13+H13-I13</f>
        <v>3102.6564319570307</v>
      </c>
      <c r="D14" s="53">
        <f t="shared" si="1"/>
        <v>3257.7892535548822</v>
      </c>
      <c r="E14" s="88">
        <f t="shared" si="2"/>
        <v>0.62889462677744112</v>
      </c>
      <c r="F14" s="53">
        <f t="shared" si="3"/>
        <v>0.88647326627343737</v>
      </c>
      <c r="G14" s="59">
        <f>(D14-C14)/F14</f>
        <v>174.99999999999994</v>
      </c>
      <c r="H14" s="55"/>
      <c r="I14" s="55"/>
      <c r="J14" s="56">
        <f>F14*50/C14</f>
        <v>1.4285714285714285E-2</v>
      </c>
    </row>
    <row r="15" spans="1:12">
      <c r="A15" s="97"/>
      <c r="B15" s="51">
        <f t="shared" si="0"/>
        <v>42020</v>
      </c>
      <c r="C15" s="52">
        <f>D14+H14-I14</f>
        <v>3257.7892535548822</v>
      </c>
      <c r="D15" s="53">
        <f t="shared" si="1"/>
        <v>3420.6787162326264</v>
      </c>
      <c r="E15" s="88">
        <f t="shared" si="2"/>
        <v>0.71033935811631321</v>
      </c>
      <c r="F15" s="53">
        <f t="shared" si="3"/>
        <v>0.93079692958710925</v>
      </c>
      <c r="G15" s="59">
        <f>(D15-C15)/F15</f>
        <v>175.00000000000006</v>
      </c>
      <c r="H15" s="55"/>
      <c r="I15" s="55"/>
      <c r="J15" s="56">
        <f>F15*50/C15</f>
        <v>1.4285714285714285E-2</v>
      </c>
    </row>
    <row r="16" spans="1:12" ht="15.75" thickBot="1">
      <c r="A16" s="98"/>
      <c r="B16" s="51">
        <f t="shared" si="0"/>
        <v>42027</v>
      </c>
      <c r="C16" s="52">
        <f>D15+H15-I15</f>
        <v>3420.6787162326264</v>
      </c>
      <c r="D16" s="53">
        <f t="shared" si="1"/>
        <v>3591.7126520442575</v>
      </c>
      <c r="E16" s="88">
        <f t="shared" si="2"/>
        <v>0.79585632602212875</v>
      </c>
      <c r="F16" s="53">
        <f t="shared" si="3"/>
        <v>0.97733677606646463</v>
      </c>
      <c r="G16" s="59">
        <f>(D16-C16)/F16</f>
        <v>174.99999999999986</v>
      </c>
      <c r="H16" s="55"/>
      <c r="I16" s="55"/>
      <c r="J16" s="56">
        <f>F16*50/C16</f>
        <v>1.4285714285714285E-2</v>
      </c>
      <c r="L16" s="62"/>
    </row>
    <row r="17" spans="1:12" s="40" customFormat="1" ht="15.75" thickBot="1">
      <c r="A17" s="63"/>
      <c r="B17" s="63"/>
      <c r="C17" s="64"/>
      <c r="D17" s="65"/>
      <c r="E17" s="89"/>
      <c r="F17" s="65"/>
      <c r="G17" s="66"/>
      <c r="H17" s="65"/>
      <c r="I17" s="67"/>
      <c r="J17" s="68"/>
    </row>
    <row r="18" spans="1:12">
      <c r="A18" s="96">
        <v>4</v>
      </c>
      <c r="B18" s="51">
        <f>B16+7</f>
        <v>42034</v>
      </c>
      <c r="C18" s="52">
        <f>D16+H16-I16</f>
        <v>3591.7126520442575</v>
      </c>
      <c r="D18" s="53">
        <f t="shared" si="1"/>
        <v>3771.2982846464706</v>
      </c>
      <c r="E18" s="88">
        <f t="shared" si="2"/>
        <v>0.88564914232323533</v>
      </c>
      <c r="F18" s="53">
        <f t="shared" si="3"/>
        <v>1.026203614869788</v>
      </c>
      <c r="G18" s="59">
        <f>(D18-C18)/F18</f>
        <v>175.0000000000002</v>
      </c>
      <c r="H18" s="55"/>
      <c r="I18" s="55"/>
      <c r="J18" s="56">
        <f>F18*50/C18</f>
        <v>1.4285714285714287E-2</v>
      </c>
      <c r="L18" s="62"/>
    </row>
    <row r="19" spans="1:12">
      <c r="A19" s="97"/>
      <c r="B19" s="51">
        <f t="shared" si="0"/>
        <v>42041</v>
      </c>
      <c r="C19" s="52">
        <f>D18+H18-I18</f>
        <v>3771.2982846464706</v>
      </c>
      <c r="D19" s="53">
        <f t="shared" si="1"/>
        <v>3959.8631988787943</v>
      </c>
      <c r="E19" s="88">
        <f t="shared" si="2"/>
        <v>0.97993159943939712</v>
      </c>
      <c r="F19" s="53">
        <f t="shared" si="3"/>
        <v>1.0775137956132774</v>
      </c>
      <c r="G19" s="59">
        <f>(D19-C19)/F19</f>
        <v>175.00000000000009</v>
      </c>
      <c r="H19" s="55"/>
      <c r="I19" s="55"/>
      <c r="J19" s="56">
        <f>F19*50/C19</f>
        <v>1.4285714285714287E-2</v>
      </c>
      <c r="L19" s="62"/>
    </row>
    <row r="20" spans="1:12">
      <c r="A20" s="97"/>
      <c r="B20" s="51">
        <f t="shared" si="0"/>
        <v>42048</v>
      </c>
      <c r="C20" s="52">
        <f>D19+H19-I19</f>
        <v>3959.8631988787943</v>
      </c>
      <c r="D20" s="53">
        <f t="shared" si="1"/>
        <v>4157.8563588227344</v>
      </c>
      <c r="E20" s="88">
        <f t="shared" si="2"/>
        <v>1.0789281794113672</v>
      </c>
      <c r="F20" s="53">
        <f t="shared" si="3"/>
        <v>1.1313894853939412</v>
      </c>
      <c r="G20" s="59">
        <f>(D20-C20)/F20</f>
        <v>175.00000000000034</v>
      </c>
      <c r="H20" s="55"/>
      <c r="I20" s="55"/>
      <c r="J20" s="56">
        <f>F20*50/C20</f>
        <v>1.4285714285714285E-2</v>
      </c>
      <c r="L20" s="62"/>
    </row>
    <row r="21" spans="1:12" ht="15.75" thickBot="1">
      <c r="A21" s="98"/>
      <c r="B21" s="51">
        <f t="shared" si="0"/>
        <v>42055</v>
      </c>
      <c r="C21" s="52">
        <f>D20+H20-I20</f>
        <v>4157.8563588227344</v>
      </c>
      <c r="D21" s="53">
        <f t="shared" si="1"/>
        <v>4365.7491767638712</v>
      </c>
      <c r="E21" s="88">
        <f t="shared" si="2"/>
        <v>1.1828745883819356</v>
      </c>
      <c r="F21" s="53">
        <f t="shared" si="3"/>
        <v>1.1879589596636384</v>
      </c>
      <c r="G21" s="59">
        <f>(D21-C21)/F21</f>
        <v>175.00000000000011</v>
      </c>
      <c r="H21" s="55"/>
      <c r="I21" s="55"/>
      <c r="J21" s="56">
        <f>F21*50/C21</f>
        <v>1.4285714285714287E-2</v>
      </c>
      <c r="L21" s="62"/>
    </row>
    <row r="22" spans="1:12" s="40" customFormat="1" ht="15.75" thickBot="1">
      <c r="A22" s="63"/>
      <c r="B22" s="63"/>
      <c r="C22" s="64"/>
      <c r="D22" s="65"/>
      <c r="E22" s="89"/>
      <c r="F22" s="65"/>
      <c r="G22" s="66"/>
      <c r="H22" s="65"/>
      <c r="I22" s="67"/>
      <c r="J22" s="68"/>
    </row>
    <row r="23" spans="1:12">
      <c r="A23" s="96">
        <v>5</v>
      </c>
      <c r="B23" s="51">
        <f>B21+7</f>
        <v>42062</v>
      </c>
      <c r="C23" s="52">
        <f>D21+H21-I21</f>
        <v>4365.7491767638712</v>
      </c>
      <c r="D23" s="53">
        <f t="shared" si="1"/>
        <v>4584.036635602065</v>
      </c>
      <c r="E23" s="88">
        <f t="shared" si="2"/>
        <v>1.2920183178010325</v>
      </c>
      <c r="F23" s="53">
        <f t="shared" si="3"/>
        <v>1.2473569076468203</v>
      </c>
      <c r="G23" s="59">
        <f>(D23-C23)/F23</f>
        <v>175.00000000000014</v>
      </c>
      <c r="H23" s="55"/>
      <c r="I23" s="55"/>
      <c r="J23" s="56">
        <f>F23*50/C23</f>
        <v>1.4285714285714285E-2</v>
      </c>
    </row>
    <row r="24" spans="1:12">
      <c r="A24" s="97"/>
      <c r="B24" s="51">
        <f t="shared" si="0"/>
        <v>42069</v>
      </c>
      <c r="C24" s="52">
        <f>D23+H23-I23</f>
        <v>4584.036635602065</v>
      </c>
      <c r="D24" s="53">
        <f t="shared" si="1"/>
        <v>4813.238467382168</v>
      </c>
      <c r="E24" s="88">
        <f t="shared" si="2"/>
        <v>1.4066192336910839</v>
      </c>
      <c r="F24" s="53">
        <f t="shared" si="3"/>
        <v>1.3097247530291614</v>
      </c>
      <c r="G24" s="59">
        <f>(D24-C24)/F24</f>
        <v>174.99999999999983</v>
      </c>
      <c r="H24" s="55"/>
      <c r="I24" s="55"/>
      <c r="J24" s="56">
        <f>F24*50/C24</f>
        <v>1.4285714285714285E-2</v>
      </c>
    </row>
    <row r="25" spans="1:12">
      <c r="A25" s="97"/>
      <c r="B25" s="51">
        <f t="shared" si="0"/>
        <v>42076</v>
      </c>
      <c r="C25" s="52">
        <f>D24+H24-I24</f>
        <v>4813.238467382168</v>
      </c>
      <c r="D25" s="53">
        <f t="shared" si="1"/>
        <v>5053.9003907512761</v>
      </c>
      <c r="E25" s="88">
        <f t="shared" si="2"/>
        <v>1.5269501953756381</v>
      </c>
      <c r="F25" s="53">
        <f t="shared" si="3"/>
        <v>1.3752109906806194</v>
      </c>
      <c r="G25" s="59">
        <f>(D25-C25)/F25</f>
        <v>174.99999999999977</v>
      </c>
      <c r="H25" s="55"/>
      <c r="I25" s="55"/>
      <c r="J25" s="56">
        <f>F25*50/C25</f>
        <v>1.4285714285714285E-2</v>
      </c>
    </row>
    <row r="26" spans="1:12" ht="15.75" thickBot="1">
      <c r="A26" s="98"/>
      <c r="B26" s="51">
        <f t="shared" si="0"/>
        <v>42083</v>
      </c>
      <c r="C26" s="52">
        <f>D25+H25-I25</f>
        <v>5053.9003907512761</v>
      </c>
      <c r="D26" s="53">
        <f t="shared" si="1"/>
        <v>5306.59541028884</v>
      </c>
      <c r="E26" s="88">
        <f t="shared" si="2"/>
        <v>1.65329770514442</v>
      </c>
      <c r="F26" s="53">
        <f t="shared" si="3"/>
        <v>1.4439715402146502</v>
      </c>
      <c r="G26" s="59">
        <f>(D26-C26)/F26</f>
        <v>175.00000000000006</v>
      </c>
      <c r="H26" s="55"/>
      <c r="I26" s="55"/>
      <c r="J26" s="56">
        <f>F26*50/C26</f>
        <v>1.4285714285714284E-2</v>
      </c>
      <c r="L26" s="62"/>
    </row>
    <row r="27" spans="1:12" s="40" customFormat="1" ht="15.75" thickBot="1">
      <c r="A27" s="63"/>
      <c r="B27" s="63"/>
      <c r="C27" s="64"/>
      <c r="D27" s="65"/>
      <c r="E27" s="89"/>
      <c r="F27" s="65"/>
      <c r="G27" s="66"/>
      <c r="H27" s="65"/>
      <c r="I27" s="67"/>
      <c r="J27" s="68"/>
    </row>
    <row r="28" spans="1:12">
      <c r="A28" s="96">
        <v>6</v>
      </c>
      <c r="B28" s="51">
        <f>B26+7</f>
        <v>42090</v>
      </c>
      <c r="C28" s="52">
        <f>D26+H26-I26</f>
        <v>5306.59541028884</v>
      </c>
      <c r="D28" s="53">
        <f t="shared" si="1"/>
        <v>5571.9251808032823</v>
      </c>
      <c r="E28" s="88">
        <f t="shared" si="2"/>
        <v>1.7859625904016412</v>
      </c>
      <c r="F28" s="53">
        <f t="shared" si="3"/>
        <v>1.5161701172253828</v>
      </c>
      <c r="G28" s="59">
        <f>(D28-C28)/F28</f>
        <v>175.00000000000023</v>
      </c>
      <c r="H28" s="55"/>
      <c r="I28" s="55"/>
      <c r="J28" s="56">
        <f>F28*50/C28</f>
        <v>1.4285714285714285E-2</v>
      </c>
    </row>
    <row r="29" spans="1:12">
      <c r="A29" s="97"/>
      <c r="B29" s="51">
        <f t="shared" si="0"/>
        <v>42097</v>
      </c>
      <c r="C29" s="52">
        <f>D28+H28-I28</f>
        <v>5571.9251808032823</v>
      </c>
      <c r="D29" s="53">
        <f t="shared" si="1"/>
        <v>5850.5214398434464</v>
      </c>
      <c r="E29" s="88">
        <f t="shared" si="2"/>
        <v>1.9252607199217231</v>
      </c>
      <c r="F29" s="53">
        <f t="shared" si="3"/>
        <v>1.5919786230866522</v>
      </c>
      <c r="G29" s="59">
        <f>(D29-C29)/F29</f>
        <v>175</v>
      </c>
      <c r="H29" s="55"/>
      <c r="I29" s="55"/>
      <c r="J29" s="56">
        <f>F29*50/C29</f>
        <v>1.4285714285714285E-2</v>
      </c>
    </row>
    <row r="30" spans="1:12">
      <c r="A30" s="97"/>
      <c r="B30" s="51">
        <f t="shared" si="0"/>
        <v>42104</v>
      </c>
      <c r="C30" s="52">
        <f>D29+H29-I29</f>
        <v>5850.5214398434464</v>
      </c>
      <c r="D30" s="53">
        <f t="shared" si="1"/>
        <v>6143.0475118356189</v>
      </c>
      <c r="E30" s="88">
        <f t="shared" si="2"/>
        <v>2.0715237559178097</v>
      </c>
      <c r="F30" s="53">
        <f t="shared" si="3"/>
        <v>1.6715775542409848</v>
      </c>
      <c r="G30" s="59">
        <f>(D30-C30)/F30</f>
        <v>175.00000000000014</v>
      </c>
      <c r="H30" s="55"/>
      <c r="I30" s="55"/>
      <c r="J30" s="56">
        <f>F30*50/C30</f>
        <v>1.4285714285714285E-2</v>
      </c>
    </row>
    <row r="31" spans="1:12" ht="15.75" thickBot="1">
      <c r="A31" s="98"/>
      <c r="B31" s="51">
        <f t="shared" si="0"/>
        <v>42111</v>
      </c>
      <c r="C31" s="52">
        <f>D30+H30-I30</f>
        <v>6143.0475118356189</v>
      </c>
      <c r="D31" s="53">
        <f t="shared" si="1"/>
        <v>6450.1998874273995</v>
      </c>
      <c r="E31" s="88">
        <f t="shared" si="2"/>
        <v>2.2250999437136998</v>
      </c>
      <c r="F31" s="53">
        <f t="shared" si="3"/>
        <v>1.7551564319530339</v>
      </c>
      <c r="G31" s="59">
        <f>(D31-C31)/F31</f>
        <v>174.9999999999998</v>
      </c>
      <c r="H31" s="55"/>
      <c r="I31" s="55"/>
      <c r="J31" s="56">
        <f>F31*50/C31</f>
        <v>1.4285714285714285E-2</v>
      </c>
      <c r="L31" s="62"/>
    </row>
    <row r="32" spans="1:12" s="40" customFormat="1" ht="15.75" thickBot="1">
      <c r="A32" s="63"/>
      <c r="B32" s="63"/>
      <c r="C32" s="64"/>
      <c r="D32" s="65"/>
      <c r="E32" s="89"/>
      <c r="F32" s="65"/>
      <c r="G32" s="66"/>
      <c r="H32" s="65"/>
      <c r="I32" s="67"/>
      <c r="J32" s="68"/>
    </row>
    <row r="33" spans="1:10">
      <c r="A33" s="96">
        <v>7</v>
      </c>
      <c r="B33" s="51">
        <f>B31+7</f>
        <v>42118</v>
      </c>
      <c r="C33" s="52">
        <f>D31+H31-I31</f>
        <v>6450.1998874273995</v>
      </c>
      <c r="D33" s="53">
        <f t="shared" si="1"/>
        <v>6772.7098817987699</v>
      </c>
      <c r="E33" s="88">
        <f t="shared" si="2"/>
        <v>2.3863549408993849</v>
      </c>
      <c r="F33" s="53">
        <f t="shared" si="3"/>
        <v>1.8429142535506855</v>
      </c>
      <c r="G33" s="59">
        <f>(D33-C33)/F33</f>
        <v>175.0000000000002</v>
      </c>
      <c r="H33" s="55"/>
      <c r="I33" s="55"/>
      <c r="J33" s="56">
        <f>F33*50/C33</f>
        <v>1.4285714285714285E-2</v>
      </c>
    </row>
    <row r="34" spans="1:10">
      <c r="A34" s="97"/>
      <c r="B34" s="51">
        <f t="shared" si="0"/>
        <v>42125</v>
      </c>
      <c r="C34" s="52">
        <f>D33+H33-I33</f>
        <v>6772.7098817987699</v>
      </c>
      <c r="D34" s="53">
        <f t="shared" si="1"/>
        <v>7111.3453758887081</v>
      </c>
      <c r="E34" s="88">
        <f t="shared" si="2"/>
        <v>2.5556726879443539</v>
      </c>
      <c r="F34" s="53">
        <f t="shared" si="3"/>
        <v>1.93505996622822</v>
      </c>
      <c r="G34" s="59">
        <f>(D34-C34)/F34</f>
        <v>174.99999999999986</v>
      </c>
      <c r="H34" s="55"/>
      <c r="I34" s="55"/>
      <c r="J34" s="56">
        <f>F34*50/C34</f>
        <v>1.4285714285714287E-2</v>
      </c>
    </row>
    <row r="35" spans="1:10">
      <c r="A35" s="97"/>
      <c r="B35" s="51">
        <f t="shared" si="0"/>
        <v>42132</v>
      </c>
      <c r="C35" s="52">
        <f>D34+H34-I34</f>
        <v>7111.3453758887081</v>
      </c>
      <c r="D35" s="53">
        <f t="shared" si="1"/>
        <v>7466.9126446831433</v>
      </c>
      <c r="E35" s="88">
        <f t="shared" si="2"/>
        <v>2.7334563223415715</v>
      </c>
      <c r="F35" s="53">
        <f t="shared" si="3"/>
        <v>2.0318129645396308</v>
      </c>
      <c r="G35" s="59">
        <f>(D35-C35)/F35</f>
        <v>174.99999999999991</v>
      </c>
      <c r="H35" s="55"/>
      <c r="I35" s="55"/>
      <c r="J35" s="56">
        <f>F35*50/C35</f>
        <v>1.4285714285714285E-2</v>
      </c>
    </row>
    <row r="36" spans="1:10" ht="15.75" thickBot="1">
      <c r="A36" s="98"/>
      <c r="B36" s="51">
        <f t="shared" si="0"/>
        <v>42139</v>
      </c>
      <c r="C36" s="52">
        <f>D35+H35-I35</f>
        <v>7466.9126446831433</v>
      </c>
      <c r="D36" s="53">
        <f t="shared" si="1"/>
        <v>7840.2582769173005</v>
      </c>
      <c r="E36" s="88">
        <f t="shared" si="2"/>
        <v>2.9201291384586501</v>
      </c>
      <c r="F36" s="53">
        <f t="shared" si="3"/>
        <v>2.1334036127666125</v>
      </c>
      <c r="G36" s="59">
        <f>(D36-C36)/F36</f>
        <v>175</v>
      </c>
      <c r="H36" s="55"/>
      <c r="I36" s="55"/>
      <c r="J36" s="56">
        <f>F36*50/C36</f>
        <v>1.4285714285714285E-2</v>
      </c>
    </row>
    <row r="37" spans="1:10" s="40" customFormat="1" ht="15.75" thickBot="1">
      <c r="A37" s="63"/>
      <c r="B37" s="63"/>
      <c r="C37" s="64"/>
      <c r="D37" s="65"/>
      <c r="E37" s="89"/>
      <c r="F37" s="65"/>
      <c r="G37" s="66"/>
      <c r="H37" s="65"/>
      <c r="I37" s="67"/>
      <c r="J37" s="68"/>
    </row>
    <row r="38" spans="1:10">
      <c r="A38" s="96">
        <v>8</v>
      </c>
      <c r="B38" s="51">
        <f>B36+7</f>
        <v>42146</v>
      </c>
      <c r="C38" s="52">
        <f>D36+H36-I36</f>
        <v>7840.2582769173005</v>
      </c>
      <c r="D38" s="53">
        <f t="shared" si="1"/>
        <v>8232.2711907631656</v>
      </c>
      <c r="E38" s="88">
        <f t="shared" si="2"/>
        <v>3.1161355953815826</v>
      </c>
      <c r="F38" s="53">
        <f t="shared" si="3"/>
        <v>2.2400737934049428</v>
      </c>
      <c r="G38" s="59">
        <f>(D38-C38)/F38</f>
        <v>175.00000000000006</v>
      </c>
      <c r="H38" s="55"/>
      <c r="I38" s="55"/>
      <c r="J38" s="56">
        <f>F38*50/C38</f>
        <v>1.4285714285714285E-2</v>
      </c>
    </row>
    <row r="39" spans="1:10">
      <c r="A39" s="97"/>
      <c r="B39" s="51">
        <f t="shared" si="0"/>
        <v>42153</v>
      </c>
      <c r="C39" s="52">
        <f>D38+H38-I38</f>
        <v>8232.2711907631656</v>
      </c>
      <c r="D39" s="53">
        <f t="shared" si="1"/>
        <v>8643.8847503013239</v>
      </c>
      <c r="E39" s="88">
        <f t="shared" si="2"/>
        <v>3.321942375150662</v>
      </c>
      <c r="F39" s="53">
        <f t="shared" si="3"/>
        <v>2.35207748307519</v>
      </c>
      <c r="G39" s="59">
        <f>(D39-C39)/F39</f>
        <v>175.00000000000006</v>
      </c>
      <c r="H39" s="55"/>
      <c r="I39" s="55"/>
      <c r="J39" s="56">
        <f>F39*50/C39</f>
        <v>1.4285714285714285E-2</v>
      </c>
    </row>
    <row r="40" spans="1:10">
      <c r="A40" s="97"/>
      <c r="B40" s="51">
        <f t="shared" si="0"/>
        <v>42160</v>
      </c>
      <c r="C40" s="52">
        <f>D39+H39-I39</f>
        <v>8643.8847503013239</v>
      </c>
      <c r="D40" s="53">
        <f t="shared" si="1"/>
        <v>9076.0789878163905</v>
      </c>
      <c r="E40" s="88">
        <f t="shared" si="2"/>
        <v>3.5380394939081952</v>
      </c>
      <c r="F40" s="53">
        <f t="shared" si="3"/>
        <v>2.4696813572289495</v>
      </c>
      <c r="G40" s="59">
        <f>(D40-C40)/F40</f>
        <v>175.00000000000017</v>
      </c>
      <c r="H40" s="55"/>
      <c r="I40" s="55"/>
      <c r="J40" s="56">
        <f>F40*50/C40</f>
        <v>1.4285714285714284E-2</v>
      </c>
    </row>
    <row r="41" spans="1:10" ht="15.75" thickBot="1">
      <c r="A41" s="98"/>
      <c r="B41" s="51">
        <f t="shared" si="0"/>
        <v>42167</v>
      </c>
      <c r="C41" s="52">
        <f>D40+H40-I40</f>
        <v>9076.0789878163905</v>
      </c>
      <c r="D41" s="53">
        <f t="shared" si="1"/>
        <v>9529.8829372072105</v>
      </c>
      <c r="E41" s="88">
        <f t="shared" si="2"/>
        <v>3.7649414686036051</v>
      </c>
      <c r="F41" s="53">
        <f t="shared" si="3"/>
        <v>2.5931654250903975</v>
      </c>
      <c r="G41" s="59">
        <f>(D41-C41)/F41</f>
        <v>175.00000000000017</v>
      </c>
      <c r="H41" s="55"/>
      <c r="I41" s="55"/>
      <c r="J41" s="56">
        <f>F41*50/C41</f>
        <v>1.4285714285714289E-2</v>
      </c>
    </row>
    <row r="42" spans="1:10" s="40" customFormat="1" ht="15.75" thickBot="1">
      <c r="A42" s="63"/>
      <c r="B42" s="63"/>
      <c r="C42" s="64"/>
      <c r="D42" s="65"/>
      <c r="E42" s="89"/>
      <c r="F42" s="65"/>
      <c r="G42" s="66"/>
      <c r="H42" s="65"/>
      <c r="I42" s="67"/>
      <c r="J42" s="68"/>
    </row>
    <row r="43" spans="1:10">
      <c r="A43" s="96">
        <v>9</v>
      </c>
      <c r="B43" s="51">
        <f>B41+7</f>
        <v>42174</v>
      </c>
      <c r="C43" s="52">
        <f>D41+H41-I41</f>
        <v>9529.8829372072105</v>
      </c>
      <c r="D43" s="53">
        <f t="shared" si="1"/>
        <v>10006.377084067572</v>
      </c>
      <c r="E43" s="88">
        <f t="shared" si="2"/>
        <v>4.0031885420337856</v>
      </c>
      <c r="F43" s="53">
        <f t="shared" si="3"/>
        <v>2.7228236963449173</v>
      </c>
      <c r="G43" s="59">
        <f>(D43-C43)/F43</f>
        <v>175.0000000000002</v>
      </c>
      <c r="H43" s="55"/>
      <c r="I43" s="55"/>
      <c r="J43" s="56">
        <f>F43*50/C43</f>
        <v>1.4285714285714285E-2</v>
      </c>
    </row>
    <row r="44" spans="1:10">
      <c r="A44" s="97"/>
      <c r="B44" s="51">
        <f>B43+7</f>
        <v>42181</v>
      </c>
      <c r="C44" s="52">
        <f>D43+H43-I43</f>
        <v>10006.377084067572</v>
      </c>
      <c r="D44" s="53">
        <f t="shared" si="1"/>
        <v>10506.69593827095</v>
      </c>
      <c r="E44" s="88">
        <f t="shared" si="2"/>
        <v>4.2533479691354747</v>
      </c>
      <c r="F44" s="53">
        <f t="shared" si="3"/>
        <v>2.8589648811621635</v>
      </c>
      <c r="G44" s="59">
        <f>(D44-C44)/F44</f>
        <v>175</v>
      </c>
      <c r="H44" s="55"/>
      <c r="I44" s="55"/>
      <c r="J44" s="56">
        <f>F44*50/C44</f>
        <v>1.4285714285714287E-2</v>
      </c>
    </row>
    <row r="45" spans="1:10">
      <c r="A45" s="97"/>
      <c r="B45" s="51">
        <f>B44+7</f>
        <v>42188</v>
      </c>
      <c r="C45" s="52">
        <f>D44+H44-I44</f>
        <v>10506.69593827095</v>
      </c>
      <c r="D45" s="53">
        <f t="shared" si="1"/>
        <v>11032.030735184497</v>
      </c>
      <c r="E45" s="88">
        <f t="shared" si="2"/>
        <v>4.5160153675922485</v>
      </c>
      <c r="F45" s="53">
        <f t="shared" si="3"/>
        <v>3.0019131252202715</v>
      </c>
      <c r="G45" s="59">
        <f>(D45-C45)/F45</f>
        <v>174.99999999999969</v>
      </c>
      <c r="H45" s="55"/>
      <c r="I45" s="55"/>
      <c r="J45" s="56">
        <f>F45*50/C45</f>
        <v>1.4285714285714285E-2</v>
      </c>
    </row>
    <row r="46" spans="1:10" ht="15.75" thickBot="1">
      <c r="A46" s="98"/>
      <c r="B46" s="51">
        <f>B45+7</f>
        <v>42195</v>
      </c>
      <c r="C46" s="52">
        <f>D45+H45-I45</f>
        <v>11032.030735184497</v>
      </c>
      <c r="D46" s="53">
        <f t="shared" si="1"/>
        <v>11583.632271943721</v>
      </c>
      <c r="E46" s="88">
        <f t="shared" si="2"/>
        <v>4.7918161359718603</v>
      </c>
      <c r="F46" s="53">
        <f t="shared" si="3"/>
        <v>3.1520087814812849</v>
      </c>
      <c r="G46" s="59">
        <f>(D46-C46)/F46</f>
        <v>174.99999999999989</v>
      </c>
      <c r="H46" s="55"/>
      <c r="I46" s="55"/>
      <c r="J46" s="56">
        <f>F46*50/C46</f>
        <v>1.4285714285714285E-2</v>
      </c>
    </row>
    <row r="47" spans="1:10" s="40" customFormat="1" ht="15.75" thickBot="1">
      <c r="A47" s="63"/>
      <c r="B47" s="63"/>
      <c r="C47" s="64"/>
      <c r="D47" s="65"/>
      <c r="E47" s="89"/>
      <c r="F47" s="65"/>
      <c r="G47" s="66"/>
      <c r="H47" s="65"/>
      <c r="I47" s="67"/>
      <c r="J47" s="68"/>
    </row>
    <row r="48" spans="1:10">
      <c r="A48" s="96">
        <v>10</v>
      </c>
      <c r="B48" s="51">
        <f>B46+7</f>
        <v>42202</v>
      </c>
      <c r="C48" s="52">
        <f>D46+H46-I46</f>
        <v>11583.632271943721</v>
      </c>
      <c r="D48" s="53">
        <f t="shared" si="1"/>
        <v>12162.813885540907</v>
      </c>
      <c r="E48" s="88">
        <f t="shared" si="2"/>
        <v>5.0814069427704531</v>
      </c>
      <c r="F48" s="53">
        <f t="shared" si="3"/>
        <v>3.3096092205553491</v>
      </c>
      <c r="G48" s="59">
        <f>(D48-C48)/F48</f>
        <v>174.99999999999991</v>
      </c>
      <c r="H48" s="55"/>
      <c r="I48" s="55"/>
      <c r="J48" s="56">
        <f>F48*50/C48</f>
        <v>1.4285714285714287E-2</v>
      </c>
    </row>
    <row r="49" spans="1:10">
      <c r="A49" s="97"/>
      <c r="B49" s="51">
        <f>B48+7</f>
        <v>42209</v>
      </c>
      <c r="C49" s="52">
        <f>D48+H48-I48</f>
        <v>12162.813885540907</v>
      </c>
      <c r="D49" s="53">
        <f t="shared" si="1"/>
        <v>12770.954579817952</v>
      </c>
      <c r="E49" s="88">
        <f t="shared" si="2"/>
        <v>5.3854772899089758</v>
      </c>
      <c r="F49" s="53">
        <f t="shared" si="3"/>
        <v>3.4750896815831163</v>
      </c>
      <c r="G49" s="59">
        <f>(D49-C49)/F49</f>
        <v>174.99999999999977</v>
      </c>
      <c r="H49" s="55"/>
      <c r="I49" s="55"/>
      <c r="J49" s="56">
        <f>F49*50/C49</f>
        <v>1.4285714285714285E-2</v>
      </c>
    </row>
    <row r="50" spans="1:10">
      <c r="A50" s="97"/>
      <c r="B50" s="51">
        <f>B49+7</f>
        <v>42216</v>
      </c>
      <c r="C50" s="52">
        <f>D49+H49-I49</f>
        <v>12770.954579817952</v>
      </c>
      <c r="D50" s="53">
        <f t="shared" si="1"/>
        <v>13409.502308808849</v>
      </c>
      <c r="E50" s="88">
        <f t="shared" si="2"/>
        <v>5.7047511544044243</v>
      </c>
      <c r="F50" s="53">
        <f t="shared" si="3"/>
        <v>3.6488441656622719</v>
      </c>
      <c r="G50" s="59">
        <f>(D50-C50)/F50</f>
        <v>175.00000000000003</v>
      </c>
      <c r="H50" s="55"/>
      <c r="I50" s="55"/>
      <c r="J50" s="56">
        <f>F50*50/C50</f>
        <v>1.4285714285714285E-2</v>
      </c>
    </row>
    <row r="51" spans="1:10" ht="15.75" thickBot="1">
      <c r="A51" s="98"/>
      <c r="B51" s="51">
        <f>B50+7</f>
        <v>42223</v>
      </c>
      <c r="C51" s="52">
        <f>D50+H50-I50</f>
        <v>13409.502308808849</v>
      </c>
      <c r="D51" s="53">
        <f t="shared" si="1"/>
        <v>14079.977424249291</v>
      </c>
      <c r="E51" s="88">
        <f t="shared" si="2"/>
        <v>6.0399887121246456</v>
      </c>
      <c r="F51" s="53">
        <f t="shared" si="3"/>
        <v>3.8312863739453853</v>
      </c>
      <c r="G51" s="59">
        <f>(D51-C51)/F51</f>
        <v>174.99999999999991</v>
      </c>
      <c r="H51" s="55"/>
      <c r="I51" s="55"/>
      <c r="J51" s="56">
        <f>F51*50/C51</f>
        <v>1.4285714285714285E-2</v>
      </c>
    </row>
    <row r="52" spans="1:10" s="40" customFormat="1" ht="15.75" thickBot="1">
      <c r="A52" s="63"/>
      <c r="B52" s="63"/>
      <c r="C52" s="64"/>
      <c r="D52" s="65"/>
      <c r="E52" s="89"/>
      <c r="F52" s="65"/>
      <c r="G52" s="66"/>
      <c r="H52" s="65"/>
      <c r="I52" s="67"/>
      <c r="J52" s="68"/>
    </row>
    <row r="53" spans="1:10">
      <c r="A53" s="96">
        <v>11</v>
      </c>
      <c r="B53" s="51">
        <f>B51+7</f>
        <v>42230</v>
      </c>
      <c r="C53" s="52">
        <f>D51+H51-I51</f>
        <v>14079.977424249291</v>
      </c>
      <c r="D53" s="53">
        <f t="shared" si="1"/>
        <v>14783.976295461756</v>
      </c>
      <c r="E53" s="88">
        <f t="shared" si="2"/>
        <v>6.3919881477308778</v>
      </c>
      <c r="F53" s="53">
        <f t="shared" si="3"/>
        <v>4.0228506926426544</v>
      </c>
      <c r="G53" s="59">
        <f>(D53-C53)/F53</f>
        <v>175.00000000000011</v>
      </c>
      <c r="H53" s="55"/>
      <c r="I53" s="55"/>
      <c r="J53" s="56">
        <f>F53*50/C53</f>
        <v>1.4285714285714284E-2</v>
      </c>
    </row>
    <row r="54" spans="1:10">
      <c r="A54" s="97"/>
      <c r="B54" s="51">
        <f>B53+7</f>
        <v>42237</v>
      </c>
      <c r="C54" s="52">
        <f>D53+H53-I53</f>
        <v>14783.976295461756</v>
      </c>
      <c r="D54" s="53">
        <f t="shared" si="1"/>
        <v>15523.175110234844</v>
      </c>
      <c r="E54" s="88">
        <f t="shared" si="2"/>
        <v>6.7615875551174218</v>
      </c>
      <c r="F54" s="53">
        <f t="shared" si="3"/>
        <v>4.2239932272747875</v>
      </c>
      <c r="G54" s="59">
        <f>(D54-C54)/F54</f>
        <v>175.00000000000006</v>
      </c>
      <c r="H54" s="55"/>
      <c r="I54" s="55"/>
      <c r="J54" s="56">
        <f>F54*50/C54</f>
        <v>1.4285714285714285E-2</v>
      </c>
    </row>
    <row r="55" spans="1:10">
      <c r="A55" s="97"/>
      <c r="B55" s="51">
        <f>B54+7</f>
        <v>42244</v>
      </c>
      <c r="C55" s="52">
        <f>D54+H54-I54</f>
        <v>15523.175110234844</v>
      </c>
      <c r="D55" s="53">
        <f t="shared" si="1"/>
        <v>16299.333865746587</v>
      </c>
      <c r="E55" s="88">
        <f t="shared" si="2"/>
        <v>7.1496669328732931</v>
      </c>
      <c r="F55" s="53">
        <f t="shared" si="3"/>
        <v>4.435192888638527</v>
      </c>
      <c r="G55" s="59">
        <f>(D55-C55)/F55</f>
        <v>174.99999999999997</v>
      </c>
      <c r="H55" s="55"/>
      <c r="I55" s="55"/>
      <c r="J55" s="56">
        <f>F55*50/C55</f>
        <v>1.4285714285714285E-2</v>
      </c>
    </row>
    <row r="56" spans="1:10" ht="15.75" thickBot="1">
      <c r="A56" s="98"/>
      <c r="B56" s="51">
        <f>B55+7</f>
        <v>42251</v>
      </c>
      <c r="C56" s="52">
        <f>D55+H55-I55</f>
        <v>16299.333865746587</v>
      </c>
      <c r="D56" s="53">
        <f t="shared" si="1"/>
        <v>17114.300559033916</v>
      </c>
      <c r="E56" s="88">
        <f t="shared" si="2"/>
        <v>7.5571502795169581</v>
      </c>
      <c r="F56" s="53">
        <f t="shared" si="3"/>
        <v>4.6569525330704531</v>
      </c>
      <c r="G56" s="59">
        <f>(D56-C56)/F56</f>
        <v>175.00000000000009</v>
      </c>
      <c r="H56" s="55"/>
      <c r="I56" s="55"/>
      <c r="J56" s="56">
        <f>F56*50/C56</f>
        <v>1.4285714285714285E-2</v>
      </c>
    </row>
    <row r="57" spans="1:10" s="40" customFormat="1" ht="15.75" thickBot="1">
      <c r="A57" s="63"/>
      <c r="B57" s="63"/>
      <c r="C57" s="64"/>
      <c r="D57" s="65"/>
      <c r="E57" s="89"/>
      <c r="F57" s="65"/>
      <c r="G57" s="66"/>
      <c r="H57" s="65"/>
      <c r="I57" s="67"/>
      <c r="J57" s="68"/>
    </row>
    <row r="58" spans="1:10">
      <c r="A58" s="96">
        <v>12</v>
      </c>
      <c r="B58" s="51">
        <f>B56+7</f>
        <v>42258</v>
      </c>
      <c r="C58" s="52">
        <f>D56+H56-I56</f>
        <v>17114.300559033916</v>
      </c>
      <c r="D58" s="53">
        <f t="shared" si="1"/>
        <v>17970.015586985613</v>
      </c>
      <c r="E58" s="88">
        <f t="shared" si="2"/>
        <v>7.985007793492807</v>
      </c>
      <c r="F58" s="53">
        <f t="shared" si="3"/>
        <v>4.8898001597239764</v>
      </c>
      <c r="G58" s="59">
        <f>(D58-C58)/F58</f>
        <v>175.00000000000028</v>
      </c>
      <c r="H58" s="55"/>
      <c r="I58" s="55"/>
      <c r="J58" s="56">
        <f>F58*50/C58</f>
        <v>1.4285714285714287E-2</v>
      </c>
    </row>
    <row r="59" spans="1:10">
      <c r="A59" s="97"/>
      <c r="B59" s="51">
        <f>B58+7</f>
        <v>42265</v>
      </c>
      <c r="C59" s="52">
        <f>D58+H58-I58</f>
        <v>17970.015586985613</v>
      </c>
      <c r="D59" s="53">
        <f t="shared" si="1"/>
        <v>18868.516366334894</v>
      </c>
      <c r="E59" s="88">
        <f t="shared" si="2"/>
        <v>8.4342581831674472</v>
      </c>
      <c r="F59" s="53">
        <f t="shared" si="3"/>
        <v>5.1342901677101755</v>
      </c>
      <c r="G59" s="59">
        <f>(D59-C59)/F59</f>
        <v>174.99999999999994</v>
      </c>
      <c r="H59" s="55"/>
      <c r="I59" s="55"/>
      <c r="J59" s="56">
        <f>F59*50/C59</f>
        <v>1.4285714285714287E-2</v>
      </c>
    </row>
    <row r="60" spans="1:10">
      <c r="A60" s="97"/>
      <c r="B60" s="51">
        <f>B59+7</f>
        <v>42272</v>
      </c>
      <c r="C60" s="52">
        <f>D59+H59-I59</f>
        <v>18868.516366334894</v>
      </c>
      <c r="D60" s="53">
        <f t="shared" si="1"/>
        <v>19811.942184651638</v>
      </c>
      <c r="E60" s="88">
        <f t="shared" si="2"/>
        <v>8.9059710923258191</v>
      </c>
      <c r="F60" s="53">
        <f t="shared" si="3"/>
        <v>5.391004676095684</v>
      </c>
      <c r="G60" s="59">
        <f>(D60-C60)/F60</f>
        <v>174.99999999999986</v>
      </c>
      <c r="H60" s="55"/>
      <c r="I60" s="55"/>
      <c r="J60" s="56">
        <f>F60*50/C60</f>
        <v>1.4285714285714287E-2</v>
      </c>
    </row>
    <row r="61" spans="1:10" ht="15.75" thickBot="1">
      <c r="A61" s="98"/>
      <c r="B61" s="51">
        <f>B60+7</f>
        <v>42279</v>
      </c>
      <c r="C61" s="52">
        <f>D60+H60-I60</f>
        <v>19811.942184651638</v>
      </c>
      <c r="D61" s="53">
        <f t="shared" si="1"/>
        <v>20802.53929388422</v>
      </c>
      <c r="E61" s="88">
        <f t="shared" si="2"/>
        <v>9.4012696469421098</v>
      </c>
      <c r="F61" s="53">
        <f t="shared" si="3"/>
        <v>5.6605549099004682</v>
      </c>
      <c r="G61" s="59">
        <f>(D61-C61)/F61</f>
        <v>174.99999999999997</v>
      </c>
      <c r="H61" s="55"/>
      <c r="I61" s="55"/>
      <c r="J61" s="56">
        <f>F61*50/C61</f>
        <v>1.4285714285714285E-2</v>
      </c>
    </row>
    <row r="62" spans="1:10" s="40" customFormat="1" ht="15.75" thickBot="1">
      <c r="A62" s="63"/>
      <c r="B62" s="63"/>
      <c r="C62" s="64"/>
      <c r="D62" s="65"/>
      <c r="E62" s="89"/>
      <c r="F62" s="65"/>
      <c r="G62" s="66"/>
      <c r="H62" s="65"/>
      <c r="I62" s="67"/>
      <c r="J62" s="68"/>
    </row>
    <row r="63" spans="1:10">
      <c r="A63" s="96">
        <v>13</v>
      </c>
      <c r="B63" s="51">
        <f>B61+7</f>
        <v>42286</v>
      </c>
      <c r="C63" s="52">
        <f>D61+H61-I61</f>
        <v>20802.53929388422</v>
      </c>
      <c r="D63" s="53">
        <f t="shared" si="1"/>
        <v>21842.666258578429</v>
      </c>
      <c r="E63" s="88">
        <f t="shared" si="2"/>
        <v>9.9213331292892146</v>
      </c>
      <c r="F63" s="53">
        <f t="shared" si="3"/>
        <v>5.9435826553954909</v>
      </c>
      <c r="G63" s="59">
        <f>(D63-C63)/F63</f>
        <v>174.99999999999972</v>
      </c>
      <c r="H63" s="55"/>
      <c r="I63" s="55"/>
      <c r="J63" s="56">
        <f>F63*50/C63</f>
        <v>1.4285714285714284E-2</v>
      </c>
    </row>
    <row r="64" spans="1:10">
      <c r="A64" s="97"/>
      <c r="B64" s="51">
        <f>B63+7</f>
        <v>42293</v>
      </c>
      <c r="C64" s="52">
        <f>D63+H63-I63</f>
        <v>21842.666258578429</v>
      </c>
      <c r="D64" s="53">
        <f t="shared" si="1"/>
        <v>22934.799571507348</v>
      </c>
      <c r="E64" s="88">
        <f t="shared" si="2"/>
        <v>10.467399785753674</v>
      </c>
      <c r="F64" s="53">
        <f t="shared" si="3"/>
        <v>6.2407617881652655</v>
      </c>
      <c r="G64" s="59">
        <f>(D64-C64)/F64</f>
        <v>174.99999999999972</v>
      </c>
      <c r="H64" s="55"/>
      <c r="I64" s="55"/>
      <c r="J64" s="56">
        <f>F64*50/C64</f>
        <v>1.4285714285714285E-2</v>
      </c>
    </row>
    <row r="65" spans="1:10">
      <c r="A65" s="97"/>
      <c r="B65" s="51">
        <f>B64+7</f>
        <v>42300</v>
      </c>
      <c r="C65" s="52">
        <f>D64+H64-I64</f>
        <v>22934.799571507348</v>
      </c>
      <c r="D65" s="53">
        <f t="shared" si="1"/>
        <v>24081.539550082714</v>
      </c>
      <c r="E65" s="88">
        <f t="shared" si="2"/>
        <v>11.040769775041356</v>
      </c>
      <c r="F65" s="53">
        <f t="shared" si="3"/>
        <v>6.5527998775735279</v>
      </c>
      <c r="G65" s="59">
        <f>(D65-C65)/F65</f>
        <v>174.99999999999977</v>
      </c>
      <c r="H65" s="55"/>
      <c r="I65" s="55"/>
      <c r="J65" s="56">
        <f>F65*50/C65</f>
        <v>1.4285714285714287E-2</v>
      </c>
    </row>
    <row r="66" spans="1:10" ht="15.75" thickBot="1">
      <c r="A66" s="98"/>
      <c r="B66" s="51">
        <f>B65+7</f>
        <v>42307</v>
      </c>
      <c r="C66" s="52">
        <f>D65+H65-I65</f>
        <v>24081.539550082714</v>
      </c>
      <c r="D66" s="53">
        <f t="shared" si="1"/>
        <v>25285.616527586852</v>
      </c>
      <c r="E66" s="88">
        <f t="shared" si="2"/>
        <v>11.642808263793425</v>
      </c>
      <c r="F66" s="53">
        <f t="shared" si="3"/>
        <v>6.8804398714522037</v>
      </c>
      <c r="G66" s="59">
        <f>(D66-C66)/F66</f>
        <v>175.00000000000023</v>
      </c>
      <c r="H66" s="55"/>
      <c r="I66" s="55"/>
      <c r="J66" s="56">
        <f>F66*50/C66</f>
        <v>1.4285714285714285E-2</v>
      </c>
    </row>
    <row r="67" spans="1:10" s="40" customFormat="1" ht="15.75" thickBot="1">
      <c r="A67" s="63"/>
      <c r="B67" s="63"/>
      <c r="C67" s="64"/>
      <c r="D67" s="65"/>
      <c r="E67" s="89"/>
      <c r="F67" s="65"/>
      <c r="G67" s="66"/>
      <c r="H67" s="65"/>
      <c r="I67" s="67"/>
      <c r="J67" s="68"/>
    </row>
    <row r="68" spans="1:10">
      <c r="A68" s="96">
        <v>14</v>
      </c>
      <c r="B68" s="51">
        <f>B66+7</f>
        <v>42314</v>
      </c>
      <c r="C68" s="52">
        <f>D66+H66-I66</f>
        <v>25285.616527586852</v>
      </c>
      <c r="D68" s="53">
        <f t="shared" ref="D68:D131" si="4">C68+(C68*0.05)</f>
        <v>26549.897353966193</v>
      </c>
      <c r="E68" s="88">
        <f t="shared" ref="E68:E131" si="5">(D68-2000)/2000</f>
        <v>12.274948676983097</v>
      </c>
      <c r="F68" s="53">
        <f t="shared" ref="F68:F131" si="6">C68/3500</f>
        <v>7.2244618650248151</v>
      </c>
      <c r="G68" s="59">
        <f>(D68-C68)/F68</f>
        <v>174.9999999999998</v>
      </c>
      <c r="H68" s="55"/>
      <c r="I68" s="55"/>
      <c r="J68" s="56">
        <f>F68*50/C68</f>
        <v>1.4285714285714287E-2</v>
      </c>
    </row>
    <row r="69" spans="1:10">
      <c r="A69" s="97"/>
      <c r="B69" s="51">
        <f>B68+7</f>
        <v>42321</v>
      </c>
      <c r="C69" s="52">
        <f>D68+H68-I68</f>
        <v>26549.897353966193</v>
      </c>
      <c r="D69" s="53">
        <f t="shared" si="4"/>
        <v>27877.392221664504</v>
      </c>
      <c r="E69" s="88">
        <f t="shared" si="5"/>
        <v>12.938696110832252</v>
      </c>
      <c r="F69" s="53">
        <f t="shared" si="6"/>
        <v>7.5856849582760555</v>
      </c>
      <c r="G69" s="59">
        <f>(D69-C69)/F69</f>
        <v>175.0000000000002</v>
      </c>
      <c r="H69" s="55"/>
      <c r="I69" s="55"/>
      <c r="J69" s="56">
        <f>F69*50/C69</f>
        <v>1.4285714285714287E-2</v>
      </c>
    </row>
    <row r="70" spans="1:10">
      <c r="A70" s="97"/>
      <c r="B70" s="51">
        <f>B69+7</f>
        <v>42328</v>
      </c>
      <c r="C70" s="52">
        <f>D69+H69-I69</f>
        <v>27877.392221664504</v>
      </c>
      <c r="D70" s="53">
        <f t="shared" si="4"/>
        <v>29271.261832747728</v>
      </c>
      <c r="E70" s="88">
        <f t="shared" si="5"/>
        <v>13.635630916373865</v>
      </c>
      <c r="F70" s="53">
        <f t="shared" si="6"/>
        <v>7.964969206189858</v>
      </c>
      <c r="G70" s="59">
        <f>(D70-C70)/F70</f>
        <v>174.99999999999989</v>
      </c>
      <c r="H70" s="55"/>
      <c r="I70" s="55"/>
      <c r="J70" s="56">
        <f>F70*50/C70</f>
        <v>1.4285714285714285E-2</v>
      </c>
    </row>
    <row r="71" spans="1:10" ht="15.75" thickBot="1">
      <c r="A71" s="98"/>
      <c r="B71" s="70">
        <f>B70+7</f>
        <v>42335</v>
      </c>
      <c r="C71" s="52">
        <f>D70+H70-I70</f>
        <v>29271.261832747728</v>
      </c>
      <c r="D71" s="72">
        <f t="shared" si="4"/>
        <v>30734.824924385117</v>
      </c>
      <c r="E71" s="88">
        <f t="shared" si="5"/>
        <v>14.367412462192558</v>
      </c>
      <c r="F71" s="72">
        <f t="shared" si="6"/>
        <v>8.3632176664993505</v>
      </c>
      <c r="G71" s="73">
        <f>(D71-C71)/F71</f>
        <v>175.00000000000026</v>
      </c>
      <c r="H71" s="74"/>
      <c r="I71" s="74"/>
      <c r="J71" s="90">
        <f>F71*50/C71</f>
        <v>1.4285714285714285E-2</v>
      </c>
    </row>
    <row r="72" spans="1:10" s="40" customFormat="1" ht="15.75" thickBot="1">
      <c r="A72" s="63"/>
      <c r="B72" s="63"/>
      <c r="C72" s="64"/>
      <c r="D72" s="65"/>
      <c r="E72" s="89"/>
      <c r="F72" s="65"/>
      <c r="G72" s="66"/>
      <c r="H72" s="65"/>
      <c r="I72" s="67"/>
      <c r="J72" s="68"/>
    </row>
    <row r="73" spans="1:10">
      <c r="A73" s="96">
        <v>15</v>
      </c>
      <c r="B73" s="51">
        <f>B71+7</f>
        <v>42342</v>
      </c>
      <c r="C73" s="52">
        <f>D71+H71-I71</f>
        <v>30734.824924385117</v>
      </c>
      <c r="D73" s="53">
        <f t="shared" si="4"/>
        <v>32271.566170604372</v>
      </c>
      <c r="E73" s="88">
        <f t="shared" si="5"/>
        <v>15.135783085302187</v>
      </c>
      <c r="F73" s="53">
        <f t="shared" si="6"/>
        <v>8.7813785498243195</v>
      </c>
      <c r="G73" s="59">
        <f>(D73-C73)/F73</f>
        <v>174.99999999999991</v>
      </c>
      <c r="H73" s="55"/>
      <c r="I73" s="55"/>
      <c r="J73" s="56">
        <f>F73*50/C73</f>
        <v>1.4285714285714285E-2</v>
      </c>
    </row>
    <row r="74" spans="1:10">
      <c r="A74" s="97"/>
      <c r="B74" s="51">
        <f>B73+7</f>
        <v>42349</v>
      </c>
      <c r="C74" s="52">
        <f>D73+H73-I73</f>
        <v>32271.566170604372</v>
      </c>
      <c r="D74" s="53">
        <f t="shared" si="4"/>
        <v>33885.144479134593</v>
      </c>
      <c r="E74" s="88">
        <f t="shared" si="5"/>
        <v>15.942572239567296</v>
      </c>
      <c r="F74" s="53">
        <f t="shared" si="6"/>
        <v>9.2204474773155347</v>
      </c>
      <c r="G74" s="59">
        <f>(D74-C74)/F74</f>
        <v>175.00000000000026</v>
      </c>
      <c r="H74" s="55"/>
      <c r="I74" s="55"/>
      <c r="J74" s="56">
        <f>F74*50/C74</f>
        <v>1.4285714285714285E-2</v>
      </c>
    </row>
    <row r="75" spans="1:10">
      <c r="A75" s="97"/>
      <c r="B75" s="51">
        <f>B74+7</f>
        <v>42356</v>
      </c>
      <c r="C75" s="52">
        <f>D74+H74-I74</f>
        <v>33885.144479134593</v>
      </c>
      <c r="D75" s="53">
        <f t="shared" si="4"/>
        <v>35579.401703091324</v>
      </c>
      <c r="E75" s="88">
        <f t="shared" si="5"/>
        <v>16.78970085154566</v>
      </c>
      <c r="F75" s="53">
        <f t="shared" si="6"/>
        <v>9.681469851181312</v>
      </c>
      <c r="G75" s="59">
        <f>(D75-C75)/F75</f>
        <v>175.00000000000011</v>
      </c>
      <c r="H75" s="55"/>
      <c r="I75" s="55"/>
      <c r="J75" s="56">
        <f>F75*50/C75</f>
        <v>1.4285714285714285E-2</v>
      </c>
    </row>
    <row r="76" spans="1:10" ht="15.75" thickBot="1">
      <c r="A76" s="98"/>
      <c r="B76" s="51">
        <f>B75+7</f>
        <v>42363</v>
      </c>
      <c r="C76" s="52">
        <f>D75+H75-I75</f>
        <v>35579.401703091324</v>
      </c>
      <c r="D76" s="53">
        <f t="shared" si="4"/>
        <v>37358.371788245888</v>
      </c>
      <c r="E76" s="88">
        <f t="shared" si="5"/>
        <v>17.679185894122945</v>
      </c>
      <c r="F76" s="53">
        <f t="shared" si="6"/>
        <v>10.165543343740378</v>
      </c>
      <c r="G76" s="59">
        <f>(D76-C76)/F76</f>
        <v>174.9999999999998</v>
      </c>
      <c r="H76" s="55"/>
      <c r="I76" s="55"/>
      <c r="J76" s="56">
        <f>F76*50/C76</f>
        <v>1.4285714285714285E-2</v>
      </c>
    </row>
    <row r="77" spans="1:10" s="40" customFormat="1" ht="15.75" thickBot="1">
      <c r="A77" s="63"/>
      <c r="B77" s="63"/>
      <c r="C77" s="64"/>
      <c r="D77" s="65"/>
      <c r="E77" s="89"/>
      <c r="F77" s="65"/>
      <c r="G77" s="66"/>
      <c r="H77" s="65"/>
      <c r="I77" s="67"/>
      <c r="J77" s="68"/>
    </row>
    <row r="78" spans="1:10">
      <c r="A78" s="96">
        <v>16</v>
      </c>
      <c r="B78" s="51">
        <f>B76+7</f>
        <v>42370</v>
      </c>
      <c r="C78" s="52">
        <f>D76+H76-I76</f>
        <v>37358.371788245888</v>
      </c>
      <c r="D78" s="53">
        <f t="shared" si="4"/>
        <v>39226.290377658181</v>
      </c>
      <c r="E78" s="88">
        <f t="shared" si="5"/>
        <v>18.61314518882909</v>
      </c>
      <c r="F78" s="53">
        <f t="shared" si="6"/>
        <v>10.673820510927397</v>
      </c>
      <c r="G78" s="59">
        <f>(D78-C78)/F78</f>
        <v>174.99999999999986</v>
      </c>
      <c r="H78" s="55"/>
      <c r="I78" s="55"/>
      <c r="J78" s="56">
        <f>F78*50/C78</f>
        <v>1.4285714285714285E-2</v>
      </c>
    </row>
    <row r="79" spans="1:10">
      <c r="A79" s="97"/>
      <c r="B79" s="51">
        <f>B78+7</f>
        <v>42377</v>
      </c>
      <c r="C79" s="52">
        <f>D78+H78-I78</f>
        <v>39226.290377658181</v>
      </c>
      <c r="D79" s="53">
        <f t="shared" si="4"/>
        <v>41187.604896541088</v>
      </c>
      <c r="E79" s="88">
        <f t="shared" si="5"/>
        <v>19.593802448270544</v>
      </c>
      <c r="F79" s="53">
        <f t="shared" si="6"/>
        <v>11.207511536473765</v>
      </c>
      <c r="G79" s="59">
        <f>(D79-C79)/F79</f>
        <v>174.99999999999989</v>
      </c>
      <c r="H79" s="55"/>
      <c r="I79" s="55"/>
      <c r="J79" s="56">
        <f>F79*50/C79</f>
        <v>1.4285714285714284E-2</v>
      </c>
    </row>
    <row r="80" spans="1:10">
      <c r="A80" s="97"/>
      <c r="B80" s="51">
        <f>B79+7</f>
        <v>42384</v>
      </c>
      <c r="C80" s="52">
        <f>D79+H79-I79</f>
        <v>41187.604896541088</v>
      </c>
      <c r="D80" s="53">
        <f t="shared" si="4"/>
        <v>43246.985141368146</v>
      </c>
      <c r="E80" s="88">
        <f t="shared" si="5"/>
        <v>20.623492570684075</v>
      </c>
      <c r="F80" s="53">
        <f t="shared" si="6"/>
        <v>11.767887113297453</v>
      </c>
      <c r="G80" s="59">
        <f>(D80-C80)/F80</f>
        <v>175.00000000000031</v>
      </c>
      <c r="H80" s="55"/>
      <c r="I80" s="55"/>
      <c r="J80" s="56">
        <f>F80*50/C80</f>
        <v>1.4285714285714285E-2</v>
      </c>
    </row>
    <row r="81" spans="1:10" ht="15.75" thickBot="1">
      <c r="A81" s="98"/>
      <c r="B81" s="51">
        <f>B80+7</f>
        <v>42391</v>
      </c>
      <c r="C81" s="52">
        <f>D80+H80-I80</f>
        <v>43246.985141368146</v>
      </c>
      <c r="D81" s="53">
        <f t="shared" si="4"/>
        <v>45409.334398436557</v>
      </c>
      <c r="E81" s="88">
        <f t="shared" si="5"/>
        <v>21.704667199218278</v>
      </c>
      <c r="F81" s="53">
        <f t="shared" si="6"/>
        <v>12.356281468962328</v>
      </c>
      <c r="G81" s="59">
        <f>(D81-C81)/F81</f>
        <v>175.00000000000023</v>
      </c>
      <c r="H81" s="55"/>
      <c r="I81" s="55"/>
      <c r="J81" s="56">
        <f>F81*50/C81</f>
        <v>1.4285714285714285E-2</v>
      </c>
    </row>
    <row r="82" spans="1:10" s="40" customFormat="1" ht="15.75" thickBot="1">
      <c r="A82" s="63"/>
      <c r="B82" s="63"/>
      <c r="C82" s="64"/>
      <c r="D82" s="65"/>
      <c r="E82" s="89"/>
      <c r="F82" s="65"/>
      <c r="G82" s="66"/>
      <c r="H82" s="65"/>
      <c r="I82" s="67"/>
      <c r="J82" s="68"/>
    </row>
    <row r="83" spans="1:10">
      <c r="A83" s="96">
        <v>17</v>
      </c>
      <c r="B83" s="51">
        <f>B81+7</f>
        <v>42398</v>
      </c>
      <c r="C83" s="52">
        <f>D81+H81-I81</f>
        <v>45409.334398436557</v>
      </c>
      <c r="D83" s="53">
        <f t="shared" si="4"/>
        <v>47679.801118358388</v>
      </c>
      <c r="E83" s="88">
        <f t="shared" si="5"/>
        <v>22.839900559179195</v>
      </c>
      <c r="F83" s="53">
        <f t="shared" si="6"/>
        <v>12.974095542410446</v>
      </c>
      <c r="G83" s="59">
        <f>(D83-C83)/F83</f>
        <v>175.00000000000023</v>
      </c>
      <c r="H83" s="55"/>
      <c r="I83" s="55"/>
      <c r="J83" s="56">
        <f>F83*50/C83</f>
        <v>1.4285714285714287E-2</v>
      </c>
    </row>
    <row r="84" spans="1:10">
      <c r="A84" s="97"/>
      <c r="B84" s="51">
        <f>B83+7</f>
        <v>42405</v>
      </c>
      <c r="C84" s="52">
        <f>D83+H83-I83</f>
        <v>47679.801118358388</v>
      </c>
      <c r="D84" s="53">
        <f t="shared" si="4"/>
        <v>50063.79117427631</v>
      </c>
      <c r="E84" s="88">
        <f t="shared" si="5"/>
        <v>24.031895587138155</v>
      </c>
      <c r="F84" s="53">
        <f t="shared" si="6"/>
        <v>13.622800319530969</v>
      </c>
      <c r="G84" s="59">
        <f>(D84-C84)/F84</f>
        <v>175.0000000000002</v>
      </c>
      <c r="H84" s="55"/>
      <c r="I84" s="55"/>
      <c r="J84" s="56">
        <f>F84*50/C84</f>
        <v>1.4285714285714285E-2</v>
      </c>
    </row>
    <row r="85" spans="1:10">
      <c r="A85" s="97"/>
      <c r="B85" s="51">
        <f>B84+7</f>
        <v>42412</v>
      </c>
      <c r="C85" s="52">
        <f>D84+H84-I84</f>
        <v>50063.79117427631</v>
      </c>
      <c r="D85" s="53">
        <f t="shared" si="4"/>
        <v>52566.980732990123</v>
      </c>
      <c r="E85" s="88">
        <f t="shared" si="5"/>
        <v>25.283490366495062</v>
      </c>
      <c r="F85" s="53">
        <f t="shared" si="6"/>
        <v>14.303940335507518</v>
      </c>
      <c r="G85" s="59">
        <f>(D85-C85)/F85</f>
        <v>174.99999999999983</v>
      </c>
      <c r="H85" s="55"/>
      <c r="I85" s="55"/>
      <c r="J85" s="56">
        <f>F85*50/C85</f>
        <v>1.4285714285714287E-2</v>
      </c>
    </row>
    <row r="86" spans="1:10" ht="15.75" thickBot="1">
      <c r="A86" s="98"/>
      <c r="B86" s="51">
        <f>B85+7</f>
        <v>42419</v>
      </c>
      <c r="C86" s="52">
        <f>D85+H85-I85</f>
        <v>52566.980732990123</v>
      </c>
      <c r="D86" s="53">
        <f t="shared" si="4"/>
        <v>55195.329769639633</v>
      </c>
      <c r="E86" s="88">
        <f t="shared" si="5"/>
        <v>26.597664884819817</v>
      </c>
      <c r="F86" s="53">
        <f t="shared" si="6"/>
        <v>15.019137352282891</v>
      </c>
      <c r="G86" s="59">
        <f>(D86-C86)/F86</f>
        <v>175.00000000000026</v>
      </c>
      <c r="H86" s="55"/>
      <c r="I86" s="55"/>
      <c r="J86" s="56">
        <f>F86*50/C86</f>
        <v>1.4285714285714285E-2</v>
      </c>
    </row>
    <row r="87" spans="1:10" s="40" customFormat="1" ht="15.75" thickBot="1">
      <c r="A87" s="63"/>
      <c r="B87" s="63"/>
      <c r="C87" s="64"/>
      <c r="D87" s="65"/>
      <c r="E87" s="89"/>
      <c r="F87" s="65"/>
      <c r="G87" s="66"/>
      <c r="H87" s="65"/>
      <c r="I87" s="67"/>
      <c r="J87" s="68"/>
    </row>
    <row r="88" spans="1:10">
      <c r="A88" s="96">
        <v>18</v>
      </c>
      <c r="B88" s="51">
        <f>B86+7</f>
        <v>42426</v>
      </c>
      <c r="C88" s="52">
        <f>D86+H86-I86</f>
        <v>55195.329769639633</v>
      </c>
      <c r="D88" s="53">
        <f t="shared" si="4"/>
        <v>57955.096258121615</v>
      </c>
      <c r="E88" s="88">
        <f t="shared" si="5"/>
        <v>27.977548129060807</v>
      </c>
      <c r="F88" s="53">
        <f t="shared" si="6"/>
        <v>15.770094219897038</v>
      </c>
      <c r="G88" s="59">
        <f>(D88-C88)/F88</f>
        <v>175.00000000000006</v>
      </c>
      <c r="H88" s="55"/>
      <c r="I88" s="55"/>
      <c r="J88" s="56">
        <f>F88*50/C88</f>
        <v>1.4285714285714285E-2</v>
      </c>
    </row>
    <row r="89" spans="1:10">
      <c r="A89" s="97"/>
      <c r="B89" s="51">
        <f>B88+7</f>
        <v>42433</v>
      </c>
      <c r="C89" s="52">
        <f>D88+H88-I88</f>
        <v>57955.096258121615</v>
      </c>
      <c r="D89" s="53">
        <f t="shared" si="4"/>
        <v>60852.851071027697</v>
      </c>
      <c r="E89" s="88">
        <f t="shared" si="5"/>
        <v>29.42642553551385</v>
      </c>
      <c r="F89" s="53">
        <f t="shared" si="6"/>
        <v>16.55859893089189</v>
      </c>
      <c r="G89" s="59">
        <f>(D89-C89)/F89</f>
        <v>175.00000000000006</v>
      </c>
      <c r="H89" s="55"/>
      <c r="I89" s="55"/>
      <c r="J89" s="56">
        <f>F89*50/C89</f>
        <v>1.4285714285714285E-2</v>
      </c>
    </row>
    <row r="90" spans="1:10">
      <c r="A90" s="97"/>
      <c r="B90" s="51">
        <f>B89+7</f>
        <v>42440</v>
      </c>
      <c r="C90" s="52">
        <f>D89+H89-I89</f>
        <v>60852.851071027697</v>
      </c>
      <c r="D90" s="53">
        <f t="shared" si="4"/>
        <v>63895.493624579081</v>
      </c>
      <c r="E90" s="88">
        <f t="shared" si="5"/>
        <v>30.947746812289541</v>
      </c>
      <c r="F90" s="53">
        <f t="shared" si="6"/>
        <v>17.386528877436486</v>
      </c>
      <c r="G90" s="59">
        <f>(D90-C90)/F90</f>
        <v>174.99999999999997</v>
      </c>
      <c r="H90" s="55"/>
      <c r="I90" s="55"/>
      <c r="J90" s="56">
        <f>F90*50/C90</f>
        <v>1.4285714285714287E-2</v>
      </c>
    </row>
    <row r="91" spans="1:10" ht="15.75" thickBot="1">
      <c r="A91" s="98"/>
      <c r="B91" s="51">
        <f>B90+7</f>
        <v>42447</v>
      </c>
      <c r="C91" s="52">
        <f>D90+H90-I90</f>
        <v>63895.493624579081</v>
      </c>
      <c r="D91" s="53">
        <f t="shared" si="4"/>
        <v>67090.268305808029</v>
      </c>
      <c r="E91" s="88">
        <f t="shared" si="5"/>
        <v>32.545134152904012</v>
      </c>
      <c r="F91" s="53">
        <f t="shared" si="6"/>
        <v>18.25585532130831</v>
      </c>
      <c r="G91" s="59">
        <f>(D91-C91)/F91</f>
        <v>174.99999999999966</v>
      </c>
      <c r="H91" s="55"/>
      <c r="I91" s="55"/>
      <c r="J91" s="56">
        <f>F91*50/C91</f>
        <v>1.4285714285714287E-2</v>
      </c>
    </row>
    <row r="92" spans="1:10" s="40" customFormat="1" ht="15.75" thickBot="1">
      <c r="A92" s="63"/>
      <c r="B92" s="63"/>
      <c r="C92" s="64"/>
      <c r="D92" s="65"/>
      <c r="E92" s="89"/>
      <c r="F92" s="65"/>
      <c r="G92" s="66"/>
      <c r="H92" s="65"/>
      <c r="I92" s="67"/>
      <c r="J92" s="68"/>
    </row>
    <row r="93" spans="1:10">
      <c r="A93" s="96">
        <v>19</v>
      </c>
      <c r="B93" s="51">
        <f>B91+7</f>
        <v>42454</v>
      </c>
      <c r="C93" s="52">
        <f>D91+H91-I91</f>
        <v>67090.268305808029</v>
      </c>
      <c r="D93" s="53">
        <f t="shared" si="4"/>
        <v>70444.781721098436</v>
      </c>
      <c r="E93" s="88">
        <f t="shared" si="5"/>
        <v>34.222390860549218</v>
      </c>
      <c r="F93" s="53">
        <f t="shared" si="6"/>
        <v>19.168648087373722</v>
      </c>
      <c r="G93" s="59">
        <f>(D93-C93)/F93</f>
        <v>175.00000000000028</v>
      </c>
      <c r="H93" s="55"/>
      <c r="I93" s="55"/>
      <c r="J93" s="56">
        <f>F93*50/C93</f>
        <v>1.4285714285714285E-2</v>
      </c>
    </row>
    <row r="94" spans="1:10">
      <c r="A94" s="97"/>
      <c r="B94" s="51">
        <f>B93+7</f>
        <v>42461</v>
      </c>
      <c r="C94" s="52">
        <f>D93+H93-I93</f>
        <v>70444.781721098436</v>
      </c>
      <c r="D94" s="53">
        <f t="shared" si="4"/>
        <v>73967.020807153356</v>
      </c>
      <c r="E94" s="88">
        <f t="shared" si="5"/>
        <v>35.98351040357668</v>
      </c>
      <c r="F94" s="53">
        <f t="shared" si="6"/>
        <v>20.127080491742412</v>
      </c>
      <c r="G94" s="59">
        <f>(D94-C94)/F94</f>
        <v>174.99999999999991</v>
      </c>
      <c r="H94" s="55"/>
      <c r="I94" s="55"/>
      <c r="J94" s="56">
        <f>F94*50/C94</f>
        <v>1.4285714285714285E-2</v>
      </c>
    </row>
    <row r="95" spans="1:10">
      <c r="A95" s="97"/>
      <c r="B95" s="51">
        <f>B94+7</f>
        <v>42468</v>
      </c>
      <c r="C95" s="52">
        <f>D94+H94-I94</f>
        <v>73967.020807153356</v>
      </c>
      <c r="D95" s="53">
        <f t="shared" si="4"/>
        <v>77665.371847511022</v>
      </c>
      <c r="E95" s="88">
        <f t="shared" si="5"/>
        <v>37.832685923755513</v>
      </c>
      <c r="F95" s="53">
        <f t="shared" si="6"/>
        <v>21.13343451632953</v>
      </c>
      <c r="G95" s="59">
        <f>(D95-C95)/F95</f>
        <v>174.99999999999991</v>
      </c>
      <c r="H95" s="55"/>
      <c r="I95" s="55"/>
      <c r="J95" s="56">
        <f>F95*50/C95</f>
        <v>1.4285714285714285E-2</v>
      </c>
    </row>
    <row r="96" spans="1:10" ht="15.75" thickBot="1">
      <c r="A96" s="98"/>
      <c r="B96" s="51">
        <f>B95+7</f>
        <v>42475</v>
      </c>
      <c r="C96" s="52">
        <f>D95+H95-I95</f>
        <v>77665.371847511022</v>
      </c>
      <c r="D96" s="53">
        <f t="shared" si="4"/>
        <v>81548.640439886571</v>
      </c>
      <c r="E96" s="88">
        <f t="shared" si="5"/>
        <v>39.774320219943284</v>
      </c>
      <c r="F96" s="53">
        <f t="shared" si="6"/>
        <v>22.190106242146005</v>
      </c>
      <c r="G96" s="59">
        <f>(D96-C96)/F96</f>
        <v>174.99999999999991</v>
      </c>
      <c r="H96" s="55"/>
      <c r="I96" s="55"/>
      <c r="J96" s="56">
        <f>F96*50/C96</f>
        <v>1.4285714285714284E-2</v>
      </c>
    </row>
    <row r="97" spans="1:10" s="40" customFormat="1" ht="15.75" thickBot="1">
      <c r="A97" s="63"/>
      <c r="B97" s="63"/>
      <c r="C97" s="64"/>
      <c r="D97" s="65"/>
      <c r="E97" s="89"/>
      <c r="F97" s="65"/>
      <c r="G97" s="66"/>
      <c r="H97" s="65"/>
      <c r="I97" s="67"/>
      <c r="J97" s="68"/>
    </row>
    <row r="98" spans="1:10">
      <c r="A98" s="96">
        <v>20</v>
      </c>
      <c r="B98" s="51">
        <f>B96+7</f>
        <v>42482</v>
      </c>
      <c r="C98" s="52">
        <f>D96+H96-I96</f>
        <v>81548.640439886571</v>
      </c>
      <c r="D98" s="53">
        <f t="shared" si="4"/>
        <v>85626.072461880904</v>
      </c>
      <c r="E98" s="88">
        <f t="shared" si="5"/>
        <v>41.813036230940455</v>
      </c>
      <c r="F98" s="53">
        <f t="shared" si="6"/>
        <v>23.299611554253307</v>
      </c>
      <c r="G98" s="59">
        <f>(D98-C98)/F98</f>
        <v>175.00000000000017</v>
      </c>
      <c r="H98" s="55"/>
      <c r="I98" s="55"/>
      <c r="J98" s="56">
        <f>F98*50/C98</f>
        <v>1.4285714285714285E-2</v>
      </c>
    </row>
    <row r="99" spans="1:10">
      <c r="A99" s="97"/>
      <c r="B99" s="51">
        <f t="shared" ref="B99:B151" si="7">B98+7</f>
        <v>42489</v>
      </c>
      <c r="C99" s="52">
        <f>D98+H98-I98</f>
        <v>85626.072461880904</v>
      </c>
      <c r="D99" s="53">
        <f t="shared" si="4"/>
        <v>89907.376084974952</v>
      </c>
      <c r="E99" s="88">
        <f t="shared" si="5"/>
        <v>43.953688042487478</v>
      </c>
      <c r="F99" s="53">
        <f t="shared" si="6"/>
        <v>24.464592131965972</v>
      </c>
      <c r="G99" s="59">
        <f>(D99-C99)/F99</f>
        <v>175.00000000000014</v>
      </c>
      <c r="H99" s="55"/>
      <c r="I99" s="55"/>
      <c r="J99" s="56">
        <f>F99*50/C99</f>
        <v>1.4285714285714287E-2</v>
      </c>
    </row>
    <row r="100" spans="1:10">
      <c r="A100" s="97"/>
      <c r="B100" s="51">
        <f t="shared" si="7"/>
        <v>42496</v>
      </c>
      <c r="C100" s="52">
        <f>D99+H99-I99</f>
        <v>89907.376084974952</v>
      </c>
      <c r="D100" s="53">
        <f t="shared" si="4"/>
        <v>94402.744889223701</v>
      </c>
      <c r="E100" s="88">
        <f t="shared" si="5"/>
        <v>46.201372444611849</v>
      </c>
      <c r="F100" s="53">
        <f t="shared" si="6"/>
        <v>25.687821738564271</v>
      </c>
      <c r="G100" s="59">
        <f>(D100-C100)/F100</f>
        <v>175.00000000000003</v>
      </c>
      <c r="H100" s="55"/>
      <c r="I100" s="55"/>
      <c r="J100" s="56">
        <f>F100*50/C100</f>
        <v>1.4285714285714285E-2</v>
      </c>
    </row>
    <row r="101" spans="1:10" ht="15.75" thickBot="1">
      <c r="A101" s="98"/>
      <c r="B101" s="51">
        <f>B100+7</f>
        <v>42503</v>
      </c>
      <c r="C101" s="52">
        <f>D100+H100-I100</f>
        <v>94402.744889223701</v>
      </c>
      <c r="D101" s="53">
        <f t="shared" si="4"/>
        <v>99122.882133684892</v>
      </c>
      <c r="E101" s="88">
        <f t="shared" si="5"/>
        <v>48.561441066842448</v>
      </c>
      <c r="F101" s="53">
        <f t="shared" si="6"/>
        <v>26.972212825492488</v>
      </c>
      <c r="G101" s="59">
        <f>(D101-C101)/F101</f>
        <v>175.00000000000023</v>
      </c>
      <c r="H101" s="55"/>
      <c r="I101" s="55"/>
      <c r="J101" s="56">
        <f>F101*50/C101</f>
        <v>1.4285714285714287E-2</v>
      </c>
    </row>
    <row r="102" spans="1:10" s="40" customFormat="1" ht="15.75" thickBot="1">
      <c r="A102" s="63"/>
      <c r="B102" s="63"/>
      <c r="C102" s="64"/>
      <c r="D102" s="65"/>
      <c r="E102" s="89"/>
      <c r="F102" s="65"/>
      <c r="G102" s="66"/>
      <c r="H102" s="65"/>
      <c r="I102" s="67"/>
      <c r="J102" s="68"/>
    </row>
    <row r="103" spans="1:10">
      <c r="A103" s="96">
        <v>21</v>
      </c>
      <c r="B103" s="51">
        <f>B101+7</f>
        <v>42510</v>
      </c>
      <c r="C103" s="52">
        <f>D101+H101-I101</f>
        <v>99122.882133684892</v>
      </c>
      <c r="D103" s="53">
        <f t="shared" si="4"/>
        <v>104079.02624036913</v>
      </c>
      <c r="E103" s="88">
        <f t="shared" si="5"/>
        <v>51.039513120184566</v>
      </c>
      <c r="F103" s="53">
        <f t="shared" si="6"/>
        <v>28.320823466767113</v>
      </c>
      <c r="G103" s="59">
        <f>(D103-C103)/F103</f>
        <v>174.99999999999977</v>
      </c>
      <c r="H103" s="55"/>
      <c r="I103" s="55"/>
      <c r="J103" s="56">
        <f>F103*50/C103</f>
        <v>1.4285714285714287E-2</v>
      </c>
    </row>
    <row r="104" spans="1:10">
      <c r="A104" s="97"/>
      <c r="B104" s="51">
        <f t="shared" si="7"/>
        <v>42517</v>
      </c>
      <c r="C104" s="52">
        <f>D103+H103-I103</f>
        <v>104079.02624036913</v>
      </c>
      <c r="D104" s="53">
        <f t="shared" si="4"/>
        <v>109282.97755238759</v>
      </c>
      <c r="E104" s="88">
        <f t="shared" si="5"/>
        <v>53.641488776193796</v>
      </c>
      <c r="F104" s="53">
        <f t="shared" si="6"/>
        <v>29.736864640105466</v>
      </c>
      <c r="G104" s="59">
        <f>(D104-C104)/F104</f>
        <v>175</v>
      </c>
      <c r="H104" s="55"/>
      <c r="I104" s="55"/>
      <c r="J104" s="56">
        <f>F104*50/C104</f>
        <v>1.4285714285714287E-2</v>
      </c>
    </row>
    <row r="105" spans="1:10">
      <c r="A105" s="97"/>
      <c r="B105" s="51">
        <f t="shared" si="7"/>
        <v>42524</v>
      </c>
      <c r="C105" s="52">
        <f>D104+H104-I104</f>
        <v>109282.97755238759</v>
      </c>
      <c r="D105" s="53">
        <f t="shared" si="4"/>
        <v>114747.12643000696</v>
      </c>
      <c r="E105" s="88">
        <f t="shared" si="5"/>
        <v>56.373563215003479</v>
      </c>
      <c r="F105" s="53">
        <f t="shared" si="6"/>
        <v>31.22370787211074</v>
      </c>
      <c r="G105" s="59">
        <f>(D105-C105)/F105</f>
        <v>174.99999999999977</v>
      </c>
      <c r="H105" s="55"/>
      <c r="I105" s="55"/>
      <c r="J105" s="56">
        <f>F105*50/C105</f>
        <v>1.4285714285714285E-2</v>
      </c>
    </row>
    <row r="106" spans="1:10" ht="15.75" thickBot="1">
      <c r="A106" s="98"/>
      <c r="B106" s="51">
        <f t="shared" si="7"/>
        <v>42531</v>
      </c>
      <c r="C106" s="52">
        <f>D105+H105-I105</f>
        <v>114747.12643000696</v>
      </c>
      <c r="D106" s="53">
        <f t="shared" si="4"/>
        <v>120484.48275150731</v>
      </c>
      <c r="E106" s="88">
        <f t="shared" si="5"/>
        <v>59.242241375753657</v>
      </c>
      <c r="F106" s="53">
        <f t="shared" si="6"/>
        <v>32.784893265716278</v>
      </c>
      <c r="G106" s="59">
        <f>(D106-C106)/F106</f>
        <v>175.00000000000011</v>
      </c>
      <c r="H106" s="55"/>
      <c r="I106" s="55"/>
      <c r="J106" s="56">
        <f>F106*50/C106</f>
        <v>1.4285714285714287E-2</v>
      </c>
    </row>
    <row r="107" spans="1:10" s="40" customFormat="1" ht="15.75" thickBot="1">
      <c r="A107" s="63"/>
      <c r="B107" s="63"/>
      <c r="C107" s="64"/>
      <c r="D107" s="65"/>
      <c r="E107" s="89"/>
      <c r="F107" s="65"/>
      <c r="G107" s="66"/>
      <c r="H107" s="65"/>
      <c r="I107" s="67"/>
      <c r="J107" s="68"/>
    </row>
    <row r="108" spans="1:10">
      <c r="A108" s="96">
        <v>22</v>
      </c>
      <c r="B108" s="51">
        <f>B106+7</f>
        <v>42538</v>
      </c>
      <c r="C108" s="52">
        <f>D106+H106-I106</f>
        <v>120484.48275150731</v>
      </c>
      <c r="D108" s="53">
        <f t="shared" si="4"/>
        <v>126508.70688908268</v>
      </c>
      <c r="E108" s="88">
        <f t="shared" si="5"/>
        <v>62.254353444541337</v>
      </c>
      <c r="F108" s="53">
        <f t="shared" si="6"/>
        <v>34.424137929002086</v>
      </c>
      <c r="G108" s="59">
        <f>(D108-C108)/F108</f>
        <v>175.00000000000003</v>
      </c>
      <c r="H108" s="55"/>
      <c r="I108" s="55"/>
      <c r="J108" s="56">
        <f>F108*50/C108</f>
        <v>1.4285714285714284E-2</v>
      </c>
    </row>
    <row r="109" spans="1:10">
      <c r="A109" s="97"/>
      <c r="B109" s="51">
        <f t="shared" si="7"/>
        <v>42545</v>
      </c>
      <c r="C109" s="52">
        <f>D108+H108-I108</f>
        <v>126508.70688908268</v>
      </c>
      <c r="D109" s="53">
        <f t="shared" si="4"/>
        <v>132834.14223353681</v>
      </c>
      <c r="E109" s="88">
        <f t="shared" si="5"/>
        <v>65.417071116768412</v>
      </c>
      <c r="F109" s="53">
        <f t="shared" si="6"/>
        <v>36.145344825452192</v>
      </c>
      <c r="G109" s="59">
        <f>(D109-C109)/F109</f>
        <v>175</v>
      </c>
      <c r="H109" s="55"/>
      <c r="I109" s="55"/>
      <c r="J109" s="56">
        <f>F109*50/C109</f>
        <v>1.4285714285714285E-2</v>
      </c>
    </row>
    <row r="110" spans="1:10">
      <c r="A110" s="97"/>
      <c r="B110" s="51">
        <f t="shared" si="7"/>
        <v>42552</v>
      </c>
      <c r="C110" s="52">
        <f>D109+H109-I109</f>
        <v>132834.14223353681</v>
      </c>
      <c r="D110" s="53">
        <f t="shared" si="4"/>
        <v>139475.84934521365</v>
      </c>
      <c r="E110" s="88">
        <f t="shared" si="5"/>
        <v>68.737924672606823</v>
      </c>
      <c r="F110" s="53">
        <f t="shared" si="6"/>
        <v>37.952612066724804</v>
      </c>
      <c r="G110" s="59">
        <f>(D110-C110)/F110</f>
        <v>174.99999999999986</v>
      </c>
      <c r="H110" s="55"/>
      <c r="I110" s="55"/>
      <c r="J110" s="56">
        <f>F110*50/C110</f>
        <v>1.4285714285714287E-2</v>
      </c>
    </row>
    <row r="111" spans="1:10" ht="15.75" thickBot="1">
      <c r="A111" s="98"/>
      <c r="B111" s="51">
        <f t="shared" si="7"/>
        <v>42559</v>
      </c>
      <c r="C111" s="52">
        <f>D110+H110-I110</f>
        <v>139475.84934521365</v>
      </c>
      <c r="D111" s="53">
        <f t="shared" si="4"/>
        <v>146449.64181247432</v>
      </c>
      <c r="E111" s="88">
        <f t="shared" si="5"/>
        <v>72.224820906237156</v>
      </c>
      <c r="F111" s="53">
        <f t="shared" si="6"/>
        <v>39.850242670061043</v>
      </c>
      <c r="G111" s="59">
        <f>(D111-C111)/F111</f>
        <v>174.9999999999998</v>
      </c>
      <c r="H111" s="55"/>
      <c r="I111" s="55"/>
      <c r="J111" s="56">
        <f>F111*50/C111</f>
        <v>1.4285714285714287E-2</v>
      </c>
    </row>
    <row r="112" spans="1:10" s="40" customFormat="1" ht="15.75" thickBot="1">
      <c r="A112" s="63"/>
      <c r="B112" s="63"/>
      <c r="C112" s="64"/>
      <c r="D112" s="65"/>
      <c r="E112" s="89"/>
      <c r="F112" s="65"/>
      <c r="G112" s="66"/>
      <c r="H112" s="65"/>
      <c r="I112" s="67"/>
      <c r="J112" s="68"/>
    </row>
    <row r="113" spans="1:10">
      <c r="A113" s="96">
        <v>23</v>
      </c>
      <c r="B113" s="51">
        <f>B111+7</f>
        <v>42566</v>
      </c>
      <c r="C113" s="52">
        <f>D111+H111-I111</f>
        <v>146449.64181247432</v>
      </c>
      <c r="D113" s="53">
        <f t="shared" si="4"/>
        <v>153772.12390309805</v>
      </c>
      <c r="E113" s="88">
        <f t="shared" si="5"/>
        <v>75.886061951549024</v>
      </c>
      <c r="F113" s="53">
        <f t="shared" si="6"/>
        <v>41.842754803564091</v>
      </c>
      <c r="G113" s="59">
        <f>(D113-C113)/F113</f>
        <v>175.00000000000031</v>
      </c>
      <c r="H113" s="55"/>
      <c r="I113" s="55"/>
      <c r="J113" s="56">
        <f>F113*50/C113</f>
        <v>1.4285714285714287E-2</v>
      </c>
    </row>
    <row r="114" spans="1:10">
      <c r="A114" s="97"/>
      <c r="B114" s="51">
        <f t="shared" si="7"/>
        <v>42573</v>
      </c>
      <c r="C114" s="52">
        <f>D113+H113-I113</f>
        <v>153772.12390309805</v>
      </c>
      <c r="D114" s="53">
        <f t="shared" si="4"/>
        <v>161460.73009825294</v>
      </c>
      <c r="E114" s="88">
        <f t="shared" si="5"/>
        <v>79.730365049126476</v>
      </c>
      <c r="F114" s="53">
        <f t="shared" si="6"/>
        <v>43.934892543742301</v>
      </c>
      <c r="G114" s="59">
        <f>(D114-C114)/F114</f>
        <v>174.99999999999974</v>
      </c>
      <c r="H114" s="55"/>
      <c r="I114" s="55"/>
      <c r="J114" s="56">
        <f>F114*50/C114</f>
        <v>1.4285714285714285E-2</v>
      </c>
    </row>
    <row r="115" spans="1:10">
      <c r="A115" s="97"/>
      <c r="B115" s="51">
        <f t="shared" si="7"/>
        <v>42580</v>
      </c>
      <c r="C115" s="52">
        <f>D114+H114-I114</f>
        <v>161460.73009825294</v>
      </c>
      <c r="D115" s="53">
        <f t="shared" si="4"/>
        <v>169533.7666031656</v>
      </c>
      <c r="E115" s="88">
        <f t="shared" si="5"/>
        <v>83.766883301582794</v>
      </c>
      <c r="F115" s="53">
        <f t="shared" si="6"/>
        <v>46.131637170929409</v>
      </c>
      <c r="G115" s="59">
        <f>(D115-C115)/F115</f>
        <v>175.0000000000002</v>
      </c>
      <c r="H115" s="55"/>
      <c r="I115" s="55"/>
      <c r="J115" s="56">
        <f>F115*50/C115</f>
        <v>1.4285714285714284E-2</v>
      </c>
    </row>
    <row r="116" spans="1:10" ht="15.75" thickBot="1">
      <c r="A116" s="98"/>
      <c r="B116" s="51">
        <f t="shared" si="7"/>
        <v>42587</v>
      </c>
      <c r="C116" s="52">
        <f>D115+H115-I115</f>
        <v>169533.7666031656</v>
      </c>
      <c r="D116" s="53">
        <f t="shared" si="4"/>
        <v>178010.45493332387</v>
      </c>
      <c r="E116" s="88">
        <f t="shared" si="5"/>
        <v>88.005227466661935</v>
      </c>
      <c r="F116" s="53">
        <f t="shared" si="6"/>
        <v>48.438219029475881</v>
      </c>
      <c r="G116" s="59">
        <f>(D116-C116)/F116</f>
        <v>174.99999999999983</v>
      </c>
      <c r="H116" s="55"/>
      <c r="I116" s="55"/>
      <c r="J116" s="56">
        <f>F116*50/C116</f>
        <v>1.4285714285714285E-2</v>
      </c>
    </row>
    <row r="117" spans="1:10" s="40" customFormat="1" ht="15.75" thickBot="1">
      <c r="A117" s="63"/>
      <c r="B117" s="63"/>
      <c r="C117" s="64"/>
      <c r="D117" s="65"/>
      <c r="E117" s="89"/>
      <c r="F117" s="65"/>
      <c r="G117" s="66"/>
      <c r="H117" s="65"/>
      <c r="I117" s="67"/>
      <c r="J117" s="68"/>
    </row>
    <row r="118" spans="1:10">
      <c r="A118" s="96">
        <v>24</v>
      </c>
      <c r="B118" s="51">
        <f>B116+7</f>
        <v>42594</v>
      </c>
      <c r="C118" s="52">
        <f>D116+H116-I116</f>
        <v>178010.45493332387</v>
      </c>
      <c r="D118" s="53">
        <f t="shared" si="4"/>
        <v>186910.97767999006</v>
      </c>
      <c r="E118" s="88">
        <f t="shared" si="5"/>
        <v>92.455488839995027</v>
      </c>
      <c r="F118" s="53">
        <f t="shared" si="6"/>
        <v>50.860129980949679</v>
      </c>
      <c r="G118" s="59">
        <f>(D118-C118)/F118</f>
        <v>174.99999999999991</v>
      </c>
      <c r="H118" s="55"/>
      <c r="I118" s="55"/>
      <c r="J118" s="56">
        <f>F118*50/C118</f>
        <v>1.4285714285714285E-2</v>
      </c>
    </row>
    <row r="119" spans="1:10">
      <c r="A119" s="97"/>
      <c r="B119" s="51">
        <f t="shared" si="7"/>
        <v>42601</v>
      </c>
      <c r="C119" s="52">
        <f>D118+H118-I118</f>
        <v>186910.97767999006</v>
      </c>
      <c r="D119" s="53">
        <f t="shared" si="4"/>
        <v>196256.52656398955</v>
      </c>
      <c r="E119" s="88">
        <f t="shared" si="5"/>
        <v>97.128263281994776</v>
      </c>
      <c r="F119" s="53">
        <f t="shared" si="6"/>
        <v>53.403136479997158</v>
      </c>
      <c r="G119" s="59">
        <f>(D119-C119)/F119</f>
        <v>174.99999999999983</v>
      </c>
      <c r="H119" s="55"/>
      <c r="I119" s="55"/>
      <c r="J119" s="56">
        <f>F119*50/C119</f>
        <v>1.4285714285714285E-2</v>
      </c>
    </row>
    <row r="120" spans="1:10">
      <c r="A120" s="97"/>
      <c r="B120" s="51">
        <f t="shared" si="7"/>
        <v>42608</v>
      </c>
      <c r="C120" s="52">
        <f>D119+H119-I119</f>
        <v>196256.52656398955</v>
      </c>
      <c r="D120" s="53">
        <f t="shared" si="4"/>
        <v>206069.35289218902</v>
      </c>
      <c r="E120" s="88">
        <f t="shared" si="5"/>
        <v>102.03467644609451</v>
      </c>
      <c r="F120" s="53">
        <f t="shared" si="6"/>
        <v>56.073293303997012</v>
      </c>
      <c r="G120" s="59">
        <f>(D120-C120)/F120</f>
        <v>174.99999999999994</v>
      </c>
      <c r="H120" s="55"/>
      <c r="I120" s="55"/>
      <c r="J120" s="56">
        <f>F120*50/C120</f>
        <v>1.4285714285714285E-2</v>
      </c>
    </row>
    <row r="121" spans="1:10" ht="15.75" thickBot="1">
      <c r="A121" s="98"/>
      <c r="B121" s="51">
        <f t="shared" si="7"/>
        <v>42615</v>
      </c>
      <c r="C121" s="52">
        <f>D120+H120-I120</f>
        <v>206069.35289218902</v>
      </c>
      <c r="D121" s="53">
        <f t="shared" si="4"/>
        <v>216372.82053679848</v>
      </c>
      <c r="E121" s="88">
        <f t="shared" si="5"/>
        <v>107.18641026839924</v>
      </c>
      <c r="F121" s="53">
        <f t="shared" si="6"/>
        <v>58.876957969196866</v>
      </c>
      <c r="G121" s="59">
        <f>(D121-C121)/F121</f>
        <v>175.00000000000003</v>
      </c>
      <c r="H121" s="55"/>
      <c r="I121" s="55"/>
      <c r="J121" s="56">
        <f>F121*50/C121</f>
        <v>1.4285714285714285E-2</v>
      </c>
    </row>
    <row r="122" spans="1:10" s="40" customFormat="1" ht="15.75" thickBot="1">
      <c r="A122" s="63"/>
      <c r="B122" s="63"/>
      <c r="C122" s="64"/>
      <c r="D122" s="65"/>
      <c r="E122" s="89"/>
      <c r="F122" s="65"/>
      <c r="G122" s="66"/>
      <c r="H122" s="65"/>
      <c r="I122" s="67"/>
      <c r="J122" s="68"/>
    </row>
    <row r="123" spans="1:10">
      <c r="A123" s="96">
        <v>25</v>
      </c>
      <c r="B123" s="51">
        <f>B121+7</f>
        <v>42622</v>
      </c>
      <c r="C123" s="52">
        <f>D121+H121-I121</f>
        <v>216372.82053679848</v>
      </c>
      <c r="D123" s="53">
        <f t="shared" si="4"/>
        <v>227191.46156363841</v>
      </c>
      <c r="E123" s="88">
        <f t="shared" si="5"/>
        <v>112.5957307818192</v>
      </c>
      <c r="F123" s="53">
        <f t="shared" si="6"/>
        <v>61.820805867656709</v>
      </c>
      <c r="G123" s="59">
        <f>(D123-C123)/F123</f>
        <v>175.00000000000017</v>
      </c>
      <c r="H123" s="55"/>
      <c r="I123" s="55"/>
      <c r="J123" s="56">
        <f>F123*50/C123</f>
        <v>1.4285714285714285E-2</v>
      </c>
    </row>
    <row r="124" spans="1:10">
      <c r="A124" s="97"/>
      <c r="B124" s="51">
        <f t="shared" si="7"/>
        <v>42629</v>
      </c>
      <c r="C124" s="52">
        <f>D123+H123-I123</f>
        <v>227191.46156363841</v>
      </c>
      <c r="D124" s="53">
        <f t="shared" si="4"/>
        <v>238551.03464182033</v>
      </c>
      <c r="E124" s="88">
        <f t="shared" si="5"/>
        <v>118.27551732091017</v>
      </c>
      <c r="F124" s="53">
        <f t="shared" si="6"/>
        <v>64.911846161039549</v>
      </c>
      <c r="G124" s="59">
        <f>(D124-C124)/F124</f>
        <v>174.99999999999991</v>
      </c>
      <c r="H124" s="55"/>
      <c r="I124" s="55"/>
      <c r="J124" s="56">
        <f>F124*50/C124</f>
        <v>1.4285714285714285E-2</v>
      </c>
    </row>
    <row r="125" spans="1:10">
      <c r="A125" s="97"/>
      <c r="B125" s="51">
        <f t="shared" si="7"/>
        <v>42636</v>
      </c>
      <c r="C125" s="52">
        <f>D124+H124-I124</f>
        <v>238551.03464182033</v>
      </c>
      <c r="D125" s="53">
        <f t="shared" si="4"/>
        <v>250478.58637391136</v>
      </c>
      <c r="E125" s="88">
        <f t="shared" si="5"/>
        <v>124.23929318695568</v>
      </c>
      <c r="F125" s="53">
        <f t="shared" si="6"/>
        <v>68.157438469091517</v>
      </c>
      <c r="G125" s="59">
        <f>(D125-C125)/F125</f>
        <v>175.0000000000002</v>
      </c>
      <c r="H125" s="55"/>
      <c r="I125" s="55"/>
      <c r="J125" s="56">
        <f>F125*50/C125</f>
        <v>1.4285714285714285E-2</v>
      </c>
    </row>
    <row r="126" spans="1:10" ht="15.75" thickBot="1">
      <c r="A126" s="98"/>
      <c r="B126" s="51">
        <f t="shared" si="7"/>
        <v>42643</v>
      </c>
      <c r="C126" s="52">
        <f>D125+H125-I125</f>
        <v>250478.58637391136</v>
      </c>
      <c r="D126" s="53">
        <f t="shared" si="4"/>
        <v>263002.51569260692</v>
      </c>
      <c r="E126" s="88">
        <f t="shared" si="5"/>
        <v>130.50125784630345</v>
      </c>
      <c r="F126" s="53">
        <f t="shared" si="6"/>
        <v>71.565310392546095</v>
      </c>
      <c r="G126" s="59">
        <f>(D126-C126)/F126</f>
        <v>174.99999999999994</v>
      </c>
      <c r="H126" s="55"/>
      <c r="I126" s="55"/>
      <c r="J126" s="56">
        <f>F126*50/C126</f>
        <v>1.4285714285714285E-2</v>
      </c>
    </row>
    <row r="127" spans="1:10" s="40" customFormat="1" ht="15.75" thickBot="1">
      <c r="A127" s="63"/>
      <c r="B127" s="63"/>
      <c r="C127" s="64"/>
      <c r="D127" s="65"/>
      <c r="E127" s="89"/>
      <c r="F127" s="65"/>
      <c r="G127" s="66"/>
      <c r="H127" s="65"/>
      <c r="I127" s="67"/>
      <c r="J127" s="68"/>
    </row>
    <row r="128" spans="1:10">
      <c r="A128" s="96">
        <v>26</v>
      </c>
      <c r="B128" s="51">
        <f>B126+7</f>
        <v>42650</v>
      </c>
      <c r="C128" s="52">
        <f>D126+H126-I126</f>
        <v>263002.51569260692</v>
      </c>
      <c r="D128" s="53">
        <f t="shared" si="4"/>
        <v>276152.64147723728</v>
      </c>
      <c r="E128" s="88">
        <f t="shared" si="5"/>
        <v>137.07632073861865</v>
      </c>
      <c r="F128" s="53">
        <f t="shared" si="6"/>
        <v>75.143575912173404</v>
      </c>
      <c r="G128" s="59">
        <f>(D128-C128)/F128</f>
        <v>175.00000000000023</v>
      </c>
      <c r="H128" s="55"/>
      <c r="I128" s="55"/>
      <c r="J128" s="56">
        <f>F128*50/C128</f>
        <v>1.4285714285714285E-2</v>
      </c>
    </row>
    <row r="129" spans="1:10">
      <c r="A129" s="97"/>
      <c r="B129" s="51">
        <f t="shared" si="7"/>
        <v>42657</v>
      </c>
      <c r="C129" s="52">
        <f>D128+H128-I128</f>
        <v>276152.64147723728</v>
      </c>
      <c r="D129" s="53">
        <f t="shared" si="4"/>
        <v>289960.27355109912</v>
      </c>
      <c r="E129" s="88">
        <f t="shared" si="5"/>
        <v>143.98013677554957</v>
      </c>
      <c r="F129" s="53">
        <f t="shared" si="6"/>
        <v>78.900754707782085</v>
      </c>
      <c r="G129" s="59">
        <f>(D129-C129)/F129</f>
        <v>174.99999999999966</v>
      </c>
      <c r="H129" s="55"/>
      <c r="I129" s="55"/>
      <c r="J129" s="56">
        <f>F129*50/C129</f>
        <v>1.4285714285714287E-2</v>
      </c>
    </row>
    <row r="130" spans="1:10">
      <c r="A130" s="97"/>
      <c r="B130" s="51">
        <f t="shared" si="7"/>
        <v>42664</v>
      </c>
      <c r="C130" s="52">
        <f>D129+H129-I129</f>
        <v>289960.27355109912</v>
      </c>
      <c r="D130" s="53">
        <f t="shared" si="4"/>
        <v>304458.28722865408</v>
      </c>
      <c r="E130" s="88">
        <f t="shared" si="5"/>
        <v>151.22914361432703</v>
      </c>
      <c r="F130" s="53">
        <f t="shared" si="6"/>
        <v>82.845792443171177</v>
      </c>
      <c r="G130" s="59">
        <f>(D130-C130)/F130</f>
        <v>175.00000000000006</v>
      </c>
      <c r="H130" s="55"/>
      <c r="I130" s="55"/>
      <c r="J130" s="56">
        <f>F130*50/C130</f>
        <v>1.4285714285714285E-2</v>
      </c>
    </row>
    <row r="131" spans="1:10" ht="15.75" thickBot="1">
      <c r="A131" s="98"/>
      <c r="B131" s="51">
        <f t="shared" si="7"/>
        <v>42671</v>
      </c>
      <c r="C131" s="52">
        <f>D130+H130-I130</f>
        <v>304458.28722865408</v>
      </c>
      <c r="D131" s="53">
        <f t="shared" si="4"/>
        <v>319681.2015900868</v>
      </c>
      <c r="E131" s="88">
        <f t="shared" si="5"/>
        <v>158.8406007950434</v>
      </c>
      <c r="F131" s="53">
        <f t="shared" si="6"/>
        <v>86.988082065329735</v>
      </c>
      <c r="G131" s="59">
        <f>(D131-C131)/F131</f>
        <v>175.00000000000017</v>
      </c>
      <c r="H131" s="55"/>
      <c r="I131" s="55"/>
      <c r="J131" s="56">
        <f>F131*50/C131</f>
        <v>1.4285714285714284E-2</v>
      </c>
    </row>
    <row r="132" spans="1:10" s="40" customFormat="1" ht="15.75" thickBot="1">
      <c r="A132" s="63"/>
      <c r="B132" s="63"/>
      <c r="C132" s="64"/>
      <c r="D132" s="65"/>
      <c r="E132" s="89"/>
      <c r="F132" s="65"/>
      <c r="G132" s="66"/>
      <c r="H132" s="65"/>
      <c r="I132" s="67"/>
      <c r="J132" s="68"/>
    </row>
    <row r="133" spans="1:10">
      <c r="A133" s="96">
        <v>27</v>
      </c>
      <c r="B133" s="51">
        <f>B131+7</f>
        <v>42678</v>
      </c>
      <c r="C133" s="52">
        <f>D131+H131-I131</f>
        <v>319681.2015900868</v>
      </c>
      <c r="D133" s="53">
        <f t="shared" ref="D132:D153" si="8">C133+(C133*0.05)</f>
        <v>335665.26166959113</v>
      </c>
      <c r="E133" s="88">
        <f t="shared" ref="E132:E153" si="9">(D133-2000)/2000</f>
        <v>166.83263083479557</v>
      </c>
      <c r="F133" s="53">
        <f t="shared" ref="F132:F153" si="10">C133/3500</f>
        <v>91.337486168596229</v>
      </c>
      <c r="G133" s="59">
        <f>(D133-C133)/F133</f>
        <v>174.99999999999986</v>
      </c>
      <c r="H133" s="55"/>
      <c r="I133" s="55"/>
      <c r="J133" s="56">
        <f>F133*50/C133</f>
        <v>1.4285714285714285E-2</v>
      </c>
    </row>
    <row r="134" spans="1:10">
      <c r="A134" s="97"/>
      <c r="B134" s="51">
        <f t="shared" si="7"/>
        <v>42685</v>
      </c>
      <c r="C134" s="52">
        <f>D133+H133-I133</f>
        <v>335665.26166959113</v>
      </c>
      <c r="D134" s="53">
        <f t="shared" si="8"/>
        <v>352448.52475307067</v>
      </c>
      <c r="E134" s="88">
        <f t="shared" si="9"/>
        <v>175.22426237653534</v>
      </c>
      <c r="F134" s="53">
        <f t="shared" si="10"/>
        <v>95.904360477026032</v>
      </c>
      <c r="G134" s="59">
        <f>(D134-C134)/F134</f>
        <v>174.99999999999986</v>
      </c>
      <c r="H134" s="55"/>
      <c r="I134" s="55"/>
      <c r="J134" s="56">
        <f>F134*50/C134</f>
        <v>1.4285714285714285E-2</v>
      </c>
    </row>
    <row r="135" spans="1:10">
      <c r="A135" s="97"/>
      <c r="B135" s="51">
        <f t="shared" si="7"/>
        <v>42692</v>
      </c>
      <c r="C135" s="52">
        <f>D134+H134-I134</f>
        <v>352448.52475307067</v>
      </c>
      <c r="D135" s="53">
        <f t="shared" si="8"/>
        <v>370070.9509907242</v>
      </c>
      <c r="E135" s="88">
        <f t="shared" si="9"/>
        <v>184.03547549536211</v>
      </c>
      <c r="F135" s="53">
        <f t="shared" si="10"/>
        <v>100.69957850087734</v>
      </c>
      <c r="G135" s="59">
        <f>(D135-C135)/F135</f>
        <v>175</v>
      </c>
      <c r="H135" s="55"/>
      <c r="I135" s="55"/>
      <c r="J135" s="56">
        <f>F135*50/C135</f>
        <v>1.4285714285714287E-2</v>
      </c>
    </row>
    <row r="136" spans="1:10" ht="15.75" thickBot="1">
      <c r="A136" s="98"/>
      <c r="B136" s="51">
        <f t="shared" si="7"/>
        <v>42699</v>
      </c>
      <c r="C136" s="52">
        <f>D135+H135-I135</f>
        <v>370070.9509907242</v>
      </c>
      <c r="D136" s="53">
        <f t="shared" si="8"/>
        <v>388574.49854026042</v>
      </c>
      <c r="E136" s="88">
        <f t="shared" si="9"/>
        <v>193.28724927013022</v>
      </c>
      <c r="F136" s="53">
        <f t="shared" si="10"/>
        <v>105.7345574259212</v>
      </c>
      <c r="G136" s="59">
        <f>(D136-C136)/F136</f>
        <v>175.00000000000009</v>
      </c>
      <c r="H136" s="55"/>
      <c r="I136" s="55"/>
      <c r="J136" s="56">
        <f>F136*50/C136</f>
        <v>1.4285714285714285E-2</v>
      </c>
    </row>
    <row r="137" spans="1:10" s="40" customFormat="1" ht="15.75" thickBot="1">
      <c r="A137" s="63"/>
      <c r="B137" s="63"/>
      <c r="C137" s="64"/>
      <c r="D137" s="65"/>
      <c r="E137" s="89"/>
      <c r="F137" s="65"/>
      <c r="G137" s="66"/>
      <c r="H137" s="65"/>
      <c r="I137" s="67"/>
      <c r="J137" s="68"/>
    </row>
    <row r="138" spans="1:10">
      <c r="A138" s="96">
        <v>28</v>
      </c>
      <c r="B138" s="51">
        <f>B136+7</f>
        <v>42706</v>
      </c>
      <c r="C138" s="52">
        <f>D136+H136-I136</f>
        <v>388574.49854026042</v>
      </c>
      <c r="D138" s="53">
        <f t="shared" si="8"/>
        <v>408003.22346727346</v>
      </c>
      <c r="E138" s="88">
        <f t="shared" si="9"/>
        <v>203.00161173363674</v>
      </c>
      <c r="F138" s="53">
        <f t="shared" si="10"/>
        <v>111.02128529721726</v>
      </c>
      <c r="G138" s="59">
        <f>(D138-C138)/F138</f>
        <v>175.0000000000002</v>
      </c>
      <c r="H138" s="55"/>
      <c r="I138" s="55"/>
      <c r="J138" s="56">
        <f>F138*50/C138</f>
        <v>1.4285714285714285E-2</v>
      </c>
    </row>
    <row r="139" spans="1:10">
      <c r="A139" s="97"/>
      <c r="B139" s="51">
        <f t="shared" si="7"/>
        <v>42713</v>
      </c>
      <c r="C139" s="52">
        <f>D138+H138-I138</f>
        <v>408003.22346727346</v>
      </c>
      <c r="D139" s="53">
        <f t="shared" si="8"/>
        <v>428403.38464063714</v>
      </c>
      <c r="E139" s="88">
        <f t="shared" si="9"/>
        <v>213.20169232031859</v>
      </c>
      <c r="F139" s="53">
        <f t="shared" si="10"/>
        <v>116.57234956207813</v>
      </c>
      <c r="G139" s="59">
        <f>(D139-C139)/F139</f>
        <v>175.00000000000009</v>
      </c>
      <c r="H139" s="55"/>
      <c r="I139" s="55"/>
      <c r="J139" s="56">
        <f>F139*50/C139</f>
        <v>1.4285714285714285E-2</v>
      </c>
    </row>
    <row r="140" spans="1:10">
      <c r="A140" s="97"/>
      <c r="B140" s="51">
        <f t="shared" si="7"/>
        <v>42720</v>
      </c>
      <c r="C140" s="52">
        <f>D139+H139-I139</f>
        <v>428403.38464063714</v>
      </c>
      <c r="D140" s="53">
        <f t="shared" si="8"/>
        <v>449823.553872669</v>
      </c>
      <c r="E140" s="88">
        <f t="shared" si="9"/>
        <v>223.91177693633449</v>
      </c>
      <c r="F140" s="53">
        <f t="shared" si="10"/>
        <v>122.40096704018204</v>
      </c>
      <c r="G140" s="59">
        <f>(D140-C140)/F140</f>
        <v>174.99999999999997</v>
      </c>
      <c r="H140" s="55"/>
      <c r="I140" s="55"/>
      <c r="J140" s="56">
        <f>F140*50/C140</f>
        <v>1.4285714285714285E-2</v>
      </c>
    </row>
    <row r="141" spans="1:10" ht="15.75" thickBot="1">
      <c r="A141" s="98"/>
      <c r="B141" s="51">
        <f t="shared" si="7"/>
        <v>42727</v>
      </c>
      <c r="C141" s="52">
        <f>D140+H140-I140</f>
        <v>449823.553872669</v>
      </c>
      <c r="D141" s="53">
        <f t="shared" si="8"/>
        <v>472314.73156630248</v>
      </c>
      <c r="E141" s="88">
        <f t="shared" si="9"/>
        <v>235.15736578315125</v>
      </c>
      <c r="F141" s="53">
        <f t="shared" si="10"/>
        <v>128.52101539219115</v>
      </c>
      <c r="G141" s="59">
        <f>(D141-C141)/F141</f>
        <v>175.00000000000023</v>
      </c>
      <c r="H141" s="55"/>
      <c r="I141" s="55"/>
      <c r="J141" s="56">
        <f>F141*50/C141</f>
        <v>1.4285714285714287E-2</v>
      </c>
    </row>
    <row r="142" spans="1:10" s="40" customFormat="1" ht="15.75" thickBot="1">
      <c r="A142" s="63"/>
      <c r="B142" s="63"/>
      <c r="C142" s="64"/>
      <c r="D142" s="65"/>
      <c r="E142" s="89"/>
      <c r="F142" s="65"/>
      <c r="G142" s="66"/>
      <c r="H142" s="65"/>
      <c r="I142" s="67"/>
      <c r="J142" s="68"/>
    </row>
    <row r="143" spans="1:10">
      <c r="A143" s="96">
        <v>29</v>
      </c>
      <c r="B143" s="51">
        <f>B141+7</f>
        <v>42734</v>
      </c>
      <c r="C143" s="52">
        <f>D141+H141-I141</f>
        <v>472314.73156630248</v>
      </c>
      <c r="D143" s="53">
        <f t="shared" si="8"/>
        <v>495930.46814461763</v>
      </c>
      <c r="E143" s="88">
        <f t="shared" si="9"/>
        <v>246.96523407230882</v>
      </c>
      <c r="F143" s="53">
        <f t="shared" si="10"/>
        <v>134.94706616180071</v>
      </c>
      <c r="G143" s="59">
        <f>(D143-C143)/F143</f>
        <v>175.00000000000017</v>
      </c>
      <c r="H143" s="55"/>
      <c r="I143" s="55"/>
      <c r="J143" s="56">
        <f>F143*50/C143</f>
        <v>1.4285714285714285E-2</v>
      </c>
    </row>
    <row r="144" spans="1:10">
      <c r="A144" s="97"/>
      <c r="B144" s="51">
        <f t="shared" si="7"/>
        <v>42741</v>
      </c>
      <c r="C144" s="52">
        <f>D143+H143-I143</f>
        <v>495930.46814461763</v>
      </c>
      <c r="D144" s="53">
        <f t="shared" si="8"/>
        <v>520726.99155184848</v>
      </c>
      <c r="E144" s="88">
        <f t="shared" si="9"/>
        <v>259.36349577592426</v>
      </c>
      <c r="F144" s="53">
        <f t="shared" si="10"/>
        <v>141.69441946989076</v>
      </c>
      <c r="G144" s="59">
        <f>(D144-C144)/F144</f>
        <v>174.99999999999977</v>
      </c>
      <c r="H144" s="55"/>
      <c r="I144" s="55"/>
      <c r="J144" s="56">
        <f>F144*50/C144</f>
        <v>1.4285714285714287E-2</v>
      </c>
    </row>
    <row r="145" spans="1:10">
      <c r="A145" s="97"/>
      <c r="B145" s="51">
        <f t="shared" si="7"/>
        <v>42748</v>
      </c>
      <c r="C145" s="52">
        <f>D144+H144-I144</f>
        <v>520726.99155184848</v>
      </c>
      <c r="D145" s="53">
        <f t="shared" si="8"/>
        <v>546763.34112944093</v>
      </c>
      <c r="E145" s="88">
        <f t="shared" si="9"/>
        <v>272.38167056472048</v>
      </c>
      <c r="F145" s="53">
        <f t="shared" si="10"/>
        <v>148.77914044338527</v>
      </c>
      <c r="G145" s="59">
        <f>(D145-C145)/F145</f>
        <v>175.0000000000002</v>
      </c>
      <c r="H145" s="55"/>
      <c r="I145" s="55"/>
      <c r="J145" s="56">
        <f>F145*50/C145</f>
        <v>1.4285714285714285E-2</v>
      </c>
    </row>
    <row r="146" spans="1:10" ht="15.75" thickBot="1">
      <c r="A146" s="98"/>
      <c r="B146" s="51">
        <f t="shared" si="7"/>
        <v>42755</v>
      </c>
      <c r="C146" s="52">
        <f>D145+H145-I145</f>
        <v>546763.34112944093</v>
      </c>
      <c r="D146" s="53">
        <f t="shared" si="8"/>
        <v>574101.50818591297</v>
      </c>
      <c r="E146" s="88">
        <f t="shared" si="9"/>
        <v>286.05075409295648</v>
      </c>
      <c r="F146" s="53">
        <f t="shared" si="10"/>
        <v>156.21809746555456</v>
      </c>
      <c r="G146" s="59">
        <f>(D146-C146)/F146</f>
        <v>174.99999999999994</v>
      </c>
      <c r="H146" s="55"/>
      <c r="I146" s="55"/>
      <c r="J146" s="56">
        <f>F146*50/C146</f>
        <v>1.4285714285714287E-2</v>
      </c>
    </row>
    <row r="147" spans="1:10" s="40" customFormat="1" ht="15.75" thickBot="1">
      <c r="A147" s="63"/>
      <c r="B147" s="63"/>
      <c r="C147" s="64"/>
      <c r="D147" s="65"/>
      <c r="E147" s="89"/>
      <c r="F147" s="65"/>
      <c r="G147" s="66"/>
      <c r="H147" s="65"/>
      <c r="I147" s="67"/>
      <c r="J147" s="68"/>
    </row>
    <row r="148" spans="1:10">
      <c r="A148" s="96">
        <v>30</v>
      </c>
      <c r="B148" s="51">
        <f>B146+7</f>
        <v>42762</v>
      </c>
      <c r="C148" s="52">
        <f>D146+H146-I146</f>
        <v>574101.50818591297</v>
      </c>
      <c r="D148" s="53">
        <f t="shared" si="8"/>
        <v>602806.58359520859</v>
      </c>
      <c r="E148" s="88">
        <f t="shared" si="9"/>
        <v>300.40329179760431</v>
      </c>
      <c r="F148" s="53">
        <f t="shared" si="10"/>
        <v>164.02900233883227</v>
      </c>
      <c r="G148" s="59">
        <f>(D148-C148)/F148</f>
        <v>174.99999999999983</v>
      </c>
      <c r="H148" s="55"/>
      <c r="I148" s="55"/>
      <c r="J148" s="56">
        <f>F148*50/C148</f>
        <v>1.4285714285714287E-2</v>
      </c>
    </row>
    <row r="149" spans="1:10">
      <c r="A149" s="97"/>
      <c r="B149" s="51">
        <f t="shared" si="7"/>
        <v>42769</v>
      </c>
      <c r="C149" s="52">
        <f>D148+H148-I148</f>
        <v>602806.58359520859</v>
      </c>
      <c r="D149" s="53">
        <f t="shared" si="8"/>
        <v>632946.91277496901</v>
      </c>
      <c r="E149" s="88">
        <f t="shared" si="9"/>
        <v>315.47345638748453</v>
      </c>
      <c r="F149" s="53">
        <f t="shared" si="10"/>
        <v>172.23045245577387</v>
      </c>
      <c r="G149" s="59">
        <f>(D149-C149)/F149</f>
        <v>174.99999999999994</v>
      </c>
      <c r="H149" s="55"/>
      <c r="I149" s="55"/>
      <c r="J149" s="56">
        <f>F149*50/C149</f>
        <v>1.4285714285714285E-2</v>
      </c>
    </row>
    <row r="150" spans="1:10">
      <c r="A150" s="97"/>
      <c r="B150" s="51">
        <f t="shared" si="7"/>
        <v>42776</v>
      </c>
      <c r="C150" s="52">
        <f>D149+H149-I149</f>
        <v>632946.91277496901</v>
      </c>
      <c r="D150" s="53">
        <f t="shared" si="8"/>
        <v>664594.2584137175</v>
      </c>
      <c r="E150" s="88">
        <f t="shared" si="9"/>
        <v>331.29712920685876</v>
      </c>
      <c r="F150" s="53">
        <f t="shared" si="10"/>
        <v>180.84197507856257</v>
      </c>
      <c r="G150" s="59">
        <f>(D150-C150)/F150</f>
        <v>175.00000000000023</v>
      </c>
      <c r="H150" s="55"/>
      <c r="I150" s="55"/>
      <c r="J150" s="56">
        <f>F150*50/C150</f>
        <v>1.4285714285714285E-2</v>
      </c>
    </row>
    <row r="151" spans="1:10" ht="15.75" thickBot="1">
      <c r="A151" s="98"/>
      <c r="B151" s="51">
        <f t="shared" si="7"/>
        <v>42783</v>
      </c>
      <c r="C151" s="52">
        <f>D150+H150-I150</f>
        <v>664594.2584137175</v>
      </c>
      <c r="D151" s="53">
        <f t="shared" si="8"/>
        <v>697823.97133440338</v>
      </c>
      <c r="E151" s="88">
        <f t="shared" si="9"/>
        <v>347.91198566720169</v>
      </c>
      <c r="F151" s="53">
        <f t="shared" si="10"/>
        <v>189.88407383249071</v>
      </c>
      <c r="G151" s="59">
        <f>(D151-C151)/F151</f>
        <v>175.00000000000003</v>
      </c>
      <c r="H151" s="55"/>
      <c r="I151" s="55"/>
      <c r="J151" s="56">
        <f>F151*50/C151</f>
        <v>1.4285714285714287E-2</v>
      </c>
    </row>
    <row r="152" spans="1:10" s="40" customFormat="1" ht="15.75" thickBot="1">
      <c r="A152" s="63"/>
      <c r="B152" s="63"/>
      <c r="C152" s="64"/>
      <c r="D152" s="65"/>
      <c r="E152" s="89"/>
      <c r="F152" s="65"/>
      <c r="G152" s="66"/>
      <c r="H152" s="65"/>
      <c r="I152" s="67"/>
      <c r="J152" s="68"/>
    </row>
    <row r="153" spans="1:10" ht="15.75" thickBot="1">
      <c r="A153" s="77"/>
      <c r="B153" s="77">
        <f>B151+7</f>
        <v>42790</v>
      </c>
      <c r="C153" s="79">
        <f>D151+H151-I151</f>
        <v>697823.97133440338</v>
      </c>
      <c r="D153" s="79">
        <f t="shared" si="8"/>
        <v>732715.1699011235</v>
      </c>
      <c r="E153" s="91">
        <f t="shared" si="9"/>
        <v>365.35758495056177</v>
      </c>
      <c r="F153" s="79">
        <f t="shared" si="10"/>
        <v>199.37827752411525</v>
      </c>
      <c r="G153" s="80">
        <f>(D153-C153)/F153</f>
        <v>174.99999999999977</v>
      </c>
      <c r="H153" s="81"/>
      <c r="I153" s="81"/>
      <c r="J153" s="82">
        <f>F153*50/C153</f>
        <v>1.4285714285714285E-2</v>
      </c>
    </row>
    <row r="154" spans="1:10">
      <c r="E154" s="92"/>
    </row>
    <row r="155" spans="1:10">
      <c r="E155" s="92"/>
    </row>
  </sheetData>
  <mergeCells count="31"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48:A151"/>
    <mergeCell ref="A118:A121"/>
    <mergeCell ref="A123:A126"/>
    <mergeCell ref="A128:A131"/>
    <mergeCell ref="A133:A136"/>
    <mergeCell ref="A138:A141"/>
    <mergeCell ref="A143:A1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53"/>
  <sheetViews>
    <sheetView tabSelected="1" zoomScaleNormal="100" workbookViewId="0">
      <selection activeCell="D1" sqref="D1"/>
    </sheetView>
  </sheetViews>
  <sheetFormatPr defaultRowHeight="15"/>
  <cols>
    <col min="1" max="1" width="6.140625" customWidth="1"/>
    <col min="2" max="2" width="9.140625" customWidth="1"/>
    <col min="3" max="3" width="10.140625" customWidth="1"/>
    <col min="4" max="4" width="10.5703125" customWidth="1"/>
    <col min="5" max="5" width="12.5703125" customWidth="1"/>
    <col min="6" max="6" width="13.140625" customWidth="1"/>
    <col min="7" max="7" width="9.85546875" customWidth="1"/>
    <col min="8" max="8" width="9.42578125" customWidth="1"/>
    <col min="9" max="9" width="10" customWidth="1"/>
    <col min="10" max="10" width="10.7109375" customWidth="1"/>
    <col min="12" max="12" width="9.85546875" customWidth="1"/>
    <col min="13" max="13" width="10.42578125" customWidth="1"/>
    <col min="15" max="15" width="8.140625" customWidth="1"/>
    <col min="16" max="16" width="8.7109375" customWidth="1"/>
    <col min="18" max="18" width="10.28515625" bestFit="1" customWidth="1"/>
    <col min="21" max="21" width="25.42578125" bestFit="1" customWidth="1"/>
    <col min="257" max="257" width="6.140625" customWidth="1"/>
    <col min="258" max="258" width="9.140625" customWidth="1"/>
    <col min="259" max="259" width="10.140625" customWidth="1"/>
    <col min="260" max="260" width="11.140625" customWidth="1"/>
    <col min="261" max="261" width="12.5703125" customWidth="1"/>
    <col min="262" max="262" width="13.140625" customWidth="1"/>
    <col min="263" max="263" width="9.85546875" customWidth="1"/>
    <col min="264" max="264" width="9.42578125" customWidth="1"/>
    <col min="265" max="265" width="10" customWidth="1"/>
    <col min="266" max="266" width="10.7109375" customWidth="1"/>
    <col min="269" max="269" width="10.42578125" customWidth="1"/>
    <col min="271" max="271" width="8.140625" customWidth="1"/>
    <col min="272" max="272" width="8.7109375" customWidth="1"/>
    <col min="274" max="274" width="10.28515625" bestFit="1" customWidth="1"/>
    <col min="277" max="277" width="25.42578125" bestFit="1" customWidth="1"/>
    <col min="513" max="513" width="6.140625" customWidth="1"/>
    <col min="514" max="514" width="9.140625" customWidth="1"/>
    <col min="515" max="515" width="10.140625" customWidth="1"/>
    <col min="516" max="516" width="11.140625" customWidth="1"/>
    <col min="517" max="517" width="12.5703125" customWidth="1"/>
    <col min="518" max="518" width="13.140625" customWidth="1"/>
    <col min="519" max="519" width="9.85546875" customWidth="1"/>
    <col min="520" max="520" width="9.42578125" customWidth="1"/>
    <col min="521" max="521" width="10" customWidth="1"/>
    <col min="522" max="522" width="10.7109375" customWidth="1"/>
    <col min="525" max="525" width="10.42578125" customWidth="1"/>
    <col min="527" max="527" width="8.140625" customWidth="1"/>
    <col min="528" max="528" width="8.7109375" customWidth="1"/>
    <col min="530" max="530" width="10.28515625" bestFit="1" customWidth="1"/>
    <col min="533" max="533" width="25.42578125" bestFit="1" customWidth="1"/>
    <col min="769" max="769" width="6.140625" customWidth="1"/>
    <col min="770" max="770" width="9.140625" customWidth="1"/>
    <col min="771" max="771" width="10.140625" customWidth="1"/>
    <col min="772" max="772" width="11.140625" customWidth="1"/>
    <col min="773" max="773" width="12.5703125" customWidth="1"/>
    <col min="774" max="774" width="13.140625" customWidth="1"/>
    <col min="775" max="775" width="9.85546875" customWidth="1"/>
    <col min="776" max="776" width="9.42578125" customWidth="1"/>
    <col min="777" max="777" width="10" customWidth="1"/>
    <col min="778" max="778" width="10.7109375" customWidth="1"/>
    <col min="781" max="781" width="10.42578125" customWidth="1"/>
    <col min="783" max="783" width="8.140625" customWidth="1"/>
    <col min="784" max="784" width="8.7109375" customWidth="1"/>
    <col min="786" max="786" width="10.28515625" bestFit="1" customWidth="1"/>
    <col min="789" max="789" width="25.42578125" bestFit="1" customWidth="1"/>
    <col min="1025" max="1025" width="6.140625" customWidth="1"/>
    <col min="1026" max="1026" width="9.140625" customWidth="1"/>
    <col min="1027" max="1027" width="10.140625" customWidth="1"/>
    <col min="1028" max="1028" width="11.140625" customWidth="1"/>
    <col min="1029" max="1029" width="12.5703125" customWidth="1"/>
    <col min="1030" max="1030" width="13.140625" customWidth="1"/>
    <col min="1031" max="1031" width="9.85546875" customWidth="1"/>
    <col min="1032" max="1032" width="9.42578125" customWidth="1"/>
    <col min="1033" max="1033" width="10" customWidth="1"/>
    <col min="1034" max="1034" width="10.7109375" customWidth="1"/>
    <col min="1037" max="1037" width="10.42578125" customWidth="1"/>
    <col min="1039" max="1039" width="8.140625" customWidth="1"/>
    <col min="1040" max="1040" width="8.7109375" customWidth="1"/>
    <col min="1042" max="1042" width="10.28515625" bestFit="1" customWidth="1"/>
    <col min="1045" max="1045" width="25.42578125" bestFit="1" customWidth="1"/>
    <col min="1281" max="1281" width="6.140625" customWidth="1"/>
    <col min="1282" max="1282" width="9.140625" customWidth="1"/>
    <col min="1283" max="1283" width="10.140625" customWidth="1"/>
    <col min="1284" max="1284" width="11.140625" customWidth="1"/>
    <col min="1285" max="1285" width="12.5703125" customWidth="1"/>
    <col min="1286" max="1286" width="13.140625" customWidth="1"/>
    <col min="1287" max="1287" width="9.85546875" customWidth="1"/>
    <col min="1288" max="1288" width="9.42578125" customWidth="1"/>
    <col min="1289" max="1289" width="10" customWidth="1"/>
    <col min="1290" max="1290" width="10.7109375" customWidth="1"/>
    <col min="1293" max="1293" width="10.42578125" customWidth="1"/>
    <col min="1295" max="1295" width="8.140625" customWidth="1"/>
    <col min="1296" max="1296" width="8.7109375" customWidth="1"/>
    <col min="1298" max="1298" width="10.28515625" bestFit="1" customWidth="1"/>
    <col min="1301" max="1301" width="25.42578125" bestFit="1" customWidth="1"/>
    <col min="1537" max="1537" width="6.140625" customWidth="1"/>
    <col min="1538" max="1538" width="9.140625" customWidth="1"/>
    <col min="1539" max="1539" width="10.140625" customWidth="1"/>
    <col min="1540" max="1540" width="11.140625" customWidth="1"/>
    <col min="1541" max="1541" width="12.5703125" customWidth="1"/>
    <col min="1542" max="1542" width="13.140625" customWidth="1"/>
    <col min="1543" max="1543" width="9.85546875" customWidth="1"/>
    <col min="1544" max="1544" width="9.42578125" customWidth="1"/>
    <col min="1545" max="1545" width="10" customWidth="1"/>
    <col min="1546" max="1546" width="10.7109375" customWidth="1"/>
    <col min="1549" max="1549" width="10.42578125" customWidth="1"/>
    <col min="1551" max="1551" width="8.140625" customWidth="1"/>
    <col min="1552" max="1552" width="8.7109375" customWidth="1"/>
    <col min="1554" max="1554" width="10.28515625" bestFit="1" customWidth="1"/>
    <col min="1557" max="1557" width="25.42578125" bestFit="1" customWidth="1"/>
    <col min="1793" max="1793" width="6.140625" customWidth="1"/>
    <col min="1794" max="1794" width="9.140625" customWidth="1"/>
    <col min="1795" max="1795" width="10.140625" customWidth="1"/>
    <col min="1796" max="1796" width="11.140625" customWidth="1"/>
    <col min="1797" max="1797" width="12.5703125" customWidth="1"/>
    <col min="1798" max="1798" width="13.140625" customWidth="1"/>
    <col min="1799" max="1799" width="9.85546875" customWidth="1"/>
    <col min="1800" max="1800" width="9.42578125" customWidth="1"/>
    <col min="1801" max="1801" width="10" customWidth="1"/>
    <col min="1802" max="1802" width="10.7109375" customWidth="1"/>
    <col min="1805" max="1805" width="10.42578125" customWidth="1"/>
    <col min="1807" max="1807" width="8.140625" customWidth="1"/>
    <col min="1808" max="1808" width="8.7109375" customWidth="1"/>
    <col min="1810" max="1810" width="10.28515625" bestFit="1" customWidth="1"/>
    <col min="1813" max="1813" width="25.42578125" bestFit="1" customWidth="1"/>
    <col min="2049" max="2049" width="6.140625" customWidth="1"/>
    <col min="2050" max="2050" width="9.140625" customWidth="1"/>
    <col min="2051" max="2051" width="10.140625" customWidth="1"/>
    <col min="2052" max="2052" width="11.140625" customWidth="1"/>
    <col min="2053" max="2053" width="12.5703125" customWidth="1"/>
    <col min="2054" max="2054" width="13.140625" customWidth="1"/>
    <col min="2055" max="2055" width="9.85546875" customWidth="1"/>
    <col min="2056" max="2056" width="9.42578125" customWidth="1"/>
    <col min="2057" max="2057" width="10" customWidth="1"/>
    <col min="2058" max="2058" width="10.7109375" customWidth="1"/>
    <col min="2061" max="2061" width="10.42578125" customWidth="1"/>
    <col min="2063" max="2063" width="8.140625" customWidth="1"/>
    <col min="2064" max="2064" width="8.7109375" customWidth="1"/>
    <col min="2066" max="2066" width="10.28515625" bestFit="1" customWidth="1"/>
    <col min="2069" max="2069" width="25.42578125" bestFit="1" customWidth="1"/>
    <col min="2305" max="2305" width="6.140625" customWidth="1"/>
    <col min="2306" max="2306" width="9.140625" customWidth="1"/>
    <col min="2307" max="2307" width="10.140625" customWidth="1"/>
    <col min="2308" max="2308" width="11.140625" customWidth="1"/>
    <col min="2309" max="2309" width="12.5703125" customWidth="1"/>
    <col min="2310" max="2310" width="13.140625" customWidth="1"/>
    <col min="2311" max="2311" width="9.85546875" customWidth="1"/>
    <col min="2312" max="2312" width="9.42578125" customWidth="1"/>
    <col min="2313" max="2313" width="10" customWidth="1"/>
    <col min="2314" max="2314" width="10.7109375" customWidth="1"/>
    <col min="2317" max="2317" width="10.42578125" customWidth="1"/>
    <col min="2319" max="2319" width="8.140625" customWidth="1"/>
    <col min="2320" max="2320" width="8.7109375" customWidth="1"/>
    <col min="2322" max="2322" width="10.28515625" bestFit="1" customWidth="1"/>
    <col min="2325" max="2325" width="25.42578125" bestFit="1" customWidth="1"/>
    <col min="2561" max="2561" width="6.140625" customWidth="1"/>
    <col min="2562" max="2562" width="9.140625" customWidth="1"/>
    <col min="2563" max="2563" width="10.140625" customWidth="1"/>
    <col min="2564" max="2564" width="11.140625" customWidth="1"/>
    <col min="2565" max="2565" width="12.5703125" customWidth="1"/>
    <col min="2566" max="2566" width="13.140625" customWidth="1"/>
    <col min="2567" max="2567" width="9.85546875" customWidth="1"/>
    <col min="2568" max="2568" width="9.42578125" customWidth="1"/>
    <col min="2569" max="2569" width="10" customWidth="1"/>
    <col min="2570" max="2570" width="10.7109375" customWidth="1"/>
    <col min="2573" max="2573" width="10.42578125" customWidth="1"/>
    <col min="2575" max="2575" width="8.140625" customWidth="1"/>
    <col min="2576" max="2576" width="8.7109375" customWidth="1"/>
    <col min="2578" max="2578" width="10.28515625" bestFit="1" customWidth="1"/>
    <col min="2581" max="2581" width="25.42578125" bestFit="1" customWidth="1"/>
    <col min="2817" max="2817" width="6.140625" customWidth="1"/>
    <col min="2818" max="2818" width="9.140625" customWidth="1"/>
    <col min="2819" max="2819" width="10.140625" customWidth="1"/>
    <col min="2820" max="2820" width="11.140625" customWidth="1"/>
    <col min="2821" max="2821" width="12.5703125" customWidth="1"/>
    <col min="2822" max="2822" width="13.140625" customWidth="1"/>
    <col min="2823" max="2823" width="9.85546875" customWidth="1"/>
    <col min="2824" max="2824" width="9.42578125" customWidth="1"/>
    <col min="2825" max="2825" width="10" customWidth="1"/>
    <col min="2826" max="2826" width="10.7109375" customWidth="1"/>
    <col min="2829" max="2829" width="10.42578125" customWidth="1"/>
    <col min="2831" max="2831" width="8.140625" customWidth="1"/>
    <col min="2832" max="2832" width="8.7109375" customWidth="1"/>
    <col min="2834" max="2834" width="10.28515625" bestFit="1" customWidth="1"/>
    <col min="2837" max="2837" width="25.42578125" bestFit="1" customWidth="1"/>
    <col min="3073" max="3073" width="6.140625" customWidth="1"/>
    <col min="3074" max="3074" width="9.140625" customWidth="1"/>
    <col min="3075" max="3075" width="10.140625" customWidth="1"/>
    <col min="3076" max="3076" width="11.140625" customWidth="1"/>
    <col min="3077" max="3077" width="12.5703125" customWidth="1"/>
    <col min="3078" max="3078" width="13.140625" customWidth="1"/>
    <col min="3079" max="3079" width="9.85546875" customWidth="1"/>
    <col min="3080" max="3080" width="9.42578125" customWidth="1"/>
    <col min="3081" max="3081" width="10" customWidth="1"/>
    <col min="3082" max="3082" width="10.7109375" customWidth="1"/>
    <col min="3085" max="3085" width="10.42578125" customWidth="1"/>
    <col min="3087" max="3087" width="8.140625" customWidth="1"/>
    <col min="3088" max="3088" width="8.7109375" customWidth="1"/>
    <col min="3090" max="3090" width="10.28515625" bestFit="1" customWidth="1"/>
    <col min="3093" max="3093" width="25.42578125" bestFit="1" customWidth="1"/>
    <col min="3329" max="3329" width="6.140625" customWidth="1"/>
    <col min="3330" max="3330" width="9.140625" customWidth="1"/>
    <col min="3331" max="3331" width="10.140625" customWidth="1"/>
    <col min="3332" max="3332" width="11.140625" customWidth="1"/>
    <col min="3333" max="3333" width="12.5703125" customWidth="1"/>
    <col min="3334" max="3334" width="13.140625" customWidth="1"/>
    <col min="3335" max="3335" width="9.85546875" customWidth="1"/>
    <col min="3336" max="3336" width="9.42578125" customWidth="1"/>
    <col min="3337" max="3337" width="10" customWidth="1"/>
    <col min="3338" max="3338" width="10.7109375" customWidth="1"/>
    <col min="3341" max="3341" width="10.42578125" customWidth="1"/>
    <col min="3343" max="3343" width="8.140625" customWidth="1"/>
    <col min="3344" max="3344" width="8.7109375" customWidth="1"/>
    <col min="3346" max="3346" width="10.28515625" bestFit="1" customWidth="1"/>
    <col min="3349" max="3349" width="25.42578125" bestFit="1" customWidth="1"/>
    <col min="3585" max="3585" width="6.140625" customWidth="1"/>
    <col min="3586" max="3586" width="9.140625" customWidth="1"/>
    <col min="3587" max="3587" width="10.140625" customWidth="1"/>
    <col min="3588" max="3588" width="11.140625" customWidth="1"/>
    <col min="3589" max="3589" width="12.5703125" customWidth="1"/>
    <col min="3590" max="3590" width="13.140625" customWidth="1"/>
    <col min="3591" max="3591" width="9.85546875" customWidth="1"/>
    <col min="3592" max="3592" width="9.42578125" customWidth="1"/>
    <col min="3593" max="3593" width="10" customWidth="1"/>
    <col min="3594" max="3594" width="10.7109375" customWidth="1"/>
    <col min="3597" max="3597" width="10.42578125" customWidth="1"/>
    <col min="3599" max="3599" width="8.140625" customWidth="1"/>
    <col min="3600" max="3600" width="8.7109375" customWidth="1"/>
    <col min="3602" max="3602" width="10.28515625" bestFit="1" customWidth="1"/>
    <col min="3605" max="3605" width="25.42578125" bestFit="1" customWidth="1"/>
    <col min="3841" max="3841" width="6.140625" customWidth="1"/>
    <col min="3842" max="3842" width="9.140625" customWidth="1"/>
    <col min="3843" max="3843" width="10.140625" customWidth="1"/>
    <col min="3844" max="3844" width="11.140625" customWidth="1"/>
    <col min="3845" max="3845" width="12.5703125" customWidth="1"/>
    <col min="3846" max="3846" width="13.140625" customWidth="1"/>
    <col min="3847" max="3847" width="9.85546875" customWidth="1"/>
    <col min="3848" max="3848" width="9.42578125" customWidth="1"/>
    <col min="3849" max="3849" width="10" customWidth="1"/>
    <col min="3850" max="3850" width="10.7109375" customWidth="1"/>
    <col min="3853" max="3853" width="10.42578125" customWidth="1"/>
    <col min="3855" max="3855" width="8.140625" customWidth="1"/>
    <col min="3856" max="3856" width="8.7109375" customWidth="1"/>
    <col min="3858" max="3858" width="10.28515625" bestFit="1" customWidth="1"/>
    <col min="3861" max="3861" width="25.42578125" bestFit="1" customWidth="1"/>
    <col min="4097" max="4097" width="6.140625" customWidth="1"/>
    <col min="4098" max="4098" width="9.140625" customWidth="1"/>
    <col min="4099" max="4099" width="10.140625" customWidth="1"/>
    <col min="4100" max="4100" width="11.140625" customWidth="1"/>
    <col min="4101" max="4101" width="12.5703125" customWidth="1"/>
    <col min="4102" max="4102" width="13.140625" customWidth="1"/>
    <col min="4103" max="4103" width="9.85546875" customWidth="1"/>
    <col min="4104" max="4104" width="9.42578125" customWidth="1"/>
    <col min="4105" max="4105" width="10" customWidth="1"/>
    <col min="4106" max="4106" width="10.7109375" customWidth="1"/>
    <col min="4109" max="4109" width="10.42578125" customWidth="1"/>
    <col min="4111" max="4111" width="8.140625" customWidth="1"/>
    <col min="4112" max="4112" width="8.7109375" customWidth="1"/>
    <col min="4114" max="4114" width="10.28515625" bestFit="1" customWidth="1"/>
    <col min="4117" max="4117" width="25.42578125" bestFit="1" customWidth="1"/>
    <col min="4353" max="4353" width="6.140625" customWidth="1"/>
    <col min="4354" max="4354" width="9.140625" customWidth="1"/>
    <col min="4355" max="4355" width="10.140625" customWidth="1"/>
    <col min="4356" max="4356" width="11.140625" customWidth="1"/>
    <col min="4357" max="4357" width="12.5703125" customWidth="1"/>
    <col min="4358" max="4358" width="13.140625" customWidth="1"/>
    <col min="4359" max="4359" width="9.85546875" customWidth="1"/>
    <col min="4360" max="4360" width="9.42578125" customWidth="1"/>
    <col min="4361" max="4361" width="10" customWidth="1"/>
    <col min="4362" max="4362" width="10.7109375" customWidth="1"/>
    <col min="4365" max="4365" width="10.42578125" customWidth="1"/>
    <col min="4367" max="4367" width="8.140625" customWidth="1"/>
    <col min="4368" max="4368" width="8.7109375" customWidth="1"/>
    <col min="4370" max="4370" width="10.28515625" bestFit="1" customWidth="1"/>
    <col min="4373" max="4373" width="25.42578125" bestFit="1" customWidth="1"/>
    <col min="4609" max="4609" width="6.140625" customWidth="1"/>
    <col min="4610" max="4610" width="9.140625" customWidth="1"/>
    <col min="4611" max="4611" width="10.140625" customWidth="1"/>
    <col min="4612" max="4612" width="11.140625" customWidth="1"/>
    <col min="4613" max="4613" width="12.5703125" customWidth="1"/>
    <col min="4614" max="4614" width="13.140625" customWidth="1"/>
    <col min="4615" max="4615" width="9.85546875" customWidth="1"/>
    <col min="4616" max="4616" width="9.42578125" customWidth="1"/>
    <col min="4617" max="4617" width="10" customWidth="1"/>
    <col min="4618" max="4618" width="10.7109375" customWidth="1"/>
    <col min="4621" max="4621" width="10.42578125" customWidth="1"/>
    <col min="4623" max="4623" width="8.140625" customWidth="1"/>
    <col min="4624" max="4624" width="8.7109375" customWidth="1"/>
    <col min="4626" max="4626" width="10.28515625" bestFit="1" customWidth="1"/>
    <col min="4629" max="4629" width="25.42578125" bestFit="1" customWidth="1"/>
    <col min="4865" max="4865" width="6.140625" customWidth="1"/>
    <col min="4866" max="4866" width="9.140625" customWidth="1"/>
    <col min="4867" max="4867" width="10.140625" customWidth="1"/>
    <col min="4868" max="4868" width="11.140625" customWidth="1"/>
    <col min="4869" max="4869" width="12.5703125" customWidth="1"/>
    <col min="4870" max="4870" width="13.140625" customWidth="1"/>
    <col min="4871" max="4871" width="9.85546875" customWidth="1"/>
    <col min="4872" max="4872" width="9.42578125" customWidth="1"/>
    <col min="4873" max="4873" width="10" customWidth="1"/>
    <col min="4874" max="4874" width="10.7109375" customWidth="1"/>
    <col min="4877" max="4877" width="10.42578125" customWidth="1"/>
    <col min="4879" max="4879" width="8.140625" customWidth="1"/>
    <col min="4880" max="4880" width="8.7109375" customWidth="1"/>
    <col min="4882" max="4882" width="10.28515625" bestFit="1" customWidth="1"/>
    <col min="4885" max="4885" width="25.42578125" bestFit="1" customWidth="1"/>
    <col min="5121" max="5121" width="6.140625" customWidth="1"/>
    <col min="5122" max="5122" width="9.140625" customWidth="1"/>
    <col min="5123" max="5123" width="10.140625" customWidth="1"/>
    <col min="5124" max="5124" width="11.140625" customWidth="1"/>
    <col min="5125" max="5125" width="12.5703125" customWidth="1"/>
    <col min="5126" max="5126" width="13.140625" customWidth="1"/>
    <col min="5127" max="5127" width="9.85546875" customWidth="1"/>
    <col min="5128" max="5128" width="9.42578125" customWidth="1"/>
    <col min="5129" max="5129" width="10" customWidth="1"/>
    <col min="5130" max="5130" width="10.7109375" customWidth="1"/>
    <col min="5133" max="5133" width="10.42578125" customWidth="1"/>
    <col min="5135" max="5135" width="8.140625" customWidth="1"/>
    <col min="5136" max="5136" width="8.7109375" customWidth="1"/>
    <col min="5138" max="5138" width="10.28515625" bestFit="1" customWidth="1"/>
    <col min="5141" max="5141" width="25.42578125" bestFit="1" customWidth="1"/>
    <col min="5377" max="5377" width="6.140625" customWidth="1"/>
    <col min="5378" max="5378" width="9.140625" customWidth="1"/>
    <col min="5379" max="5379" width="10.140625" customWidth="1"/>
    <col min="5380" max="5380" width="11.140625" customWidth="1"/>
    <col min="5381" max="5381" width="12.5703125" customWidth="1"/>
    <col min="5382" max="5382" width="13.140625" customWidth="1"/>
    <col min="5383" max="5383" width="9.85546875" customWidth="1"/>
    <col min="5384" max="5384" width="9.42578125" customWidth="1"/>
    <col min="5385" max="5385" width="10" customWidth="1"/>
    <col min="5386" max="5386" width="10.7109375" customWidth="1"/>
    <col min="5389" max="5389" width="10.42578125" customWidth="1"/>
    <col min="5391" max="5391" width="8.140625" customWidth="1"/>
    <col min="5392" max="5392" width="8.7109375" customWidth="1"/>
    <col min="5394" max="5394" width="10.28515625" bestFit="1" customWidth="1"/>
    <col min="5397" max="5397" width="25.42578125" bestFit="1" customWidth="1"/>
    <col min="5633" max="5633" width="6.140625" customWidth="1"/>
    <col min="5634" max="5634" width="9.140625" customWidth="1"/>
    <col min="5635" max="5635" width="10.140625" customWidth="1"/>
    <col min="5636" max="5636" width="11.140625" customWidth="1"/>
    <col min="5637" max="5637" width="12.5703125" customWidth="1"/>
    <col min="5638" max="5638" width="13.140625" customWidth="1"/>
    <col min="5639" max="5639" width="9.85546875" customWidth="1"/>
    <col min="5640" max="5640" width="9.42578125" customWidth="1"/>
    <col min="5641" max="5641" width="10" customWidth="1"/>
    <col min="5642" max="5642" width="10.7109375" customWidth="1"/>
    <col min="5645" max="5645" width="10.42578125" customWidth="1"/>
    <col min="5647" max="5647" width="8.140625" customWidth="1"/>
    <col min="5648" max="5648" width="8.7109375" customWidth="1"/>
    <col min="5650" max="5650" width="10.28515625" bestFit="1" customWidth="1"/>
    <col min="5653" max="5653" width="25.42578125" bestFit="1" customWidth="1"/>
    <col min="5889" max="5889" width="6.140625" customWidth="1"/>
    <col min="5890" max="5890" width="9.140625" customWidth="1"/>
    <col min="5891" max="5891" width="10.140625" customWidth="1"/>
    <col min="5892" max="5892" width="11.140625" customWidth="1"/>
    <col min="5893" max="5893" width="12.5703125" customWidth="1"/>
    <col min="5894" max="5894" width="13.140625" customWidth="1"/>
    <col min="5895" max="5895" width="9.85546875" customWidth="1"/>
    <col min="5896" max="5896" width="9.42578125" customWidth="1"/>
    <col min="5897" max="5897" width="10" customWidth="1"/>
    <col min="5898" max="5898" width="10.7109375" customWidth="1"/>
    <col min="5901" max="5901" width="10.42578125" customWidth="1"/>
    <col min="5903" max="5903" width="8.140625" customWidth="1"/>
    <col min="5904" max="5904" width="8.7109375" customWidth="1"/>
    <col min="5906" max="5906" width="10.28515625" bestFit="1" customWidth="1"/>
    <col min="5909" max="5909" width="25.42578125" bestFit="1" customWidth="1"/>
    <col min="6145" max="6145" width="6.140625" customWidth="1"/>
    <col min="6146" max="6146" width="9.140625" customWidth="1"/>
    <col min="6147" max="6147" width="10.140625" customWidth="1"/>
    <col min="6148" max="6148" width="11.140625" customWidth="1"/>
    <col min="6149" max="6149" width="12.5703125" customWidth="1"/>
    <col min="6150" max="6150" width="13.140625" customWidth="1"/>
    <col min="6151" max="6151" width="9.85546875" customWidth="1"/>
    <col min="6152" max="6152" width="9.42578125" customWidth="1"/>
    <col min="6153" max="6153" width="10" customWidth="1"/>
    <col min="6154" max="6154" width="10.7109375" customWidth="1"/>
    <col min="6157" max="6157" width="10.42578125" customWidth="1"/>
    <col min="6159" max="6159" width="8.140625" customWidth="1"/>
    <col min="6160" max="6160" width="8.7109375" customWidth="1"/>
    <col min="6162" max="6162" width="10.28515625" bestFit="1" customWidth="1"/>
    <col min="6165" max="6165" width="25.42578125" bestFit="1" customWidth="1"/>
    <col min="6401" max="6401" width="6.140625" customWidth="1"/>
    <col min="6402" max="6402" width="9.140625" customWidth="1"/>
    <col min="6403" max="6403" width="10.140625" customWidth="1"/>
    <col min="6404" max="6404" width="11.140625" customWidth="1"/>
    <col min="6405" max="6405" width="12.5703125" customWidth="1"/>
    <col min="6406" max="6406" width="13.140625" customWidth="1"/>
    <col min="6407" max="6407" width="9.85546875" customWidth="1"/>
    <col min="6408" max="6408" width="9.42578125" customWidth="1"/>
    <col min="6409" max="6409" width="10" customWidth="1"/>
    <col min="6410" max="6410" width="10.7109375" customWidth="1"/>
    <col min="6413" max="6413" width="10.42578125" customWidth="1"/>
    <col min="6415" max="6415" width="8.140625" customWidth="1"/>
    <col min="6416" max="6416" width="8.7109375" customWidth="1"/>
    <col min="6418" max="6418" width="10.28515625" bestFit="1" customWidth="1"/>
    <col min="6421" max="6421" width="25.42578125" bestFit="1" customWidth="1"/>
    <col min="6657" max="6657" width="6.140625" customWidth="1"/>
    <col min="6658" max="6658" width="9.140625" customWidth="1"/>
    <col min="6659" max="6659" width="10.140625" customWidth="1"/>
    <col min="6660" max="6660" width="11.140625" customWidth="1"/>
    <col min="6661" max="6661" width="12.5703125" customWidth="1"/>
    <col min="6662" max="6662" width="13.140625" customWidth="1"/>
    <col min="6663" max="6663" width="9.85546875" customWidth="1"/>
    <col min="6664" max="6664" width="9.42578125" customWidth="1"/>
    <col min="6665" max="6665" width="10" customWidth="1"/>
    <col min="6666" max="6666" width="10.7109375" customWidth="1"/>
    <col min="6669" max="6669" width="10.42578125" customWidth="1"/>
    <col min="6671" max="6671" width="8.140625" customWidth="1"/>
    <col min="6672" max="6672" width="8.7109375" customWidth="1"/>
    <col min="6674" max="6674" width="10.28515625" bestFit="1" customWidth="1"/>
    <col min="6677" max="6677" width="25.42578125" bestFit="1" customWidth="1"/>
    <col min="6913" max="6913" width="6.140625" customWidth="1"/>
    <col min="6914" max="6914" width="9.140625" customWidth="1"/>
    <col min="6915" max="6915" width="10.140625" customWidth="1"/>
    <col min="6916" max="6916" width="11.140625" customWidth="1"/>
    <col min="6917" max="6917" width="12.5703125" customWidth="1"/>
    <col min="6918" max="6918" width="13.140625" customWidth="1"/>
    <col min="6919" max="6919" width="9.85546875" customWidth="1"/>
    <col min="6920" max="6920" width="9.42578125" customWidth="1"/>
    <col min="6921" max="6921" width="10" customWidth="1"/>
    <col min="6922" max="6922" width="10.7109375" customWidth="1"/>
    <col min="6925" max="6925" width="10.42578125" customWidth="1"/>
    <col min="6927" max="6927" width="8.140625" customWidth="1"/>
    <col min="6928" max="6928" width="8.7109375" customWidth="1"/>
    <col min="6930" max="6930" width="10.28515625" bestFit="1" customWidth="1"/>
    <col min="6933" max="6933" width="25.42578125" bestFit="1" customWidth="1"/>
    <col min="7169" max="7169" width="6.140625" customWidth="1"/>
    <col min="7170" max="7170" width="9.140625" customWidth="1"/>
    <col min="7171" max="7171" width="10.140625" customWidth="1"/>
    <col min="7172" max="7172" width="11.140625" customWidth="1"/>
    <col min="7173" max="7173" width="12.5703125" customWidth="1"/>
    <col min="7174" max="7174" width="13.140625" customWidth="1"/>
    <col min="7175" max="7175" width="9.85546875" customWidth="1"/>
    <col min="7176" max="7176" width="9.42578125" customWidth="1"/>
    <col min="7177" max="7177" width="10" customWidth="1"/>
    <col min="7178" max="7178" width="10.7109375" customWidth="1"/>
    <col min="7181" max="7181" width="10.42578125" customWidth="1"/>
    <col min="7183" max="7183" width="8.140625" customWidth="1"/>
    <col min="7184" max="7184" width="8.7109375" customWidth="1"/>
    <col min="7186" max="7186" width="10.28515625" bestFit="1" customWidth="1"/>
    <col min="7189" max="7189" width="25.42578125" bestFit="1" customWidth="1"/>
    <col min="7425" max="7425" width="6.140625" customWidth="1"/>
    <col min="7426" max="7426" width="9.140625" customWidth="1"/>
    <col min="7427" max="7427" width="10.140625" customWidth="1"/>
    <col min="7428" max="7428" width="11.140625" customWidth="1"/>
    <col min="7429" max="7429" width="12.5703125" customWidth="1"/>
    <col min="7430" max="7430" width="13.140625" customWidth="1"/>
    <col min="7431" max="7431" width="9.85546875" customWidth="1"/>
    <col min="7432" max="7432" width="9.42578125" customWidth="1"/>
    <col min="7433" max="7433" width="10" customWidth="1"/>
    <col min="7434" max="7434" width="10.7109375" customWidth="1"/>
    <col min="7437" max="7437" width="10.42578125" customWidth="1"/>
    <col min="7439" max="7439" width="8.140625" customWidth="1"/>
    <col min="7440" max="7440" width="8.7109375" customWidth="1"/>
    <col min="7442" max="7442" width="10.28515625" bestFit="1" customWidth="1"/>
    <col min="7445" max="7445" width="25.42578125" bestFit="1" customWidth="1"/>
    <col min="7681" max="7681" width="6.140625" customWidth="1"/>
    <col min="7682" max="7682" width="9.140625" customWidth="1"/>
    <col min="7683" max="7683" width="10.140625" customWidth="1"/>
    <col min="7684" max="7684" width="11.140625" customWidth="1"/>
    <col min="7685" max="7685" width="12.5703125" customWidth="1"/>
    <col min="7686" max="7686" width="13.140625" customWidth="1"/>
    <col min="7687" max="7687" width="9.85546875" customWidth="1"/>
    <col min="7688" max="7688" width="9.42578125" customWidth="1"/>
    <col min="7689" max="7689" width="10" customWidth="1"/>
    <col min="7690" max="7690" width="10.7109375" customWidth="1"/>
    <col min="7693" max="7693" width="10.42578125" customWidth="1"/>
    <col min="7695" max="7695" width="8.140625" customWidth="1"/>
    <col min="7696" max="7696" width="8.7109375" customWidth="1"/>
    <col min="7698" max="7698" width="10.28515625" bestFit="1" customWidth="1"/>
    <col min="7701" max="7701" width="25.42578125" bestFit="1" customWidth="1"/>
    <col min="7937" max="7937" width="6.140625" customWidth="1"/>
    <col min="7938" max="7938" width="9.140625" customWidth="1"/>
    <col min="7939" max="7939" width="10.140625" customWidth="1"/>
    <col min="7940" max="7940" width="11.140625" customWidth="1"/>
    <col min="7941" max="7941" width="12.5703125" customWidth="1"/>
    <col min="7942" max="7942" width="13.140625" customWidth="1"/>
    <col min="7943" max="7943" width="9.85546875" customWidth="1"/>
    <col min="7944" max="7944" width="9.42578125" customWidth="1"/>
    <col min="7945" max="7945" width="10" customWidth="1"/>
    <col min="7946" max="7946" width="10.7109375" customWidth="1"/>
    <col min="7949" max="7949" width="10.42578125" customWidth="1"/>
    <col min="7951" max="7951" width="8.140625" customWidth="1"/>
    <col min="7952" max="7952" width="8.7109375" customWidth="1"/>
    <col min="7954" max="7954" width="10.28515625" bestFit="1" customWidth="1"/>
    <col min="7957" max="7957" width="25.42578125" bestFit="1" customWidth="1"/>
    <col min="8193" max="8193" width="6.140625" customWidth="1"/>
    <col min="8194" max="8194" width="9.140625" customWidth="1"/>
    <col min="8195" max="8195" width="10.140625" customWidth="1"/>
    <col min="8196" max="8196" width="11.140625" customWidth="1"/>
    <col min="8197" max="8197" width="12.5703125" customWidth="1"/>
    <col min="8198" max="8198" width="13.140625" customWidth="1"/>
    <col min="8199" max="8199" width="9.85546875" customWidth="1"/>
    <col min="8200" max="8200" width="9.42578125" customWidth="1"/>
    <col min="8201" max="8201" width="10" customWidth="1"/>
    <col min="8202" max="8202" width="10.7109375" customWidth="1"/>
    <col min="8205" max="8205" width="10.42578125" customWidth="1"/>
    <col min="8207" max="8207" width="8.140625" customWidth="1"/>
    <col min="8208" max="8208" width="8.7109375" customWidth="1"/>
    <col min="8210" max="8210" width="10.28515625" bestFit="1" customWidth="1"/>
    <col min="8213" max="8213" width="25.42578125" bestFit="1" customWidth="1"/>
    <col min="8449" max="8449" width="6.140625" customWidth="1"/>
    <col min="8450" max="8450" width="9.140625" customWidth="1"/>
    <col min="8451" max="8451" width="10.140625" customWidth="1"/>
    <col min="8452" max="8452" width="11.140625" customWidth="1"/>
    <col min="8453" max="8453" width="12.5703125" customWidth="1"/>
    <col min="8454" max="8454" width="13.140625" customWidth="1"/>
    <col min="8455" max="8455" width="9.85546875" customWidth="1"/>
    <col min="8456" max="8456" width="9.42578125" customWidth="1"/>
    <col min="8457" max="8457" width="10" customWidth="1"/>
    <col min="8458" max="8458" width="10.7109375" customWidth="1"/>
    <col min="8461" max="8461" width="10.42578125" customWidth="1"/>
    <col min="8463" max="8463" width="8.140625" customWidth="1"/>
    <col min="8464" max="8464" width="8.7109375" customWidth="1"/>
    <col min="8466" max="8466" width="10.28515625" bestFit="1" customWidth="1"/>
    <col min="8469" max="8469" width="25.42578125" bestFit="1" customWidth="1"/>
    <col min="8705" max="8705" width="6.140625" customWidth="1"/>
    <col min="8706" max="8706" width="9.140625" customWidth="1"/>
    <col min="8707" max="8707" width="10.140625" customWidth="1"/>
    <col min="8708" max="8708" width="11.140625" customWidth="1"/>
    <col min="8709" max="8709" width="12.5703125" customWidth="1"/>
    <col min="8710" max="8710" width="13.140625" customWidth="1"/>
    <col min="8711" max="8711" width="9.85546875" customWidth="1"/>
    <col min="8712" max="8712" width="9.42578125" customWidth="1"/>
    <col min="8713" max="8713" width="10" customWidth="1"/>
    <col min="8714" max="8714" width="10.7109375" customWidth="1"/>
    <col min="8717" max="8717" width="10.42578125" customWidth="1"/>
    <col min="8719" max="8719" width="8.140625" customWidth="1"/>
    <col min="8720" max="8720" width="8.7109375" customWidth="1"/>
    <col min="8722" max="8722" width="10.28515625" bestFit="1" customWidth="1"/>
    <col min="8725" max="8725" width="25.42578125" bestFit="1" customWidth="1"/>
    <col min="8961" max="8961" width="6.140625" customWidth="1"/>
    <col min="8962" max="8962" width="9.140625" customWidth="1"/>
    <col min="8963" max="8963" width="10.140625" customWidth="1"/>
    <col min="8964" max="8964" width="11.140625" customWidth="1"/>
    <col min="8965" max="8965" width="12.5703125" customWidth="1"/>
    <col min="8966" max="8966" width="13.140625" customWidth="1"/>
    <col min="8967" max="8967" width="9.85546875" customWidth="1"/>
    <col min="8968" max="8968" width="9.42578125" customWidth="1"/>
    <col min="8969" max="8969" width="10" customWidth="1"/>
    <col min="8970" max="8970" width="10.7109375" customWidth="1"/>
    <col min="8973" max="8973" width="10.42578125" customWidth="1"/>
    <col min="8975" max="8975" width="8.140625" customWidth="1"/>
    <col min="8976" max="8976" width="8.7109375" customWidth="1"/>
    <col min="8978" max="8978" width="10.28515625" bestFit="1" customWidth="1"/>
    <col min="8981" max="8981" width="25.42578125" bestFit="1" customWidth="1"/>
    <col min="9217" max="9217" width="6.140625" customWidth="1"/>
    <col min="9218" max="9218" width="9.140625" customWidth="1"/>
    <col min="9219" max="9219" width="10.140625" customWidth="1"/>
    <col min="9220" max="9220" width="11.140625" customWidth="1"/>
    <col min="9221" max="9221" width="12.5703125" customWidth="1"/>
    <col min="9222" max="9222" width="13.140625" customWidth="1"/>
    <col min="9223" max="9223" width="9.85546875" customWidth="1"/>
    <col min="9224" max="9224" width="9.42578125" customWidth="1"/>
    <col min="9225" max="9225" width="10" customWidth="1"/>
    <col min="9226" max="9226" width="10.7109375" customWidth="1"/>
    <col min="9229" max="9229" width="10.42578125" customWidth="1"/>
    <col min="9231" max="9231" width="8.140625" customWidth="1"/>
    <col min="9232" max="9232" width="8.7109375" customWidth="1"/>
    <col min="9234" max="9234" width="10.28515625" bestFit="1" customWidth="1"/>
    <col min="9237" max="9237" width="25.42578125" bestFit="1" customWidth="1"/>
    <col min="9473" max="9473" width="6.140625" customWidth="1"/>
    <col min="9474" max="9474" width="9.140625" customWidth="1"/>
    <col min="9475" max="9475" width="10.140625" customWidth="1"/>
    <col min="9476" max="9476" width="11.140625" customWidth="1"/>
    <col min="9477" max="9477" width="12.5703125" customWidth="1"/>
    <col min="9478" max="9478" width="13.140625" customWidth="1"/>
    <col min="9479" max="9479" width="9.85546875" customWidth="1"/>
    <col min="9480" max="9480" width="9.42578125" customWidth="1"/>
    <col min="9481" max="9481" width="10" customWidth="1"/>
    <col min="9482" max="9482" width="10.7109375" customWidth="1"/>
    <col min="9485" max="9485" width="10.42578125" customWidth="1"/>
    <col min="9487" max="9487" width="8.140625" customWidth="1"/>
    <col min="9488" max="9488" width="8.7109375" customWidth="1"/>
    <col min="9490" max="9490" width="10.28515625" bestFit="1" customWidth="1"/>
    <col min="9493" max="9493" width="25.42578125" bestFit="1" customWidth="1"/>
    <col min="9729" max="9729" width="6.140625" customWidth="1"/>
    <col min="9730" max="9730" width="9.140625" customWidth="1"/>
    <col min="9731" max="9731" width="10.140625" customWidth="1"/>
    <col min="9732" max="9732" width="11.140625" customWidth="1"/>
    <col min="9733" max="9733" width="12.5703125" customWidth="1"/>
    <col min="9734" max="9734" width="13.140625" customWidth="1"/>
    <col min="9735" max="9735" width="9.85546875" customWidth="1"/>
    <col min="9736" max="9736" width="9.42578125" customWidth="1"/>
    <col min="9737" max="9737" width="10" customWidth="1"/>
    <col min="9738" max="9738" width="10.7109375" customWidth="1"/>
    <col min="9741" max="9741" width="10.42578125" customWidth="1"/>
    <col min="9743" max="9743" width="8.140625" customWidth="1"/>
    <col min="9744" max="9744" width="8.7109375" customWidth="1"/>
    <col min="9746" max="9746" width="10.28515625" bestFit="1" customWidth="1"/>
    <col min="9749" max="9749" width="25.42578125" bestFit="1" customWidth="1"/>
    <col min="9985" max="9985" width="6.140625" customWidth="1"/>
    <col min="9986" max="9986" width="9.140625" customWidth="1"/>
    <col min="9987" max="9987" width="10.140625" customWidth="1"/>
    <col min="9988" max="9988" width="11.140625" customWidth="1"/>
    <col min="9989" max="9989" width="12.5703125" customWidth="1"/>
    <col min="9990" max="9990" width="13.140625" customWidth="1"/>
    <col min="9991" max="9991" width="9.85546875" customWidth="1"/>
    <col min="9992" max="9992" width="9.42578125" customWidth="1"/>
    <col min="9993" max="9993" width="10" customWidth="1"/>
    <col min="9994" max="9994" width="10.7109375" customWidth="1"/>
    <col min="9997" max="9997" width="10.42578125" customWidth="1"/>
    <col min="9999" max="9999" width="8.140625" customWidth="1"/>
    <col min="10000" max="10000" width="8.7109375" customWidth="1"/>
    <col min="10002" max="10002" width="10.28515625" bestFit="1" customWidth="1"/>
    <col min="10005" max="10005" width="25.42578125" bestFit="1" customWidth="1"/>
    <col min="10241" max="10241" width="6.140625" customWidth="1"/>
    <col min="10242" max="10242" width="9.140625" customWidth="1"/>
    <col min="10243" max="10243" width="10.140625" customWidth="1"/>
    <col min="10244" max="10244" width="11.140625" customWidth="1"/>
    <col min="10245" max="10245" width="12.5703125" customWidth="1"/>
    <col min="10246" max="10246" width="13.140625" customWidth="1"/>
    <col min="10247" max="10247" width="9.85546875" customWidth="1"/>
    <col min="10248" max="10248" width="9.42578125" customWidth="1"/>
    <col min="10249" max="10249" width="10" customWidth="1"/>
    <col min="10250" max="10250" width="10.7109375" customWidth="1"/>
    <col min="10253" max="10253" width="10.42578125" customWidth="1"/>
    <col min="10255" max="10255" width="8.140625" customWidth="1"/>
    <col min="10256" max="10256" width="8.7109375" customWidth="1"/>
    <col min="10258" max="10258" width="10.28515625" bestFit="1" customWidth="1"/>
    <col min="10261" max="10261" width="25.42578125" bestFit="1" customWidth="1"/>
    <col min="10497" max="10497" width="6.140625" customWidth="1"/>
    <col min="10498" max="10498" width="9.140625" customWidth="1"/>
    <col min="10499" max="10499" width="10.140625" customWidth="1"/>
    <col min="10500" max="10500" width="11.140625" customWidth="1"/>
    <col min="10501" max="10501" width="12.5703125" customWidth="1"/>
    <col min="10502" max="10502" width="13.140625" customWidth="1"/>
    <col min="10503" max="10503" width="9.85546875" customWidth="1"/>
    <col min="10504" max="10504" width="9.42578125" customWidth="1"/>
    <col min="10505" max="10505" width="10" customWidth="1"/>
    <col min="10506" max="10506" width="10.7109375" customWidth="1"/>
    <col min="10509" max="10509" width="10.42578125" customWidth="1"/>
    <col min="10511" max="10511" width="8.140625" customWidth="1"/>
    <col min="10512" max="10512" width="8.7109375" customWidth="1"/>
    <col min="10514" max="10514" width="10.28515625" bestFit="1" customWidth="1"/>
    <col min="10517" max="10517" width="25.42578125" bestFit="1" customWidth="1"/>
    <col min="10753" max="10753" width="6.140625" customWidth="1"/>
    <col min="10754" max="10754" width="9.140625" customWidth="1"/>
    <col min="10755" max="10755" width="10.140625" customWidth="1"/>
    <col min="10756" max="10756" width="11.140625" customWidth="1"/>
    <col min="10757" max="10757" width="12.5703125" customWidth="1"/>
    <col min="10758" max="10758" width="13.140625" customWidth="1"/>
    <col min="10759" max="10759" width="9.85546875" customWidth="1"/>
    <col min="10760" max="10760" width="9.42578125" customWidth="1"/>
    <col min="10761" max="10761" width="10" customWidth="1"/>
    <col min="10762" max="10762" width="10.7109375" customWidth="1"/>
    <col min="10765" max="10765" width="10.42578125" customWidth="1"/>
    <col min="10767" max="10767" width="8.140625" customWidth="1"/>
    <col min="10768" max="10768" width="8.7109375" customWidth="1"/>
    <col min="10770" max="10770" width="10.28515625" bestFit="1" customWidth="1"/>
    <col min="10773" max="10773" width="25.42578125" bestFit="1" customWidth="1"/>
    <col min="11009" max="11009" width="6.140625" customWidth="1"/>
    <col min="11010" max="11010" width="9.140625" customWidth="1"/>
    <col min="11011" max="11011" width="10.140625" customWidth="1"/>
    <col min="11012" max="11012" width="11.140625" customWidth="1"/>
    <col min="11013" max="11013" width="12.5703125" customWidth="1"/>
    <col min="11014" max="11014" width="13.140625" customWidth="1"/>
    <col min="11015" max="11015" width="9.85546875" customWidth="1"/>
    <col min="11016" max="11016" width="9.42578125" customWidth="1"/>
    <col min="11017" max="11017" width="10" customWidth="1"/>
    <col min="11018" max="11018" width="10.7109375" customWidth="1"/>
    <col min="11021" max="11021" width="10.42578125" customWidth="1"/>
    <col min="11023" max="11023" width="8.140625" customWidth="1"/>
    <col min="11024" max="11024" width="8.7109375" customWidth="1"/>
    <col min="11026" max="11026" width="10.28515625" bestFit="1" customWidth="1"/>
    <col min="11029" max="11029" width="25.42578125" bestFit="1" customWidth="1"/>
    <col min="11265" max="11265" width="6.140625" customWidth="1"/>
    <col min="11266" max="11266" width="9.140625" customWidth="1"/>
    <col min="11267" max="11267" width="10.140625" customWidth="1"/>
    <col min="11268" max="11268" width="11.140625" customWidth="1"/>
    <col min="11269" max="11269" width="12.5703125" customWidth="1"/>
    <col min="11270" max="11270" width="13.140625" customWidth="1"/>
    <col min="11271" max="11271" width="9.85546875" customWidth="1"/>
    <col min="11272" max="11272" width="9.42578125" customWidth="1"/>
    <col min="11273" max="11273" width="10" customWidth="1"/>
    <col min="11274" max="11274" width="10.7109375" customWidth="1"/>
    <col min="11277" max="11277" width="10.42578125" customWidth="1"/>
    <col min="11279" max="11279" width="8.140625" customWidth="1"/>
    <col min="11280" max="11280" width="8.7109375" customWidth="1"/>
    <col min="11282" max="11282" width="10.28515625" bestFit="1" customWidth="1"/>
    <col min="11285" max="11285" width="25.42578125" bestFit="1" customWidth="1"/>
    <col min="11521" max="11521" width="6.140625" customWidth="1"/>
    <col min="11522" max="11522" width="9.140625" customWidth="1"/>
    <col min="11523" max="11523" width="10.140625" customWidth="1"/>
    <col min="11524" max="11524" width="11.140625" customWidth="1"/>
    <col min="11525" max="11525" width="12.5703125" customWidth="1"/>
    <col min="11526" max="11526" width="13.140625" customWidth="1"/>
    <col min="11527" max="11527" width="9.85546875" customWidth="1"/>
    <col min="11528" max="11528" width="9.42578125" customWidth="1"/>
    <col min="11529" max="11529" width="10" customWidth="1"/>
    <col min="11530" max="11530" width="10.7109375" customWidth="1"/>
    <col min="11533" max="11533" width="10.42578125" customWidth="1"/>
    <col min="11535" max="11535" width="8.140625" customWidth="1"/>
    <col min="11536" max="11536" width="8.7109375" customWidth="1"/>
    <col min="11538" max="11538" width="10.28515625" bestFit="1" customWidth="1"/>
    <col min="11541" max="11541" width="25.42578125" bestFit="1" customWidth="1"/>
    <col min="11777" max="11777" width="6.140625" customWidth="1"/>
    <col min="11778" max="11778" width="9.140625" customWidth="1"/>
    <col min="11779" max="11779" width="10.140625" customWidth="1"/>
    <col min="11780" max="11780" width="11.140625" customWidth="1"/>
    <col min="11781" max="11781" width="12.5703125" customWidth="1"/>
    <col min="11782" max="11782" width="13.140625" customWidth="1"/>
    <col min="11783" max="11783" width="9.85546875" customWidth="1"/>
    <col min="11784" max="11784" width="9.42578125" customWidth="1"/>
    <col min="11785" max="11785" width="10" customWidth="1"/>
    <col min="11786" max="11786" width="10.7109375" customWidth="1"/>
    <col min="11789" max="11789" width="10.42578125" customWidth="1"/>
    <col min="11791" max="11791" width="8.140625" customWidth="1"/>
    <col min="11792" max="11792" width="8.7109375" customWidth="1"/>
    <col min="11794" max="11794" width="10.28515625" bestFit="1" customWidth="1"/>
    <col min="11797" max="11797" width="25.42578125" bestFit="1" customWidth="1"/>
    <col min="12033" max="12033" width="6.140625" customWidth="1"/>
    <col min="12034" max="12034" width="9.140625" customWidth="1"/>
    <col min="12035" max="12035" width="10.140625" customWidth="1"/>
    <col min="12036" max="12036" width="11.140625" customWidth="1"/>
    <col min="12037" max="12037" width="12.5703125" customWidth="1"/>
    <col min="12038" max="12038" width="13.140625" customWidth="1"/>
    <col min="12039" max="12039" width="9.85546875" customWidth="1"/>
    <col min="12040" max="12040" width="9.42578125" customWidth="1"/>
    <col min="12041" max="12041" width="10" customWidth="1"/>
    <col min="12042" max="12042" width="10.7109375" customWidth="1"/>
    <col min="12045" max="12045" width="10.42578125" customWidth="1"/>
    <col min="12047" max="12047" width="8.140625" customWidth="1"/>
    <col min="12048" max="12048" width="8.7109375" customWidth="1"/>
    <col min="12050" max="12050" width="10.28515625" bestFit="1" customWidth="1"/>
    <col min="12053" max="12053" width="25.42578125" bestFit="1" customWidth="1"/>
    <col min="12289" max="12289" width="6.140625" customWidth="1"/>
    <col min="12290" max="12290" width="9.140625" customWidth="1"/>
    <col min="12291" max="12291" width="10.140625" customWidth="1"/>
    <col min="12292" max="12292" width="11.140625" customWidth="1"/>
    <col min="12293" max="12293" width="12.5703125" customWidth="1"/>
    <col min="12294" max="12294" width="13.140625" customWidth="1"/>
    <col min="12295" max="12295" width="9.85546875" customWidth="1"/>
    <col min="12296" max="12296" width="9.42578125" customWidth="1"/>
    <col min="12297" max="12297" width="10" customWidth="1"/>
    <col min="12298" max="12298" width="10.7109375" customWidth="1"/>
    <col min="12301" max="12301" width="10.42578125" customWidth="1"/>
    <col min="12303" max="12303" width="8.140625" customWidth="1"/>
    <col min="12304" max="12304" width="8.7109375" customWidth="1"/>
    <col min="12306" max="12306" width="10.28515625" bestFit="1" customWidth="1"/>
    <col min="12309" max="12309" width="25.42578125" bestFit="1" customWidth="1"/>
    <col min="12545" max="12545" width="6.140625" customWidth="1"/>
    <col min="12546" max="12546" width="9.140625" customWidth="1"/>
    <col min="12547" max="12547" width="10.140625" customWidth="1"/>
    <col min="12548" max="12548" width="11.140625" customWidth="1"/>
    <col min="12549" max="12549" width="12.5703125" customWidth="1"/>
    <col min="12550" max="12550" width="13.140625" customWidth="1"/>
    <col min="12551" max="12551" width="9.85546875" customWidth="1"/>
    <col min="12552" max="12552" width="9.42578125" customWidth="1"/>
    <col min="12553" max="12553" width="10" customWidth="1"/>
    <col min="12554" max="12554" width="10.7109375" customWidth="1"/>
    <col min="12557" max="12557" width="10.42578125" customWidth="1"/>
    <col min="12559" max="12559" width="8.140625" customWidth="1"/>
    <col min="12560" max="12560" width="8.7109375" customWidth="1"/>
    <col min="12562" max="12562" width="10.28515625" bestFit="1" customWidth="1"/>
    <col min="12565" max="12565" width="25.42578125" bestFit="1" customWidth="1"/>
    <col min="12801" max="12801" width="6.140625" customWidth="1"/>
    <col min="12802" max="12802" width="9.140625" customWidth="1"/>
    <col min="12803" max="12803" width="10.140625" customWidth="1"/>
    <col min="12804" max="12804" width="11.140625" customWidth="1"/>
    <col min="12805" max="12805" width="12.5703125" customWidth="1"/>
    <col min="12806" max="12806" width="13.140625" customWidth="1"/>
    <col min="12807" max="12807" width="9.85546875" customWidth="1"/>
    <col min="12808" max="12808" width="9.42578125" customWidth="1"/>
    <col min="12809" max="12809" width="10" customWidth="1"/>
    <col min="12810" max="12810" width="10.7109375" customWidth="1"/>
    <col min="12813" max="12813" width="10.42578125" customWidth="1"/>
    <col min="12815" max="12815" width="8.140625" customWidth="1"/>
    <col min="12816" max="12816" width="8.7109375" customWidth="1"/>
    <col min="12818" max="12818" width="10.28515625" bestFit="1" customWidth="1"/>
    <col min="12821" max="12821" width="25.42578125" bestFit="1" customWidth="1"/>
    <col min="13057" max="13057" width="6.140625" customWidth="1"/>
    <col min="13058" max="13058" width="9.140625" customWidth="1"/>
    <col min="13059" max="13059" width="10.140625" customWidth="1"/>
    <col min="13060" max="13060" width="11.140625" customWidth="1"/>
    <col min="13061" max="13061" width="12.5703125" customWidth="1"/>
    <col min="13062" max="13062" width="13.140625" customWidth="1"/>
    <col min="13063" max="13063" width="9.85546875" customWidth="1"/>
    <col min="13064" max="13064" width="9.42578125" customWidth="1"/>
    <col min="13065" max="13065" width="10" customWidth="1"/>
    <col min="13066" max="13066" width="10.7109375" customWidth="1"/>
    <col min="13069" max="13069" width="10.42578125" customWidth="1"/>
    <col min="13071" max="13071" width="8.140625" customWidth="1"/>
    <col min="13072" max="13072" width="8.7109375" customWidth="1"/>
    <col min="13074" max="13074" width="10.28515625" bestFit="1" customWidth="1"/>
    <col min="13077" max="13077" width="25.42578125" bestFit="1" customWidth="1"/>
    <col min="13313" max="13313" width="6.140625" customWidth="1"/>
    <col min="13314" max="13314" width="9.140625" customWidth="1"/>
    <col min="13315" max="13315" width="10.140625" customWidth="1"/>
    <col min="13316" max="13316" width="11.140625" customWidth="1"/>
    <col min="13317" max="13317" width="12.5703125" customWidth="1"/>
    <col min="13318" max="13318" width="13.140625" customWidth="1"/>
    <col min="13319" max="13319" width="9.85546875" customWidth="1"/>
    <col min="13320" max="13320" width="9.42578125" customWidth="1"/>
    <col min="13321" max="13321" width="10" customWidth="1"/>
    <col min="13322" max="13322" width="10.7109375" customWidth="1"/>
    <col min="13325" max="13325" width="10.42578125" customWidth="1"/>
    <col min="13327" max="13327" width="8.140625" customWidth="1"/>
    <col min="13328" max="13328" width="8.7109375" customWidth="1"/>
    <col min="13330" max="13330" width="10.28515625" bestFit="1" customWidth="1"/>
    <col min="13333" max="13333" width="25.42578125" bestFit="1" customWidth="1"/>
    <col min="13569" max="13569" width="6.140625" customWidth="1"/>
    <col min="13570" max="13570" width="9.140625" customWidth="1"/>
    <col min="13571" max="13571" width="10.140625" customWidth="1"/>
    <col min="13572" max="13572" width="11.140625" customWidth="1"/>
    <col min="13573" max="13573" width="12.5703125" customWidth="1"/>
    <col min="13574" max="13574" width="13.140625" customWidth="1"/>
    <col min="13575" max="13575" width="9.85546875" customWidth="1"/>
    <col min="13576" max="13576" width="9.42578125" customWidth="1"/>
    <col min="13577" max="13577" width="10" customWidth="1"/>
    <col min="13578" max="13578" width="10.7109375" customWidth="1"/>
    <col min="13581" max="13581" width="10.42578125" customWidth="1"/>
    <col min="13583" max="13583" width="8.140625" customWidth="1"/>
    <col min="13584" max="13584" width="8.7109375" customWidth="1"/>
    <col min="13586" max="13586" width="10.28515625" bestFit="1" customWidth="1"/>
    <col min="13589" max="13589" width="25.42578125" bestFit="1" customWidth="1"/>
    <col min="13825" max="13825" width="6.140625" customWidth="1"/>
    <col min="13826" max="13826" width="9.140625" customWidth="1"/>
    <col min="13827" max="13827" width="10.140625" customWidth="1"/>
    <col min="13828" max="13828" width="11.140625" customWidth="1"/>
    <col min="13829" max="13829" width="12.5703125" customWidth="1"/>
    <col min="13830" max="13830" width="13.140625" customWidth="1"/>
    <col min="13831" max="13831" width="9.85546875" customWidth="1"/>
    <col min="13832" max="13832" width="9.42578125" customWidth="1"/>
    <col min="13833" max="13833" width="10" customWidth="1"/>
    <col min="13834" max="13834" width="10.7109375" customWidth="1"/>
    <col min="13837" max="13837" width="10.42578125" customWidth="1"/>
    <col min="13839" max="13839" width="8.140625" customWidth="1"/>
    <col min="13840" max="13840" width="8.7109375" customWidth="1"/>
    <col min="13842" max="13842" width="10.28515625" bestFit="1" customWidth="1"/>
    <col min="13845" max="13845" width="25.42578125" bestFit="1" customWidth="1"/>
    <col min="14081" max="14081" width="6.140625" customWidth="1"/>
    <col min="14082" max="14082" width="9.140625" customWidth="1"/>
    <col min="14083" max="14083" width="10.140625" customWidth="1"/>
    <col min="14084" max="14084" width="11.140625" customWidth="1"/>
    <col min="14085" max="14085" width="12.5703125" customWidth="1"/>
    <col min="14086" max="14086" width="13.140625" customWidth="1"/>
    <col min="14087" max="14087" width="9.85546875" customWidth="1"/>
    <col min="14088" max="14088" width="9.42578125" customWidth="1"/>
    <col min="14089" max="14089" width="10" customWidth="1"/>
    <col min="14090" max="14090" width="10.7109375" customWidth="1"/>
    <col min="14093" max="14093" width="10.42578125" customWidth="1"/>
    <col min="14095" max="14095" width="8.140625" customWidth="1"/>
    <col min="14096" max="14096" width="8.7109375" customWidth="1"/>
    <col min="14098" max="14098" width="10.28515625" bestFit="1" customWidth="1"/>
    <col min="14101" max="14101" width="25.42578125" bestFit="1" customWidth="1"/>
    <col min="14337" max="14337" width="6.140625" customWidth="1"/>
    <col min="14338" max="14338" width="9.140625" customWidth="1"/>
    <col min="14339" max="14339" width="10.140625" customWidth="1"/>
    <col min="14340" max="14340" width="11.140625" customWidth="1"/>
    <col min="14341" max="14341" width="12.5703125" customWidth="1"/>
    <col min="14342" max="14342" width="13.140625" customWidth="1"/>
    <col min="14343" max="14343" width="9.85546875" customWidth="1"/>
    <col min="14344" max="14344" width="9.42578125" customWidth="1"/>
    <col min="14345" max="14345" width="10" customWidth="1"/>
    <col min="14346" max="14346" width="10.7109375" customWidth="1"/>
    <col min="14349" max="14349" width="10.42578125" customWidth="1"/>
    <col min="14351" max="14351" width="8.140625" customWidth="1"/>
    <col min="14352" max="14352" width="8.7109375" customWidth="1"/>
    <col min="14354" max="14354" width="10.28515625" bestFit="1" customWidth="1"/>
    <col min="14357" max="14357" width="25.42578125" bestFit="1" customWidth="1"/>
    <col min="14593" max="14593" width="6.140625" customWidth="1"/>
    <col min="14594" max="14594" width="9.140625" customWidth="1"/>
    <col min="14595" max="14595" width="10.140625" customWidth="1"/>
    <col min="14596" max="14596" width="11.140625" customWidth="1"/>
    <col min="14597" max="14597" width="12.5703125" customWidth="1"/>
    <col min="14598" max="14598" width="13.140625" customWidth="1"/>
    <col min="14599" max="14599" width="9.85546875" customWidth="1"/>
    <col min="14600" max="14600" width="9.42578125" customWidth="1"/>
    <col min="14601" max="14601" width="10" customWidth="1"/>
    <col min="14602" max="14602" width="10.7109375" customWidth="1"/>
    <col min="14605" max="14605" width="10.42578125" customWidth="1"/>
    <col min="14607" max="14607" width="8.140625" customWidth="1"/>
    <col min="14608" max="14608" width="8.7109375" customWidth="1"/>
    <col min="14610" max="14610" width="10.28515625" bestFit="1" customWidth="1"/>
    <col min="14613" max="14613" width="25.42578125" bestFit="1" customWidth="1"/>
    <col min="14849" max="14849" width="6.140625" customWidth="1"/>
    <col min="14850" max="14850" width="9.140625" customWidth="1"/>
    <col min="14851" max="14851" width="10.140625" customWidth="1"/>
    <col min="14852" max="14852" width="11.140625" customWidth="1"/>
    <col min="14853" max="14853" width="12.5703125" customWidth="1"/>
    <col min="14854" max="14854" width="13.140625" customWidth="1"/>
    <col min="14855" max="14855" width="9.85546875" customWidth="1"/>
    <col min="14856" max="14856" width="9.42578125" customWidth="1"/>
    <col min="14857" max="14857" width="10" customWidth="1"/>
    <col min="14858" max="14858" width="10.7109375" customWidth="1"/>
    <col min="14861" max="14861" width="10.42578125" customWidth="1"/>
    <col min="14863" max="14863" width="8.140625" customWidth="1"/>
    <col min="14864" max="14864" width="8.7109375" customWidth="1"/>
    <col min="14866" max="14866" width="10.28515625" bestFit="1" customWidth="1"/>
    <col min="14869" max="14869" width="25.42578125" bestFit="1" customWidth="1"/>
    <col min="15105" max="15105" width="6.140625" customWidth="1"/>
    <col min="15106" max="15106" width="9.140625" customWidth="1"/>
    <col min="15107" max="15107" width="10.140625" customWidth="1"/>
    <col min="15108" max="15108" width="11.140625" customWidth="1"/>
    <col min="15109" max="15109" width="12.5703125" customWidth="1"/>
    <col min="15110" max="15110" width="13.140625" customWidth="1"/>
    <col min="15111" max="15111" width="9.85546875" customWidth="1"/>
    <col min="15112" max="15112" width="9.42578125" customWidth="1"/>
    <col min="15113" max="15113" width="10" customWidth="1"/>
    <col min="15114" max="15114" width="10.7109375" customWidth="1"/>
    <col min="15117" max="15117" width="10.42578125" customWidth="1"/>
    <col min="15119" max="15119" width="8.140625" customWidth="1"/>
    <col min="15120" max="15120" width="8.7109375" customWidth="1"/>
    <col min="15122" max="15122" width="10.28515625" bestFit="1" customWidth="1"/>
    <col min="15125" max="15125" width="25.42578125" bestFit="1" customWidth="1"/>
    <col min="15361" max="15361" width="6.140625" customWidth="1"/>
    <col min="15362" max="15362" width="9.140625" customWidth="1"/>
    <col min="15363" max="15363" width="10.140625" customWidth="1"/>
    <col min="15364" max="15364" width="11.140625" customWidth="1"/>
    <col min="15365" max="15365" width="12.5703125" customWidth="1"/>
    <col min="15366" max="15366" width="13.140625" customWidth="1"/>
    <col min="15367" max="15367" width="9.85546875" customWidth="1"/>
    <col min="15368" max="15368" width="9.42578125" customWidth="1"/>
    <col min="15369" max="15369" width="10" customWidth="1"/>
    <col min="15370" max="15370" width="10.7109375" customWidth="1"/>
    <col min="15373" max="15373" width="10.42578125" customWidth="1"/>
    <col min="15375" max="15375" width="8.140625" customWidth="1"/>
    <col min="15376" max="15376" width="8.7109375" customWidth="1"/>
    <col min="15378" max="15378" width="10.28515625" bestFit="1" customWidth="1"/>
    <col min="15381" max="15381" width="25.42578125" bestFit="1" customWidth="1"/>
    <col min="15617" max="15617" width="6.140625" customWidth="1"/>
    <col min="15618" max="15618" width="9.140625" customWidth="1"/>
    <col min="15619" max="15619" width="10.140625" customWidth="1"/>
    <col min="15620" max="15620" width="11.140625" customWidth="1"/>
    <col min="15621" max="15621" width="12.5703125" customWidth="1"/>
    <col min="15622" max="15622" width="13.140625" customWidth="1"/>
    <col min="15623" max="15623" width="9.85546875" customWidth="1"/>
    <col min="15624" max="15624" width="9.42578125" customWidth="1"/>
    <col min="15625" max="15625" width="10" customWidth="1"/>
    <col min="15626" max="15626" width="10.7109375" customWidth="1"/>
    <col min="15629" max="15629" width="10.42578125" customWidth="1"/>
    <col min="15631" max="15631" width="8.140625" customWidth="1"/>
    <col min="15632" max="15632" width="8.7109375" customWidth="1"/>
    <col min="15634" max="15634" width="10.28515625" bestFit="1" customWidth="1"/>
    <col min="15637" max="15637" width="25.42578125" bestFit="1" customWidth="1"/>
    <col min="15873" max="15873" width="6.140625" customWidth="1"/>
    <col min="15874" max="15874" width="9.140625" customWidth="1"/>
    <col min="15875" max="15875" width="10.140625" customWidth="1"/>
    <col min="15876" max="15876" width="11.140625" customWidth="1"/>
    <col min="15877" max="15877" width="12.5703125" customWidth="1"/>
    <col min="15878" max="15878" width="13.140625" customWidth="1"/>
    <col min="15879" max="15879" width="9.85546875" customWidth="1"/>
    <col min="15880" max="15880" width="9.42578125" customWidth="1"/>
    <col min="15881" max="15881" width="10" customWidth="1"/>
    <col min="15882" max="15882" width="10.7109375" customWidth="1"/>
    <col min="15885" max="15885" width="10.42578125" customWidth="1"/>
    <col min="15887" max="15887" width="8.140625" customWidth="1"/>
    <col min="15888" max="15888" width="8.7109375" customWidth="1"/>
    <col min="15890" max="15890" width="10.28515625" bestFit="1" customWidth="1"/>
    <col min="15893" max="15893" width="25.42578125" bestFit="1" customWidth="1"/>
    <col min="16129" max="16129" width="6.140625" customWidth="1"/>
    <col min="16130" max="16130" width="9.140625" customWidth="1"/>
    <col min="16131" max="16131" width="10.140625" customWidth="1"/>
    <col min="16132" max="16132" width="11.140625" customWidth="1"/>
    <col min="16133" max="16133" width="12.5703125" customWidth="1"/>
    <col min="16134" max="16134" width="13.140625" customWidth="1"/>
    <col min="16135" max="16135" width="9.85546875" customWidth="1"/>
    <col min="16136" max="16136" width="9.42578125" customWidth="1"/>
    <col min="16137" max="16137" width="10" customWidth="1"/>
    <col min="16138" max="16138" width="10.7109375" customWidth="1"/>
    <col min="16141" max="16141" width="10.42578125" customWidth="1"/>
    <col min="16143" max="16143" width="8.140625" customWidth="1"/>
    <col min="16144" max="16144" width="8.7109375" customWidth="1"/>
    <col min="16146" max="16146" width="10.28515625" bestFit="1" customWidth="1"/>
    <col min="16149" max="16149" width="25.42578125" bestFit="1" customWidth="1"/>
  </cols>
  <sheetData>
    <row r="1" spans="1:22" ht="58.5" customHeight="1" thickBot="1">
      <c r="A1" s="99" t="s">
        <v>38</v>
      </c>
      <c r="B1" s="99" t="s">
        <v>39</v>
      </c>
      <c r="C1" s="94" t="s">
        <v>69</v>
      </c>
      <c r="D1" s="94" t="s">
        <v>74</v>
      </c>
      <c r="E1" s="94" t="s">
        <v>68</v>
      </c>
      <c r="F1" s="94" t="s">
        <v>73</v>
      </c>
      <c r="G1" s="44" t="s">
        <v>40</v>
      </c>
      <c r="H1" s="44" t="s">
        <v>40</v>
      </c>
      <c r="I1" s="94" t="s">
        <v>69</v>
      </c>
      <c r="J1" s="94" t="s">
        <v>72</v>
      </c>
      <c r="K1" s="44" t="s">
        <v>40</v>
      </c>
      <c r="L1" s="94" t="s">
        <v>70</v>
      </c>
      <c r="M1" s="94" t="s">
        <v>71</v>
      </c>
      <c r="N1" s="44" t="s">
        <v>40</v>
      </c>
      <c r="O1" s="44"/>
      <c r="P1" s="44"/>
      <c r="Q1" s="45" t="s">
        <v>41</v>
      </c>
      <c r="R1" s="46" t="s">
        <v>42</v>
      </c>
      <c r="S1" s="47" t="s">
        <v>43</v>
      </c>
    </row>
    <row r="2" spans="1:22" ht="24.75" customHeight="1" thickBot="1">
      <c r="A2" s="100"/>
      <c r="B2" s="100"/>
      <c r="C2" s="48" t="s">
        <v>44</v>
      </c>
      <c r="D2" s="49" t="s">
        <v>45</v>
      </c>
      <c r="E2" s="48" t="s">
        <v>44</v>
      </c>
      <c r="F2" s="49" t="s">
        <v>45</v>
      </c>
      <c r="G2" s="49" t="s">
        <v>46</v>
      </c>
      <c r="H2" s="50" t="s">
        <v>45</v>
      </c>
      <c r="I2" s="49" t="s">
        <v>47</v>
      </c>
      <c r="J2" s="49" t="s">
        <v>47</v>
      </c>
      <c r="K2" s="49" t="s">
        <v>47</v>
      </c>
      <c r="L2" s="49" t="s">
        <v>48</v>
      </c>
      <c r="M2" s="49" t="s">
        <v>48</v>
      </c>
      <c r="N2" s="49" t="s">
        <v>48</v>
      </c>
      <c r="O2" s="49" t="s">
        <v>49</v>
      </c>
      <c r="P2" s="49" t="s">
        <v>50</v>
      </c>
      <c r="Q2" s="45" t="s">
        <v>51</v>
      </c>
      <c r="R2" s="47" t="s">
        <v>52</v>
      </c>
      <c r="S2" s="47" t="s">
        <v>53</v>
      </c>
    </row>
    <row r="3" spans="1:22">
      <c r="A3" s="96">
        <v>1</v>
      </c>
      <c r="B3" s="51">
        <v>41980</v>
      </c>
      <c r="C3" s="52">
        <v>1000</v>
      </c>
      <c r="D3" s="53"/>
      <c r="E3" s="52">
        <v>1000</v>
      </c>
      <c r="F3" s="53"/>
      <c r="G3" s="53">
        <v>1000</v>
      </c>
      <c r="H3" s="53"/>
      <c r="I3" s="53">
        <f>C3/5000</f>
        <v>0.2</v>
      </c>
      <c r="J3" s="53">
        <f>E3/5000</f>
        <v>0.2</v>
      </c>
      <c r="K3" s="53">
        <f>G3/5000</f>
        <v>0.2</v>
      </c>
      <c r="L3" s="54"/>
      <c r="M3" s="54"/>
      <c r="N3" s="54"/>
      <c r="O3" s="55"/>
      <c r="P3" s="55"/>
      <c r="Q3" s="56">
        <v>7.0000000000000001E-3</v>
      </c>
      <c r="R3" s="57"/>
      <c r="S3" s="58"/>
    </row>
    <row r="4" spans="1:22">
      <c r="A4" s="97"/>
      <c r="B4" s="51">
        <f t="shared" ref="B4:B41" si="0">B3+7</f>
        <v>41987</v>
      </c>
      <c r="C4" s="52">
        <f>D3+O3-P3</f>
        <v>0</v>
      </c>
      <c r="D4" s="53"/>
      <c r="E4" s="52">
        <f>F3+O3-P3</f>
        <v>0</v>
      </c>
      <c r="F4" s="53"/>
      <c r="G4" s="52">
        <f>H3+O3-P3</f>
        <v>0</v>
      </c>
      <c r="H4" s="53"/>
      <c r="I4" s="53"/>
      <c r="J4" s="53"/>
      <c r="K4" s="59"/>
      <c r="L4" s="60"/>
      <c r="M4" s="60"/>
      <c r="N4" s="60"/>
      <c r="O4" s="55"/>
      <c r="P4" s="55"/>
      <c r="Q4" s="56">
        <v>7.0000000000000001E-3</v>
      </c>
      <c r="R4" s="61"/>
      <c r="S4" s="58"/>
    </row>
    <row r="5" spans="1:22">
      <c r="A5" s="97"/>
      <c r="B5" s="51">
        <f>B4+7</f>
        <v>41994</v>
      </c>
      <c r="C5" s="52">
        <f>D4+O4-P4</f>
        <v>0</v>
      </c>
      <c r="D5" s="53"/>
      <c r="E5" s="52">
        <f>F4+O4-P4</f>
        <v>0</v>
      </c>
      <c r="F5" s="53"/>
      <c r="G5" s="52">
        <f>H4+O4-P4</f>
        <v>0</v>
      </c>
      <c r="H5" s="53"/>
      <c r="I5" s="53"/>
      <c r="J5" s="53"/>
      <c r="K5" s="59"/>
      <c r="L5" s="60"/>
      <c r="M5" s="60"/>
      <c r="N5" s="60"/>
      <c r="O5" s="55"/>
      <c r="P5" s="55"/>
      <c r="Q5" s="56">
        <v>7.0000000000000001E-3</v>
      </c>
      <c r="R5" s="57"/>
      <c r="S5" s="58"/>
    </row>
    <row r="6" spans="1:22" ht="15.75" thickBot="1">
      <c r="A6" s="98"/>
      <c r="B6" s="51">
        <f t="shared" si="0"/>
        <v>42001</v>
      </c>
      <c r="C6" s="52">
        <f>D5+O5-P5</f>
        <v>0</v>
      </c>
      <c r="D6" s="53"/>
      <c r="E6" s="52">
        <f>F5+O5-P5</f>
        <v>0</v>
      </c>
      <c r="F6" s="53"/>
      <c r="G6" s="52">
        <f>H5+O5-P5</f>
        <v>0</v>
      </c>
      <c r="H6" s="53"/>
      <c r="I6" s="53"/>
      <c r="J6" s="53"/>
      <c r="K6" s="59"/>
      <c r="L6" s="60"/>
      <c r="M6" s="60"/>
      <c r="N6" s="60"/>
      <c r="O6" s="55"/>
      <c r="P6" s="55"/>
      <c r="Q6" s="56">
        <v>7.0000000000000001E-3</v>
      </c>
      <c r="R6" s="57"/>
      <c r="S6" s="58"/>
      <c r="U6" s="62"/>
    </row>
    <row r="7" spans="1:22" ht="15.75" thickBot="1">
      <c r="A7" s="63"/>
      <c r="B7" s="63"/>
      <c r="C7" s="64"/>
      <c r="D7" s="65"/>
      <c r="E7" s="64"/>
      <c r="F7" s="65"/>
      <c r="G7" s="64"/>
      <c r="H7" s="65"/>
      <c r="I7" s="65"/>
      <c r="J7" s="65"/>
      <c r="K7" s="66"/>
      <c r="L7" s="66"/>
      <c r="M7" s="66"/>
      <c r="N7" s="66"/>
      <c r="O7" s="65"/>
      <c r="P7" s="67"/>
      <c r="Q7" s="68"/>
      <c r="R7" s="69"/>
      <c r="S7" s="65"/>
      <c r="U7" s="40"/>
      <c r="V7" s="40"/>
    </row>
    <row r="8" spans="1:22">
      <c r="A8" s="96">
        <v>2</v>
      </c>
      <c r="B8" s="51">
        <f>B6+7</f>
        <v>42008</v>
      </c>
      <c r="C8" s="52">
        <f>D6+O6-P6</f>
        <v>0</v>
      </c>
      <c r="D8" s="53"/>
      <c r="E8" s="52">
        <f>F6+O6-P6</f>
        <v>0</v>
      </c>
      <c r="F8" s="53"/>
      <c r="G8" s="52">
        <f>H6+O6-P6</f>
        <v>0</v>
      </c>
      <c r="H8" s="53"/>
      <c r="I8" s="53"/>
      <c r="J8" s="53"/>
      <c r="K8" s="59"/>
      <c r="L8" s="60"/>
      <c r="M8" s="60"/>
      <c r="N8" s="60"/>
      <c r="O8" s="55"/>
      <c r="P8" s="55"/>
      <c r="Q8" s="56">
        <v>7.0000000000000001E-3</v>
      </c>
      <c r="R8" s="57"/>
      <c r="S8" s="58"/>
    </row>
    <row r="9" spans="1:22">
      <c r="A9" s="97"/>
      <c r="B9" s="51">
        <f t="shared" si="0"/>
        <v>42015</v>
      </c>
      <c r="C9" s="52">
        <f>D8+O8-P8</f>
        <v>0</v>
      </c>
      <c r="D9" s="53"/>
      <c r="E9" s="52">
        <f>F8+O8-P8</f>
        <v>0</v>
      </c>
      <c r="F9" s="53"/>
      <c r="G9" s="52">
        <f>H8+O8-P8</f>
        <v>0</v>
      </c>
      <c r="H9" s="53"/>
      <c r="I9" s="53"/>
      <c r="J9" s="53"/>
      <c r="K9" s="59"/>
      <c r="L9" s="60"/>
      <c r="M9" s="60"/>
      <c r="N9" s="60"/>
      <c r="O9" s="55"/>
      <c r="P9" s="55"/>
      <c r="Q9" s="56">
        <v>7.0000000000000001E-3</v>
      </c>
      <c r="R9" s="57"/>
      <c r="S9" s="58"/>
    </row>
    <row r="10" spans="1:22">
      <c r="A10" s="97"/>
      <c r="B10" s="51">
        <f t="shared" si="0"/>
        <v>42022</v>
      </c>
      <c r="C10" s="52">
        <f>D9+O9-P9</f>
        <v>0</v>
      </c>
      <c r="D10" s="53"/>
      <c r="E10" s="52">
        <f>F9+O9-P9</f>
        <v>0</v>
      </c>
      <c r="F10" s="53"/>
      <c r="G10" s="52">
        <f>H9+O9-P9</f>
        <v>0</v>
      </c>
      <c r="H10" s="53"/>
      <c r="I10" s="53"/>
      <c r="J10" s="53"/>
      <c r="K10" s="59"/>
      <c r="L10" s="60"/>
      <c r="M10" s="60"/>
      <c r="N10" s="60"/>
      <c r="O10" s="55"/>
      <c r="P10" s="55"/>
      <c r="Q10" s="56">
        <v>7.0000000000000001E-3</v>
      </c>
      <c r="R10" s="57"/>
      <c r="S10" s="58"/>
    </row>
    <row r="11" spans="1:22" ht="15.75" thickBot="1">
      <c r="A11" s="98"/>
      <c r="B11" s="51">
        <f t="shared" si="0"/>
        <v>42029</v>
      </c>
      <c r="C11" s="52">
        <f>D10+O10-P10</f>
        <v>0</v>
      </c>
      <c r="D11" s="53"/>
      <c r="E11" s="52">
        <f>F10+O10-P10</f>
        <v>0</v>
      </c>
      <c r="F11" s="53"/>
      <c r="G11" s="52">
        <f>H10+O10-P10</f>
        <v>0</v>
      </c>
      <c r="H11" s="53"/>
      <c r="I11" s="53"/>
      <c r="J11" s="53"/>
      <c r="K11" s="59"/>
      <c r="L11" s="59"/>
      <c r="M11" s="59"/>
      <c r="N11" s="59"/>
      <c r="O11" s="55"/>
      <c r="P11" s="55"/>
      <c r="Q11" s="56">
        <v>7.0000000000000001E-3</v>
      </c>
      <c r="R11" s="57"/>
      <c r="S11" s="58"/>
      <c r="U11" s="62"/>
    </row>
    <row r="12" spans="1:22" ht="15.75" thickBot="1">
      <c r="A12" s="63"/>
      <c r="B12" s="63"/>
      <c r="C12" s="64"/>
      <c r="D12" s="65"/>
      <c r="E12" s="64"/>
      <c r="F12" s="65"/>
      <c r="G12" s="64"/>
      <c r="H12" s="65"/>
      <c r="I12" s="65"/>
      <c r="J12" s="65"/>
      <c r="K12" s="66"/>
      <c r="L12" s="66"/>
      <c r="M12" s="66"/>
      <c r="N12" s="66"/>
      <c r="O12" s="65"/>
      <c r="P12" s="67"/>
      <c r="Q12" s="68"/>
      <c r="R12" s="69"/>
      <c r="S12" s="65"/>
      <c r="U12" s="40"/>
      <c r="V12" s="40"/>
    </row>
    <row r="13" spans="1:22">
      <c r="A13" s="96">
        <v>3</v>
      </c>
      <c r="B13" s="51">
        <f>B11+7</f>
        <v>42036</v>
      </c>
      <c r="C13" s="52">
        <f>D11+O11-P11</f>
        <v>0</v>
      </c>
      <c r="D13" s="53"/>
      <c r="E13" s="52">
        <f>F11+O11-P11</f>
        <v>0</v>
      </c>
      <c r="F13" s="53"/>
      <c r="G13" s="52">
        <f>H11+O11-P11</f>
        <v>0</v>
      </c>
      <c r="H13" s="53"/>
      <c r="I13" s="53"/>
      <c r="J13" s="53"/>
      <c r="K13" s="59"/>
      <c r="L13" s="59"/>
      <c r="M13" s="59"/>
      <c r="N13" s="59"/>
      <c r="O13" s="55"/>
      <c r="P13" s="55"/>
      <c r="Q13" s="56">
        <v>7.0000000000000001E-3</v>
      </c>
      <c r="R13" s="57"/>
      <c r="S13" s="58"/>
    </row>
    <row r="14" spans="1:22">
      <c r="A14" s="97"/>
      <c r="B14" s="51">
        <f t="shared" si="0"/>
        <v>42043</v>
      </c>
      <c r="C14" s="52">
        <f>D13+O13-P13</f>
        <v>0</v>
      </c>
      <c r="D14" s="53"/>
      <c r="E14" s="52">
        <f>F13+O13-P13</f>
        <v>0</v>
      </c>
      <c r="F14" s="53"/>
      <c r="G14" s="52">
        <f>H13+O13-P13</f>
        <v>0</v>
      </c>
      <c r="H14" s="53"/>
      <c r="I14" s="53"/>
      <c r="J14" s="53"/>
      <c r="K14" s="59"/>
      <c r="L14" s="59"/>
      <c r="M14" s="59"/>
      <c r="N14" s="59"/>
      <c r="O14" s="55"/>
      <c r="P14" s="55"/>
      <c r="Q14" s="56">
        <v>7.0000000000000001E-3</v>
      </c>
      <c r="R14" s="57"/>
      <c r="S14" s="58"/>
    </row>
    <row r="15" spans="1:22">
      <c r="A15" s="97"/>
      <c r="B15" s="51">
        <f t="shared" si="0"/>
        <v>42050</v>
      </c>
      <c r="C15" s="52">
        <f>D14+O14-P14</f>
        <v>0</v>
      </c>
      <c r="D15" s="53"/>
      <c r="E15" s="52">
        <f>F14+O14-P14</f>
        <v>0</v>
      </c>
      <c r="F15" s="53"/>
      <c r="G15" s="52">
        <f>H14+O14-P14</f>
        <v>0</v>
      </c>
      <c r="H15" s="53"/>
      <c r="I15" s="53"/>
      <c r="J15" s="53"/>
      <c r="K15" s="59"/>
      <c r="L15" s="59"/>
      <c r="M15" s="59"/>
      <c r="N15" s="59"/>
      <c r="O15" s="55"/>
      <c r="P15" s="55"/>
      <c r="Q15" s="56">
        <v>7.0000000000000001E-3</v>
      </c>
      <c r="R15" s="57"/>
      <c r="S15" s="58"/>
    </row>
    <row r="16" spans="1:22" ht="15.75" thickBot="1">
      <c r="A16" s="98"/>
      <c r="B16" s="51">
        <f t="shared" si="0"/>
        <v>42057</v>
      </c>
      <c r="C16" s="52">
        <f>D15+O15-P15</f>
        <v>0</v>
      </c>
      <c r="D16" s="53"/>
      <c r="E16" s="52">
        <f>F15+O15-P15</f>
        <v>0</v>
      </c>
      <c r="F16" s="53"/>
      <c r="G16" s="52">
        <f>H15+O15-P15</f>
        <v>0</v>
      </c>
      <c r="H16" s="53"/>
      <c r="I16" s="53"/>
      <c r="J16" s="53"/>
      <c r="K16" s="59"/>
      <c r="L16" s="59"/>
      <c r="M16" s="59"/>
      <c r="N16" s="59"/>
      <c r="O16" s="55"/>
      <c r="P16" s="55"/>
      <c r="Q16" s="56">
        <v>7.0000000000000001E-3</v>
      </c>
      <c r="R16" s="57"/>
      <c r="S16" s="58"/>
      <c r="U16" s="62"/>
    </row>
    <row r="17" spans="1:22" ht="15.75" thickBot="1">
      <c r="A17" s="63"/>
      <c r="B17" s="63"/>
      <c r="C17" s="64"/>
      <c r="D17" s="65"/>
      <c r="E17" s="64"/>
      <c r="F17" s="65"/>
      <c r="G17" s="64"/>
      <c r="H17" s="65"/>
      <c r="I17" s="65"/>
      <c r="J17" s="65"/>
      <c r="K17" s="66"/>
      <c r="L17" s="66"/>
      <c r="M17" s="66"/>
      <c r="N17" s="66"/>
      <c r="O17" s="65"/>
      <c r="P17" s="67"/>
      <c r="Q17" s="68"/>
      <c r="R17" s="69"/>
      <c r="S17" s="65"/>
      <c r="U17" s="40"/>
      <c r="V17" s="40"/>
    </row>
    <row r="18" spans="1:22">
      <c r="A18" s="96">
        <v>4</v>
      </c>
      <c r="B18" s="51">
        <f>B16+7</f>
        <v>42064</v>
      </c>
      <c r="C18" s="52">
        <f>D16+O16-P16</f>
        <v>0</v>
      </c>
      <c r="D18" s="53"/>
      <c r="E18" s="52">
        <f>F16+O16-P16</f>
        <v>0</v>
      </c>
      <c r="F18" s="53"/>
      <c r="G18" s="52">
        <f>H16+O16-P16</f>
        <v>0</v>
      </c>
      <c r="H18" s="53"/>
      <c r="I18" s="53"/>
      <c r="J18" s="53"/>
      <c r="K18" s="59"/>
      <c r="L18" s="59"/>
      <c r="M18" s="59"/>
      <c r="N18" s="59"/>
      <c r="O18" s="55"/>
      <c r="P18" s="55"/>
      <c r="Q18" s="56">
        <v>7.0000000000000001E-3</v>
      </c>
      <c r="R18" s="57"/>
      <c r="S18" s="58"/>
      <c r="U18" s="62"/>
    </row>
    <row r="19" spans="1:22">
      <c r="A19" s="97"/>
      <c r="B19" s="51">
        <f t="shared" si="0"/>
        <v>42071</v>
      </c>
      <c r="C19" s="52">
        <f>D18+O18-P18</f>
        <v>0</v>
      </c>
      <c r="D19" s="53"/>
      <c r="E19" s="52">
        <f>F18+O18-P18</f>
        <v>0</v>
      </c>
      <c r="F19" s="53"/>
      <c r="G19" s="52">
        <f>H18+O18-P18</f>
        <v>0</v>
      </c>
      <c r="H19" s="53"/>
      <c r="I19" s="53"/>
      <c r="J19" s="53"/>
      <c r="K19" s="59"/>
      <c r="L19" s="59"/>
      <c r="M19" s="59"/>
      <c r="N19" s="59"/>
      <c r="O19" s="55"/>
      <c r="P19" s="55"/>
      <c r="Q19" s="56">
        <v>7.0000000000000001E-3</v>
      </c>
      <c r="R19" s="57"/>
      <c r="S19" s="58"/>
      <c r="U19" s="62"/>
    </row>
    <row r="20" spans="1:22">
      <c r="A20" s="97"/>
      <c r="B20" s="51">
        <f t="shared" si="0"/>
        <v>42078</v>
      </c>
      <c r="C20" s="52">
        <f>D19+O19-P19</f>
        <v>0</v>
      </c>
      <c r="D20" s="53"/>
      <c r="E20" s="52">
        <f>F19+O19-P19</f>
        <v>0</v>
      </c>
      <c r="F20" s="53"/>
      <c r="G20" s="52">
        <f>H19+O19-P19</f>
        <v>0</v>
      </c>
      <c r="H20" s="53"/>
      <c r="I20" s="53"/>
      <c r="J20" s="53"/>
      <c r="K20" s="59"/>
      <c r="L20" s="59"/>
      <c r="M20" s="59"/>
      <c r="N20" s="59"/>
      <c r="O20" s="55"/>
      <c r="P20" s="55"/>
      <c r="Q20" s="56">
        <v>7.0000000000000001E-3</v>
      </c>
      <c r="R20" s="57"/>
      <c r="S20" s="58"/>
      <c r="U20" s="62"/>
    </row>
    <row r="21" spans="1:22" ht="15.75" thickBot="1">
      <c r="A21" s="98"/>
      <c r="B21" s="51">
        <f t="shared" si="0"/>
        <v>42085</v>
      </c>
      <c r="C21" s="52">
        <f>D20+O20-P20</f>
        <v>0</v>
      </c>
      <c r="D21" s="53"/>
      <c r="E21" s="52">
        <f>F20+O20-P20</f>
        <v>0</v>
      </c>
      <c r="F21" s="53"/>
      <c r="G21" s="52">
        <f>H20+O20-P20</f>
        <v>0</v>
      </c>
      <c r="H21" s="53"/>
      <c r="I21" s="53"/>
      <c r="J21" s="53"/>
      <c r="K21" s="59"/>
      <c r="L21" s="59"/>
      <c r="M21" s="59"/>
      <c r="N21" s="59"/>
      <c r="O21" s="55"/>
      <c r="P21" s="55"/>
      <c r="Q21" s="56">
        <v>7.0000000000000001E-3</v>
      </c>
      <c r="R21" s="57"/>
      <c r="S21" s="58"/>
      <c r="U21" s="62"/>
    </row>
    <row r="22" spans="1:22" ht="15.75" thickBot="1">
      <c r="A22" s="63"/>
      <c r="B22" s="63"/>
      <c r="C22" s="64"/>
      <c r="D22" s="65"/>
      <c r="E22" s="64"/>
      <c r="F22" s="65"/>
      <c r="G22" s="64"/>
      <c r="H22" s="65"/>
      <c r="I22" s="65"/>
      <c r="J22" s="65"/>
      <c r="K22" s="66"/>
      <c r="L22" s="66"/>
      <c r="M22" s="66"/>
      <c r="N22" s="66"/>
      <c r="O22" s="65"/>
      <c r="P22" s="67"/>
      <c r="Q22" s="68"/>
      <c r="R22" s="69"/>
      <c r="S22" s="65"/>
      <c r="U22" s="40"/>
      <c r="V22" s="40"/>
    </row>
    <row r="23" spans="1:22">
      <c r="A23" s="96">
        <v>5</v>
      </c>
      <c r="B23" s="51">
        <f>B21+7</f>
        <v>42092</v>
      </c>
      <c r="C23" s="52">
        <f>D21+O21-P21</f>
        <v>0</v>
      </c>
      <c r="D23" s="53"/>
      <c r="E23" s="52">
        <f>F21+O21-P21</f>
        <v>0</v>
      </c>
      <c r="F23" s="53"/>
      <c r="G23" s="52">
        <f>H21+O21-P21</f>
        <v>0</v>
      </c>
      <c r="H23" s="53"/>
      <c r="I23" s="53"/>
      <c r="J23" s="53"/>
      <c r="K23" s="59"/>
      <c r="L23" s="59"/>
      <c r="M23" s="59"/>
      <c r="N23" s="59"/>
      <c r="O23" s="55"/>
      <c r="P23" s="55"/>
      <c r="Q23" s="56">
        <v>7.0000000000000001E-3</v>
      </c>
      <c r="R23" s="57"/>
      <c r="S23" s="58"/>
    </row>
    <row r="24" spans="1:22">
      <c r="A24" s="97"/>
      <c r="B24" s="51">
        <f t="shared" si="0"/>
        <v>42099</v>
      </c>
      <c r="C24" s="52">
        <f>D23+O23-P23</f>
        <v>0</v>
      </c>
      <c r="D24" s="53"/>
      <c r="E24" s="52">
        <f>F23+O23-P23</f>
        <v>0</v>
      </c>
      <c r="F24" s="53"/>
      <c r="G24" s="52">
        <f>H23+O23-P23</f>
        <v>0</v>
      </c>
      <c r="H24" s="53"/>
      <c r="I24" s="53"/>
      <c r="J24" s="53"/>
      <c r="K24" s="59"/>
      <c r="L24" s="59"/>
      <c r="M24" s="59"/>
      <c r="N24" s="59"/>
      <c r="O24" s="55"/>
      <c r="P24" s="55"/>
      <c r="Q24" s="56">
        <v>7.0000000000000001E-3</v>
      </c>
      <c r="R24" s="57"/>
      <c r="S24" s="58"/>
    </row>
    <row r="25" spans="1:22">
      <c r="A25" s="97"/>
      <c r="B25" s="51">
        <f t="shared" si="0"/>
        <v>42106</v>
      </c>
      <c r="C25" s="52">
        <f>D24+O24-P24</f>
        <v>0</v>
      </c>
      <c r="D25" s="53"/>
      <c r="E25" s="52">
        <f>F24+O24-P24</f>
        <v>0</v>
      </c>
      <c r="F25" s="53"/>
      <c r="G25" s="52">
        <f>H24+O24-P24</f>
        <v>0</v>
      </c>
      <c r="H25" s="53"/>
      <c r="I25" s="53"/>
      <c r="J25" s="53"/>
      <c r="K25" s="59"/>
      <c r="L25" s="59"/>
      <c r="M25" s="59"/>
      <c r="N25" s="59"/>
      <c r="O25" s="55"/>
      <c r="P25" s="55"/>
      <c r="Q25" s="56">
        <v>7.0000000000000001E-3</v>
      </c>
      <c r="R25" s="57"/>
      <c r="S25" s="58"/>
    </row>
    <row r="26" spans="1:22" ht="15.75" thickBot="1">
      <c r="A26" s="98"/>
      <c r="B26" s="51">
        <f t="shared" si="0"/>
        <v>42113</v>
      </c>
      <c r="C26" s="52">
        <f>D25+O25-P25</f>
        <v>0</v>
      </c>
      <c r="D26" s="53"/>
      <c r="E26" s="52">
        <f>F25+O25-P25</f>
        <v>0</v>
      </c>
      <c r="F26" s="53"/>
      <c r="G26" s="52">
        <f>H25+O25-P25</f>
        <v>0</v>
      </c>
      <c r="H26" s="53"/>
      <c r="I26" s="53"/>
      <c r="J26" s="53"/>
      <c r="K26" s="59"/>
      <c r="L26" s="59"/>
      <c r="M26" s="59"/>
      <c r="N26" s="59"/>
      <c r="O26" s="55"/>
      <c r="P26" s="55"/>
      <c r="Q26" s="56">
        <v>7.0000000000000001E-3</v>
      </c>
      <c r="R26" s="57"/>
      <c r="S26" s="58"/>
      <c r="U26" s="62"/>
    </row>
    <row r="27" spans="1:22" ht="15.75" thickBot="1">
      <c r="A27" s="63"/>
      <c r="B27" s="63"/>
      <c r="C27" s="64"/>
      <c r="D27" s="65"/>
      <c r="E27" s="64"/>
      <c r="F27" s="65"/>
      <c r="G27" s="64"/>
      <c r="H27" s="65"/>
      <c r="I27" s="65"/>
      <c r="J27" s="65"/>
      <c r="K27" s="66"/>
      <c r="L27" s="66"/>
      <c r="M27" s="66"/>
      <c r="N27" s="66"/>
      <c r="O27" s="65"/>
      <c r="P27" s="67"/>
      <c r="Q27" s="68"/>
      <c r="R27" s="69"/>
      <c r="S27" s="65"/>
      <c r="U27" s="40"/>
      <c r="V27" s="40"/>
    </row>
    <row r="28" spans="1:22">
      <c r="A28" s="96">
        <v>6</v>
      </c>
      <c r="B28" s="51">
        <f>B26+7</f>
        <v>42120</v>
      </c>
      <c r="C28" s="52">
        <f>D26+O26-P26</f>
        <v>0</v>
      </c>
      <c r="D28" s="53"/>
      <c r="E28" s="52">
        <f>F26+O26-P26</f>
        <v>0</v>
      </c>
      <c r="F28" s="53"/>
      <c r="G28" s="52">
        <f>H26+O26-P26</f>
        <v>0</v>
      </c>
      <c r="H28" s="53"/>
      <c r="I28" s="53"/>
      <c r="J28" s="53"/>
      <c r="K28" s="59"/>
      <c r="L28" s="59"/>
      <c r="M28" s="59"/>
      <c r="N28" s="59"/>
      <c r="O28" s="55"/>
      <c r="P28" s="55"/>
      <c r="Q28" s="56">
        <v>7.0000000000000001E-3</v>
      </c>
      <c r="R28" s="57"/>
      <c r="S28" s="58"/>
    </row>
    <row r="29" spans="1:22">
      <c r="A29" s="97"/>
      <c r="B29" s="51">
        <f t="shared" si="0"/>
        <v>42127</v>
      </c>
      <c r="C29" s="52">
        <f>D28+O28-P28</f>
        <v>0</v>
      </c>
      <c r="D29" s="53"/>
      <c r="E29" s="52">
        <f>F28+O28-P28</f>
        <v>0</v>
      </c>
      <c r="F29" s="53"/>
      <c r="G29" s="52">
        <f>H28+O28-P28</f>
        <v>0</v>
      </c>
      <c r="H29" s="53"/>
      <c r="I29" s="53"/>
      <c r="J29" s="53"/>
      <c r="K29" s="59"/>
      <c r="L29" s="59"/>
      <c r="M29" s="59"/>
      <c r="N29" s="59"/>
      <c r="O29" s="55"/>
      <c r="P29" s="55"/>
      <c r="Q29" s="56">
        <v>7.0000000000000001E-3</v>
      </c>
      <c r="R29" s="57"/>
      <c r="S29" s="58"/>
    </row>
    <row r="30" spans="1:22">
      <c r="A30" s="97"/>
      <c r="B30" s="51">
        <f t="shared" si="0"/>
        <v>42134</v>
      </c>
      <c r="C30" s="52">
        <f>D29+O29-P29</f>
        <v>0</v>
      </c>
      <c r="D30" s="53"/>
      <c r="E30" s="52">
        <f>F29+O29-P29</f>
        <v>0</v>
      </c>
      <c r="F30" s="53"/>
      <c r="G30" s="52">
        <f>H29+O29-P29</f>
        <v>0</v>
      </c>
      <c r="H30" s="53"/>
      <c r="I30" s="53"/>
      <c r="J30" s="53"/>
      <c r="K30" s="59"/>
      <c r="L30" s="59"/>
      <c r="M30" s="59"/>
      <c r="N30" s="59"/>
      <c r="O30" s="55"/>
      <c r="P30" s="55"/>
      <c r="Q30" s="56">
        <v>7.0000000000000001E-3</v>
      </c>
      <c r="R30" s="57"/>
      <c r="S30" s="58"/>
    </row>
    <row r="31" spans="1:22" ht="15.75" thickBot="1">
      <c r="A31" s="98"/>
      <c r="B31" s="51">
        <f t="shared" si="0"/>
        <v>42141</v>
      </c>
      <c r="C31" s="52">
        <f>D30+O30-P30</f>
        <v>0</v>
      </c>
      <c r="D31" s="53"/>
      <c r="E31" s="52">
        <f>F30+O30-P30</f>
        <v>0</v>
      </c>
      <c r="F31" s="53"/>
      <c r="G31" s="52">
        <f>H30+O30-P30</f>
        <v>0</v>
      </c>
      <c r="H31" s="53"/>
      <c r="I31" s="53"/>
      <c r="J31" s="53"/>
      <c r="K31" s="59"/>
      <c r="L31" s="59"/>
      <c r="M31" s="59"/>
      <c r="N31" s="59"/>
      <c r="O31" s="55"/>
      <c r="P31" s="55"/>
      <c r="Q31" s="56">
        <v>7.0000000000000001E-3</v>
      </c>
      <c r="R31" s="57"/>
      <c r="S31" s="58"/>
      <c r="U31" s="62"/>
    </row>
    <row r="32" spans="1:22" ht="15.75" thickBot="1">
      <c r="A32" s="63"/>
      <c r="B32" s="63"/>
      <c r="C32" s="64"/>
      <c r="D32" s="65"/>
      <c r="E32" s="64"/>
      <c r="F32" s="65"/>
      <c r="G32" s="64"/>
      <c r="H32" s="65"/>
      <c r="I32" s="65"/>
      <c r="J32" s="65"/>
      <c r="K32" s="66"/>
      <c r="L32" s="66"/>
      <c r="M32" s="66"/>
      <c r="N32" s="66"/>
      <c r="O32" s="65"/>
      <c r="P32" s="67"/>
      <c r="Q32" s="68"/>
      <c r="R32" s="69"/>
      <c r="S32" s="65"/>
      <c r="U32" s="40"/>
      <c r="V32" s="40"/>
    </row>
    <row r="33" spans="1:22">
      <c r="A33" s="96">
        <v>7</v>
      </c>
      <c r="B33" s="51">
        <f>B31+7</f>
        <v>42148</v>
      </c>
      <c r="C33" s="52">
        <f>D31+O31-P31</f>
        <v>0</v>
      </c>
      <c r="D33" s="53"/>
      <c r="E33" s="52">
        <f>F31+O31-P31</f>
        <v>0</v>
      </c>
      <c r="F33" s="53"/>
      <c r="G33" s="52">
        <f>H31+O31-P31</f>
        <v>0</v>
      </c>
      <c r="H33" s="53"/>
      <c r="I33" s="53"/>
      <c r="J33" s="53"/>
      <c r="K33" s="59"/>
      <c r="L33" s="59"/>
      <c r="M33" s="59"/>
      <c r="N33" s="59"/>
      <c r="O33" s="55"/>
      <c r="P33" s="55"/>
      <c r="Q33" s="56">
        <v>7.0000000000000001E-3</v>
      </c>
      <c r="R33" s="57"/>
      <c r="S33" s="58"/>
    </row>
    <row r="34" spans="1:22">
      <c r="A34" s="97"/>
      <c r="B34" s="51">
        <f t="shared" si="0"/>
        <v>42155</v>
      </c>
      <c r="C34" s="52">
        <f>D33+O33-P33</f>
        <v>0</v>
      </c>
      <c r="D34" s="53"/>
      <c r="E34" s="52">
        <f>F33+O33-P33</f>
        <v>0</v>
      </c>
      <c r="F34" s="53"/>
      <c r="G34" s="52">
        <f>H33+O33-P33</f>
        <v>0</v>
      </c>
      <c r="H34" s="53"/>
      <c r="I34" s="53"/>
      <c r="J34" s="53"/>
      <c r="K34" s="59"/>
      <c r="L34" s="59"/>
      <c r="M34" s="59"/>
      <c r="N34" s="59"/>
      <c r="O34" s="55"/>
      <c r="P34" s="55"/>
      <c r="Q34" s="56">
        <v>7.0000000000000001E-3</v>
      </c>
      <c r="R34" s="57"/>
      <c r="S34" s="58"/>
    </row>
    <row r="35" spans="1:22">
      <c r="A35" s="97"/>
      <c r="B35" s="51">
        <f t="shared" si="0"/>
        <v>42162</v>
      </c>
      <c r="C35" s="52">
        <f>D34+O34-P34</f>
        <v>0</v>
      </c>
      <c r="D35" s="53"/>
      <c r="E35" s="52">
        <f>F34+O34-P34</f>
        <v>0</v>
      </c>
      <c r="F35" s="53"/>
      <c r="G35" s="52">
        <f>H34+O34-P34</f>
        <v>0</v>
      </c>
      <c r="H35" s="53"/>
      <c r="I35" s="53"/>
      <c r="J35" s="53"/>
      <c r="K35" s="59"/>
      <c r="L35" s="59"/>
      <c r="M35" s="59"/>
      <c r="N35" s="59"/>
      <c r="O35" s="55"/>
      <c r="P35" s="55"/>
      <c r="Q35" s="56">
        <v>7.0000000000000001E-3</v>
      </c>
      <c r="R35" s="57"/>
      <c r="S35" s="58"/>
    </row>
    <row r="36" spans="1:22" ht="15.75" thickBot="1">
      <c r="A36" s="98"/>
      <c r="B36" s="51">
        <f t="shared" si="0"/>
        <v>42169</v>
      </c>
      <c r="C36" s="52">
        <f>D35+O35-P35</f>
        <v>0</v>
      </c>
      <c r="D36" s="53"/>
      <c r="E36" s="52">
        <f>F35+O35-P35</f>
        <v>0</v>
      </c>
      <c r="F36" s="53"/>
      <c r="G36" s="52">
        <f>H35+O35-P35</f>
        <v>0</v>
      </c>
      <c r="H36" s="53"/>
      <c r="I36" s="53"/>
      <c r="J36" s="53"/>
      <c r="K36" s="59"/>
      <c r="L36" s="59"/>
      <c r="M36" s="59"/>
      <c r="N36" s="59"/>
      <c r="O36" s="55"/>
      <c r="P36" s="55"/>
      <c r="Q36" s="56">
        <v>7.0000000000000001E-3</v>
      </c>
      <c r="R36" s="57"/>
      <c r="S36" s="58"/>
    </row>
    <row r="37" spans="1:22" ht="15.75" thickBot="1">
      <c r="A37" s="63"/>
      <c r="B37" s="63"/>
      <c r="C37" s="64"/>
      <c r="D37" s="65"/>
      <c r="E37" s="64"/>
      <c r="F37" s="65"/>
      <c r="G37" s="64"/>
      <c r="H37" s="65"/>
      <c r="I37" s="65"/>
      <c r="J37" s="65"/>
      <c r="K37" s="66"/>
      <c r="L37" s="66"/>
      <c r="M37" s="66"/>
      <c r="N37" s="66"/>
      <c r="O37" s="65"/>
      <c r="P37" s="67"/>
      <c r="Q37" s="68"/>
      <c r="R37" s="69"/>
      <c r="S37" s="65"/>
      <c r="U37" s="40"/>
      <c r="V37" s="40"/>
    </row>
    <row r="38" spans="1:22">
      <c r="A38" s="96">
        <v>8</v>
      </c>
      <c r="B38" s="51">
        <f>B36+7</f>
        <v>42176</v>
      </c>
      <c r="C38" s="52">
        <f>D36+O36-P36</f>
        <v>0</v>
      </c>
      <c r="D38" s="53"/>
      <c r="E38" s="52">
        <f>F36+O36-P36</f>
        <v>0</v>
      </c>
      <c r="F38" s="53"/>
      <c r="G38" s="52">
        <f>H36+O36-P36</f>
        <v>0</v>
      </c>
      <c r="H38" s="53"/>
      <c r="I38" s="53"/>
      <c r="J38" s="53"/>
      <c r="K38" s="59"/>
      <c r="L38" s="59"/>
      <c r="M38" s="59"/>
      <c r="N38" s="59"/>
      <c r="O38" s="55"/>
      <c r="P38" s="55"/>
      <c r="Q38" s="56">
        <v>7.0000000000000001E-3</v>
      </c>
      <c r="R38" s="57"/>
      <c r="S38" s="58"/>
    </row>
    <row r="39" spans="1:22">
      <c r="A39" s="97"/>
      <c r="B39" s="51">
        <f t="shared" si="0"/>
        <v>42183</v>
      </c>
      <c r="C39" s="52">
        <f>D38+O38-P38</f>
        <v>0</v>
      </c>
      <c r="D39" s="53"/>
      <c r="E39" s="52">
        <f>F38+O38-P38</f>
        <v>0</v>
      </c>
      <c r="F39" s="53"/>
      <c r="G39" s="52">
        <f>H38+O38-P38</f>
        <v>0</v>
      </c>
      <c r="H39" s="53"/>
      <c r="I39" s="53"/>
      <c r="J39" s="53"/>
      <c r="K39" s="59"/>
      <c r="L39" s="59"/>
      <c r="M39" s="59"/>
      <c r="N39" s="59"/>
      <c r="O39" s="55"/>
      <c r="P39" s="55"/>
      <c r="Q39" s="56">
        <v>7.0000000000000001E-3</v>
      </c>
      <c r="R39" s="57"/>
      <c r="S39" s="58"/>
    </row>
    <row r="40" spans="1:22">
      <c r="A40" s="97"/>
      <c r="B40" s="51">
        <f t="shared" si="0"/>
        <v>42190</v>
      </c>
      <c r="C40" s="52">
        <f>D39+O39-P39</f>
        <v>0</v>
      </c>
      <c r="D40" s="53"/>
      <c r="E40" s="52">
        <f>F39+O39-P39</f>
        <v>0</v>
      </c>
      <c r="F40" s="53"/>
      <c r="G40" s="52">
        <f>H39+O39-P39</f>
        <v>0</v>
      </c>
      <c r="H40" s="53"/>
      <c r="I40" s="53"/>
      <c r="J40" s="53"/>
      <c r="K40" s="59"/>
      <c r="L40" s="59"/>
      <c r="M40" s="59"/>
      <c r="N40" s="59"/>
      <c r="O40" s="55"/>
      <c r="P40" s="55"/>
      <c r="Q40" s="56">
        <v>7.0000000000000001E-3</v>
      </c>
      <c r="R40" s="57"/>
      <c r="S40" s="58"/>
    </row>
    <row r="41" spans="1:22" ht="15.75" thickBot="1">
      <c r="A41" s="98"/>
      <c r="B41" s="51">
        <f t="shared" si="0"/>
        <v>42197</v>
      </c>
      <c r="C41" s="52">
        <f>D40+O40-P40</f>
        <v>0</v>
      </c>
      <c r="D41" s="53"/>
      <c r="E41" s="52">
        <f>F40+O40-P40</f>
        <v>0</v>
      </c>
      <c r="F41" s="53"/>
      <c r="G41" s="52">
        <f>H40+O40-P40</f>
        <v>0</v>
      </c>
      <c r="H41" s="53"/>
      <c r="I41" s="53"/>
      <c r="J41" s="53"/>
      <c r="K41" s="59"/>
      <c r="L41" s="59"/>
      <c r="M41" s="59"/>
      <c r="N41" s="59"/>
      <c r="O41" s="55"/>
      <c r="P41" s="55"/>
      <c r="Q41" s="56">
        <v>7.0000000000000001E-3</v>
      </c>
      <c r="R41" s="57"/>
      <c r="S41" s="58"/>
    </row>
    <row r="42" spans="1:22" ht="15.75" thickBot="1">
      <c r="A42" s="63"/>
      <c r="B42" s="63"/>
      <c r="C42" s="64"/>
      <c r="D42" s="65"/>
      <c r="E42" s="64"/>
      <c r="F42" s="65"/>
      <c r="G42" s="64"/>
      <c r="H42" s="65"/>
      <c r="I42" s="65"/>
      <c r="J42" s="65"/>
      <c r="K42" s="66"/>
      <c r="L42" s="66"/>
      <c r="M42" s="66"/>
      <c r="N42" s="66"/>
      <c r="O42" s="65"/>
      <c r="P42" s="67"/>
      <c r="Q42" s="68"/>
      <c r="R42" s="69"/>
      <c r="S42" s="65"/>
      <c r="U42" s="40"/>
      <c r="V42" s="40"/>
    </row>
    <row r="43" spans="1:22">
      <c r="A43" s="96">
        <v>9</v>
      </c>
      <c r="B43" s="51">
        <f>B41+7</f>
        <v>42204</v>
      </c>
      <c r="C43" s="52">
        <f>D41+O41-P41</f>
        <v>0</v>
      </c>
      <c r="D43" s="53"/>
      <c r="E43" s="52">
        <f>F41+O41-P41</f>
        <v>0</v>
      </c>
      <c r="F43" s="53"/>
      <c r="G43" s="52">
        <f>H41+O41-P41</f>
        <v>0</v>
      </c>
      <c r="H43" s="53"/>
      <c r="I43" s="53"/>
      <c r="J43" s="53"/>
      <c r="K43" s="59"/>
      <c r="L43" s="59"/>
      <c r="M43" s="59"/>
      <c r="N43" s="59"/>
      <c r="O43" s="55"/>
      <c r="P43" s="55"/>
      <c r="Q43" s="56">
        <v>7.0000000000000001E-3</v>
      </c>
      <c r="R43" s="57"/>
      <c r="S43" s="58"/>
    </row>
    <row r="44" spans="1:22">
      <c r="A44" s="97"/>
      <c r="B44" s="51">
        <f>B43+7</f>
        <v>42211</v>
      </c>
      <c r="C44" s="52">
        <f>D43+O43-P43</f>
        <v>0</v>
      </c>
      <c r="D44" s="53"/>
      <c r="E44" s="52">
        <f>F43+O43-P43</f>
        <v>0</v>
      </c>
      <c r="F44" s="53"/>
      <c r="G44" s="52">
        <f>H43+O43-P43</f>
        <v>0</v>
      </c>
      <c r="H44" s="53"/>
      <c r="I44" s="53"/>
      <c r="J44" s="53"/>
      <c r="K44" s="59"/>
      <c r="L44" s="59"/>
      <c r="M44" s="59"/>
      <c r="N44" s="59"/>
      <c r="O44" s="55"/>
      <c r="P44" s="55"/>
      <c r="Q44" s="56">
        <v>7.0000000000000001E-3</v>
      </c>
      <c r="R44" s="57"/>
      <c r="S44" s="58"/>
    </row>
    <row r="45" spans="1:22">
      <c r="A45" s="97"/>
      <c r="B45" s="51">
        <f>B44+7</f>
        <v>42218</v>
      </c>
      <c r="C45" s="52">
        <f>D44+O44-P44</f>
        <v>0</v>
      </c>
      <c r="D45" s="53"/>
      <c r="E45" s="52">
        <f>F44+O44-P44</f>
        <v>0</v>
      </c>
      <c r="F45" s="53"/>
      <c r="G45" s="52">
        <f>H44+O44-P44</f>
        <v>0</v>
      </c>
      <c r="H45" s="53"/>
      <c r="I45" s="53"/>
      <c r="J45" s="53"/>
      <c r="K45" s="59"/>
      <c r="L45" s="59"/>
      <c r="M45" s="59"/>
      <c r="N45" s="59"/>
      <c r="O45" s="55"/>
      <c r="P45" s="55"/>
      <c r="Q45" s="56">
        <v>7.0000000000000001E-3</v>
      </c>
      <c r="R45" s="57"/>
      <c r="S45" s="58"/>
    </row>
    <row r="46" spans="1:22" ht="15.75" thickBot="1">
      <c r="A46" s="98"/>
      <c r="B46" s="51">
        <f>B45+7</f>
        <v>42225</v>
      </c>
      <c r="C46" s="52">
        <f>D45+O45-P45</f>
        <v>0</v>
      </c>
      <c r="D46" s="53"/>
      <c r="E46" s="52">
        <f>F45+O45-P45</f>
        <v>0</v>
      </c>
      <c r="F46" s="53"/>
      <c r="G46" s="52">
        <f>H45+O45-P45</f>
        <v>0</v>
      </c>
      <c r="H46" s="53"/>
      <c r="I46" s="53"/>
      <c r="J46" s="53"/>
      <c r="K46" s="59"/>
      <c r="L46" s="59"/>
      <c r="M46" s="59"/>
      <c r="N46" s="59"/>
      <c r="O46" s="55"/>
      <c r="P46" s="55"/>
      <c r="Q46" s="56">
        <v>7.0000000000000001E-3</v>
      </c>
      <c r="R46" s="57"/>
      <c r="S46" s="58"/>
    </row>
    <row r="47" spans="1:22" ht="15.75" thickBot="1">
      <c r="A47" s="63"/>
      <c r="B47" s="63"/>
      <c r="C47" s="64"/>
      <c r="D47" s="65"/>
      <c r="E47" s="64"/>
      <c r="F47" s="65"/>
      <c r="G47" s="64"/>
      <c r="H47" s="65"/>
      <c r="I47" s="65"/>
      <c r="J47" s="65"/>
      <c r="K47" s="66"/>
      <c r="L47" s="66"/>
      <c r="M47" s="66"/>
      <c r="N47" s="66"/>
      <c r="O47" s="65"/>
      <c r="P47" s="67"/>
      <c r="Q47" s="68"/>
      <c r="R47" s="69"/>
      <c r="S47" s="65"/>
      <c r="U47" s="40"/>
      <c r="V47" s="40"/>
    </row>
    <row r="48" spans="1:22">
      <c r="A48" s="96">
        <v>10</v>
      </c>
      <c r="B48" s="51">
        <f>B46+7</f>
        <v>42232</v>
      </c>
      <c r="C48" s="52">
        <f>D46+O46-P46</f>
        <v>0</v>
      </c>
      <c r="D48" s="53"/>
      <c r="E48" s="52">
        <f>F46+O46-P46</f>
        <v>0</v>
      </c>
      <c r="F48" s="53"/>
      <c r="G48" s="52">
        <f>H46+O46-P46</f>
        <v>0</v>
      </c>
      <c r="H48" s="53"/>
      <c r="I48" s="53"/>
      <c r="J48" s="53"/>
      <c r="K48" s="59"/>
      <c r="L48" s="59"/>
      <c r="M48" s="59"/>
      <c r="N48" s="59"/>
      <c r="O48" s="55"/>
      <c r="P48" s="55"/>
      <c r="Q48" s="56">
        <v>7.0000000000000001E-3</v>
      </c>
      <c r="R48" s="57"/>
      <c r="S48" s="58"/>
    </row>
    <row r="49" spans="1:22">
      <c r="A49" s="97"/>
      <c r="B49" s="51">
        <f>B48+7</f>
        <v>42239</v>
      </c>
      <c r="C49" s="52">
        <f>D48+O48-P48</f>
        <v>0</v>
      </c>
      <c r="D49" s="53"/>
      <c r="E49" s="52">
        <f>F48+O48-P48</f>
        <v>0</v>
      </c>
      <c r="F49" s="53"/>
      <c r="G49" s="52">
        <f>H48+O48-P48</f>
        <v>0</v>
      </c>
      <c r="H49" s="53"/>
      <c r="I49" s="53"/>
      <c r="J49" s="53"/>
      <c r="K49" s="59"/>
      <c r="L49" s="59"/>
      <c r="M49" s="59"/>
      <c r="N49" s="59"/>
      <c r="O49" s="55"/>
      <c r="P49" s="55"/>
      <c r="Q49" s="56">
        <v>7.0000000000000001E-3</v>
      </c>
      <c r="R49" s="57"/>
      <c r="S49" s="58"/>
    </row>
    <row r="50" spans="1:22">
      <c r="A50" s="97"/>
      <c r="B50" s="51">
        <f>B49+7</f>
        <v>42246</v>
      </c>
      <c r="C50" s="52">
        <f>D49+O49-P49</f>
        <v>0</v>
      </c>
      <c r="D50" s="53"/>
      <c r="E50" s="52">
        <f>F49+O49-P49</f>
        <v>0</v>
      </c>
      <c r="F50" s="53"/>
      <c r="G50" s="52">
        <f>H49+O49-P49</f>
        <v>0</v>
      </c>
      <c r="H50" s="53"/>
      <c r="I50" s="53"/>
      <c r="J50" s="53"/>
      <c r="K50" s="59"/>
      <c r="L50" s="59"/>
      <c r="M50" s="59"/>
      <c r="N50" s="59"/>
      <c r="O50" s="55"/>
      <c r="P50" s="55"/>
      <c r="Q50" s="56">
        <v>7.0000000000000001E-3</v>
      </c>
      <c r="R50" s="57"/>
      <c r="S50" s="58"/>
    </row>
    <row r="51" spans="1:22" ht="15.75" thickBot="1">
      <c r="A51" s="98"/>
      <c r="B51" s="51">
        <f>B50+7</f>
        <v>42253</v>
      </c>
      <c r="C51" s="52">
        <f>D50+O50-P50</f>
        <v>0</v>
      </c>
      <c r="D51" s="53"/>
      <c r="E51" s="52">
        <f>F50+O50-P50</f>
        <v>0</v>
      </c>
      <c r="F51" s="53"/>
      <c r="G51" s="52">
        <f>H50+O50-P50</f>
        <v>0</v>
      </c>
      <c r="H51" s="53"/>
      <c r="I51" s="53"/>
      <c r="J51" s="53"/>
      <c r="K51" s="59"/>
      <c r="L51" s="59"/>
      <c r="M51" s="59"/>
      <c r="N51" s="59"/>
      <c r="O51" s="55"/>
      <c r="P51" s="55"/>
      <c r="Q51" s="56">
        <v>7.0000000000000001E-3</v>
      </c>
      <c r="R51" s="57"/>
      <c r="S51" s="58"/>
    </row>
    <row r="52" spans="1:22" ht="15.75" thickBot="1">
      <c r="A52" s="63"/>
      <c r="B52" s="63"/>
      <c r="C52" s="64"/>
      <c r="D52" s="65"/>
      <c r="E52" s="64"/>
      <c r="F52" s="65"/>
      <c r="G52" s="64"/>
      <c r="H52" s="65"/>
      <c r="I52" s="65"/>
      <c r="J52" s="65"/>
      <c r="K52" s="66"/>
      <c r="L52" s="66"/>
      <c r="M52" s="66"/>
      <c r="N52" s="66"/>
      <c r="O52" s="65"/>
      <c r="P52" s="67"/>
      <c r="Q52" s="68"/>
      <c r="R52" s="69"/>
      <c r="S52" s="65"/>
      <c r="U52" s="40"/>
      <c r="V52" s="40"/>
    </row>
    <row r="53" spans="1:22">
      <c r="A53" s="96">
        <v>11</v>
      </c>
      <c r="B53" s="51">
        <f>B51+7</f>
        <v>42260</v>
      </c>
      <c r="C53" s="52">
        <f>D51+O51-P51</f>
        <v>0</v>
      </c>
      <c r="D53" s="53"/>
      <c r="E53" s="52">
        <f>F51+O51-P51</f>
        <v>0</v>
      </c>
      <c r="F53" s="53"/>
      <c r="G53" s="52">
        <f>H51+O51-P51</f>
        <v>0</v>
      </c>
      <c r="H53" s="53"/>
      <c r="I53" s="53"/>
      <c r="J53" s="53"/>
      <c r="K53" s="59"/>
      <c r="L53" s="59"/>
      <c r="M53" s="59"/>
      <c r="N53" s="59"/>
      <c r="O53" s="55"/>
      <c r="P53" s="55"/>
      <c r="Q53" s="56">
        <v>7.0000000000000001E-3</v>
      </c>
      <c r="R53" s="57"/>
      <c r="S53" s="58"/>
    </row>
    <row r="54" spans="1:22">
      <c r="A54" s="97"/>
      <c r="B54" s="51">
        <f>B53+7</f>
        <v>42267</v>
      </c>
      <c r="C54" s="52">
        <f>D53+O53-P53</f>
        <v>0</v>
      </c>
      <c r="D54" s="53"/>
      <c r="E54" s="52">
        <f>F53+O53-P53</f>
        <v>0</v>
      </c>
      <c r="F54" s="53"/>
      <c r="G54" s="52">
        <f>H53+O53-P53</f>
        <v>0</v>
      </c>
      <c r="H54" s="53"/>
      <c r="I54" s="53"/>
      <c r="J54" s="53"/>
      <c r="K54" s="59"/>
      <c r="L54" s="59"/>
      <c r="M54" s="59"/>
      <c r="N54" s="59"/>
      <c r="O54" s="55"/>
      <c r="P54" s="55"/>
      <c r="Q54" s="56">
        <v>7.0000000000000001E-3</v>
      </c>
      <c r="R54" s="57"/>
      <c r="S54" s="58"/>
    </row>
    <row r="55" spans="1:22">
      <c r="A55" s="97"/>
      <c r="B55" s="51">
        <f>B54+7</f>
        <v>42274</v>
      </c>
      <c r="C55" s="52">
        <f>D54+O54-P54</f>
        <v>0</v>
      </c>
      <c r="D55" s="53"/>
      <c r="E55" s="52">
        <f>F54+O54-P54</f>
        <v>0</v>
      </c>
      <c r="F55" s="53"/>
      <c r="G55" s="52">
        <f>H54+O54-P54</f>
        <v>0</v>
      </c>
      <c r="H55" s="53"/>
      <c r="I55" s="53"/>
      <c r="J55" s="53"/>
      <c r="K55" s="59"/>
      <c r="L55" s="59"/>
      <c r="M55" s="59"/>
      <c r="N55" s="59"/>
      <c r="O55" s="55"/>
      <c r="P55" s="55"/>
      <c r="Q55" s="56">
        <v>7.0000000000000001E-3</v>
      </c>
      <c r="R55" s="57"/>
      <c r="S55" s="58"/>
    </row>
    <row r="56" spans="1:22" ht="15.75" thickBot="1">
      <c r="A56" s="98"/>
      <c r="B56" s="51">
        <f>B55+7</f>
        <v>42281</v>
      </c>
      <c r="C56" s="52">
        <f>D55+O55-P55</f>
        <v>0</v>
      </c>
      <c r="D56" s="53"/>
      <c r="E56" s="52">
        <f>F55+O55-P55</f>
        <v>0</v>
      </c>
      <c r="F56" s="53"/>
      <c r="G56" s="52">
        <f>H55+O55-P55</f>
        <v>0</v>
      </c>
      <c r="H56" s="53"/>
      <c r="I56" s="53"/>
      <c r="J56" s="53"/>
      <c r="K56" s="59"/>
      <c r="L56" s="59"/>
      <c r="M56" s="59"/>
      <c r="N56" s="59"/>
      <c r="O56" s="55"/>
      <c r="P56" s="55"/>
      <c r="Q56" s="56">
        <v>7.0000000000000001E-3</v>
      </c>
      <c r="R56" s="57"/>
      <c r="S56" s="58"/>
    </row>
    <row r="57" spans="1:22" ht="15.75" thickBot="1">
      <c r="A57" s="63"/>
      <c r="B57" s="63"/>
      <c r="C57" s="64"/>
      <c r="D57" s="65"/>
      <c r="E57" s="64"/>
      <c r="F57" s="65"/>
      <c r="G57" s="64"/>
      <c r="H57" s="65"/>
      <c r="I57" s="65"/>
      <c r="J57" s="65"/>
      <c r="K57" s="66"/>
      <c r="L57" s="66"/>
      <c r="M57" s="66"/>
      <c r="N57" s="66"/>
      <c r="O57" s="65"/>
      <c r="P57" s="67"/>
      <c r="Q57" s="68"/>
      <c r="R57" s="69"/>
      <c r="S57" s="65"/>
      <c r="U57" s="40"/>
      <c r="V57" s="40"/>
    </row>
    <row r="58" spans="1:22">
      <c r="A58" s="96">
        <v>12</v>
      </c>
      <c r="B58" s="51">
        <f>B56+7</f>
        <v>42288</v>
      </c>
      <c r="C58" s="52">
        <f>D56+O56-P56</f>
        <v>0</v>
      </c>
      <c r="D58" s="53"/>
      <c r="E58" s="52">
        <f>F56+O56-P56</f>
        <v>0</v>
      </c>
      <c r="F58" s="53"/>
      <c r="G58" s="52">
        <f>H56+O56-P56</f>
        <v>0</v>
      </c>
      <c r="H58" s="53"/>
      <c r="I58" s="53"/>
      <c r="J58" s="53"/>
      <c r="K58" s="59"/>
      <c r="L58" s="59"/>
      <c r="M58" s="59"/>
      <c r="N58" s="59"/>
      <c r="O58" s="55"/>
      <c r="P58" s="55"/>
      <c r="Q58" s="56">
        <v>7.0000000000000001E-3</v>
      </c>
      <c r="R58" s="57"/>
      <c r="S58" s="58"/>
    </row>
    <row r="59" spans="1:22">
      <c r="A59" s="97"/>
      <c r="B59" s="51">
        <f>B58+7</f>
        <v>42295</v>
      </c>
      <c r="C59" s="52">
        <f>D58+O58-P58</f>
        <v>0</v>
      </c>
      <c r="D59" s="53"/>
      <c r="E59" s="52">
        <f>F58+O58-P58</f>
        <v>0</v>
      </c>
      <c r="F59" s="53"/>
      <c r="G59" s="52">
        <f>H58+O58-P58</f>
        <v>0</v>
      </c>
      <c r="H59" s="53"/>
      <c r="I59" s="53"/>
      <c r="J59" s="53"/>
      <c r="K59" s="59"/>
      <c r="L59" s="59"/>
      <c r="M59" s="59"/>
      <c r="N59" s="59"/>
      <c r="O59" s="55"/>
      <c r="P59" s="55"/>
      <c r="Q59" s="56">
        <v>7.0000000000000001E-3</v>
      </c>
      <c r="R59" s="57"/>
      <c r="S59" s="58"/>
    </row>
    <row r="60" spans="1:22">
      <c r="A60" s="97"/>
      <c r="B60" s="51">
        <f>B59+7</f>
        <v>42302</v>
      </c>
      <c r="C60" s="52">
        <f>D59+O59-P59</f>
        <v>0</v>
      </c>
      <c r="D60" s="53"/>
      <c r="E60" s="52">
        <f>F59+O59-P59</f>
        <v>0</v>
      </c>
      <c r="F60" s="53"/>
      <c r="G60" s="52">
        <f>H59+O59-P59</f>
        <v>0</v>
      </c>
      <c r="H60" s="53"/>
      <c r="I60" s="53"/>
      <c r="J60" s="53"/>
      <c r="K60" s="59"/>
      <c r="L60" s="59"/>
      <c r="M60" s="59"/>
      <c r="N60" s="59"/>
      <c r="O60" s="55"/>
      <c r="P60" s="55"/>
      <c r="Q60" s="56">
        <v>7.0000000000000001E-3</v>
      </c>
      <c r="R60" s="57"/>
      <c r="S60" s="58"/>
    </row>
    <row r="61" spans="1:22" ht="15.75" thickBot="1">
      <c r="A61" s="98"/>
      <c r="B61" s="51">
        <f>B60+7</f>
        <v>42309</v>
      </c>
      <c r="C61" s="52">
        <f>D60+O60-P60</f>
        <v>0</v>
      </c>
      <c r="D61" s="53"/>
      <c r="E61" s="52">
        <f>F60+O60-P60</f>
        <v>0</v>
      </c>
      <c r="F61" s="53"/>
      <c r="G61" s="52">
        <f>H60+O60-P60</f>
        <v>0</v>
      </c>
      <c r="H61" s="53"/>
      <c r="I61" s="53"/>
      <c r="J61" s="53"/>
      <c r="K61" s="59"/>
      <c r="L61" s="59"/>
      <c r="M61" s="59"/>
      <c r="N61" s="59"/>
      <c r="O61" s="55"/>
      <c r="P61" s="55"/>
      <c r="Q61" s="56">
        <v>7.0000000000000001E-3</v>
      </c>
      <c r="R61" s="57"/>
      <c r="S61" s="58"/>
    </row>
    <row r="62" spans="1:22" ht="15.75" thickBot="1">
      <c r="A62" s="63"/>
      <c r="B62" s="63"/>
      <c r="C62" s="64"/>
      <c r="D62" s="65"/>
      <c r="E62" s="64"/>
      <c r="F62" s="65"/>
      <c r="G62" s="64"/>
      <c r="H62" s="65"/>
      <c r="I62" s="65"/>
      <c r="J62" s="65"/>
      <c r="K62" s="66"/>
      <c r="L62" s="66"/>
      <c r="M62" s="66"/>
      <c r="N62" s="66"/>
      <c r="O62" s="65"/>
      <c r="P62" s="67"/>
      <c r="Q62" s="68"/>
      <c r="R62" s="69"/>
      <c r="S62" s="65"/>
      <c r="U62" s="40"/>
      <c r="V62" s="40"/>
    </row>
    <row r="63" spans="1:22">
      <c r="A63" s="96">
        <v>13</v>
      </c>
      <c r="B63" s="51">
        <f>B61+7</f>
        <v>42316</v>
      </c>
      <c r="C63" s="52">
        <f>D60+O60-P60</f>
        <v>0</v>
      </c>
      <c r="D63" s="53"/>
      <c r="E63" s="52">
        <f>F61+O61-P61</f>
        <v>0</v>
      </c>
      <c r="F63" s="53"/>
      <c r="G63" s="52">
        <f>H61+O61-P61</f>
        <v>0</v>
      </c>
      <c r="H63" s="53"/>
      <c r="I63" s="53"/>
      <c r="J63" s="53"/>
      <c r="K63" s="59"/>
      <c r="L63" s="59"/>
      <c r="M63" s="59"/>
      <c r="N63" s="59"/>
      <c r="O63" s="55"/>
      <c r="P63" s="55"/>
      <c r="Q63" s="56">
        <v>7.0000000000000001E-3</v>
      </c>
      <c r="R63" s="57"/>
      <c r="S63" s="58"/>
    </row>
    <row r="64" spans="1:22">
      <c r="A64" s="97"/>
      <c r="B64" s="51">
        <f>B63+7</f>
        <v>42323</v>
      </c>
      <c r="C64" s="52">
        <f>D63+O63-P63</f>
        <v>0</v>
      </c>
      <c r="D64" s="53"/>
      <c r="E64" s="52">
        <f>F63+O63-P63</f>
        <v>0</v>
      </c>
      <c r="F64" s="53"/>
      <c r="G64" s="52">
        <f>H63+O63-P63</f>
        <v>0</v>
      </c>
      <c r="H64" s="53"/>
      <c r="I64" s="53"/>
      <c r="J64" s="53"/>
      <c r="K64" s="59"/>
      <c r="L64" s="59"/>
      <c r="M64" s="59"/>
      <c r="N64" s="59"/>
      <c r="O64" s="55"/>
      <c r="P64" s="55"/>
      <c r="Q64" s="56">
        <v>7.0000000000000001E-3</v>
      </c>
      <c r="R64" s="57"/>
      <c r="S64" s="58"/>
    </row>
    <row r="65" spans="1:22">
      <c r="A65" s="97"/>
      <c r="B65" s="51">
        <f>B64+7</f>
        <v>42330</v>
      </c>
      <c r="C65" s="52">
        <f>D64+O64-P64</f>
        <v>0</v>
      </c>
      <c r="D65" s="53"/>
      <c r="E65" s="52">
        <f>F64+O64-P64</f>
        <v>0</v>
      </c>
      <c r="F65" s="53"/>
      <c r="G65" s="52">
        <f>H64+O64-P64</f>
        <v>0</v>
      </c>
      <c r="H65" s="53"/>
      <c r="I65" s="53"/>
      <c r="J65" s="53"/>
      <c r="K65" s="59"/>
      <c r="L65" s="59"/>
      <c r="M65" s="59"/>
      <c r="N65" s="59"/>
      <c r="O65" s="55"/>
      <c r="P65" s="55"/>
      <c r="Q65" s="56">
        <v>7.0000000000000001E-3</v>
      </c>
      <c r="R65" s="57"/>
      <c r="S65" s="58"/>
    </row>
    <row r="66" spans="1:22" ht="15.75" thickBot="1">
      <c r="A66" s="98"/>
      <c r="B66" s="51">
        <f>B65+7</f>
        <v>42337</v>
      </c>
      <c r="C66" s="52">
        <f>D65+O65-P65</f>
        <v>0</v>
      </c>
      <c r="D66" s="53"/>
      <c r="E66" s="52">
        <f>F65+O65-P65</f>
        <v>0</v>
      </c>
      <c r="F66" s="53"/>
      <c r="G66" s="52">
        <f>H65+O65-P65</f>
        <v>0</v>
      </c>
      <c r="H66" s="53"/>
      <c r="I66" s="53"/>
      <c r="J66" s="53"/>
      <c r="K66" s="59"/>
      <c r="L66" s="59"/>
      <c r="M66" s="59"/>
      <c r="N66" s="59"/>
      <c r="O66" s="55"/>
      <c r="P66" s="55"/>
      <c r="Q66" s="56">
        <v>7.0000000000000001E-3</v>
      </c>
      <c r="R66" s="57"/>
      <c r="S66" s="58"/>
    </row>
    <row r="67" spans="1:22" ht="15.75" thickBot="1">
      <c r="A67" s="63"/>
      <c r="B67" s="63"/>
      <c r="C67" s="64"/>
      <c r="D67" s="65"/>
      <c r="E67" s="64"/>
      <c r="F67" s="65"/>
      <c r="G67" s="64"/>
      <c r="H67" s="65"/>
      <c r="I67" s="65"/>
      <c r="J67" s="65"/>
      <c r="K67" s="66"/>
      <c r="L67" s="66"/>
      <c r="M67" s="66"/>
      <c r="N67" s="66"/>
      <c r="O67" s="65"/>
      <c r="P67" s="67"/>
      <c r="Q67" s="68"/>
      <c r="R67" s="69"/>
      <c r="S67" s="65"/>
      <c r="U67" s="40"/>
      <c r="V67" s="40"/>
    </row>
    <row r="68" spans="1:22">
      <c r="A68" s="96">
        <v>14</v>
      </c>
      <c r="B68" s="51">
        <f>B66+7</f>
        <v>42344</v>
      </c>
      <c r="C68" s="52">
        <f>D66+O66-P66</f>
        <v>0</v>
      </c>
      <c r="D68" s="53"/>
      <c r="E68" s="52">
        <f>F66+O66-P66</f>
        <v>0</v>
      </c>
      <c r="F68" s="53"/>
      <c r="G68" s="52">
        <f>H66+O66-P66</f>
        <v>0</v>
      </c>
      <c r="H68" s="53"/>
      <c r="I68" s="53"/>
      <c r="J68" s="53"/>
      <c r="K68" s="59"/>
      <c r="L68" s="59"/>
      <c r="M68" s="59"/>
      <c r="N68" s="59"/>
      <c r="O68" s="55"/>
      <c r="P68" s="55"/>
      <c r="Q68" s="56">
        <v>7.0000000000000001E-3</v>
      </c>
      <c r="R68" s="57"/>
      <c r="S68" s="58"/>
    </row>
    <row r="69" spans="1:22">
      <c r="A69" s="97"/>
      <c r="B69" s="51">
        <f>B68+7</f>
        <v>42351</v>
      </c>
      <c r="C69" s="52">
        <f>D68+O68-P68</f>
        <v>0</v>
      </c>
      <c r="D69" s="53"/>
      <c r="E69" s="52">
        <f>F68+O68-P68</f>
        <v>0</v>
      </c>
      <c r="F69" s="53"/>
      <c r="G69" s="52">
        <f>H68+O68-P68</f>
        <v>0</v>
      </c>
      <c r="H69" s="53"/>
      <c r="I69" s="53"/>
      <c r="J69" s="53"/>
      <c r="K69" s="59"/>
      <c r="L69" s="59"/>
      <c r="M69" s="59"/>
      <c r="N69" s="59"/>
      <c r="O69" s="55"/>
      <c r="P69" s="55"/>
      <c r="Q69" s="56">
        <v>7.0000000000000001E-3</v>
      </c>
      <c r="R69" s="57"/>
      <c r="S69" s="58"/>
    </row>
    <row r="70" spans="1:22">
      <c r="A70" s="97"/>
      <c r="B70" s="51">
        <f>B69+7</f>
        <v>42358</v>
      </c>
      <c r="C70" s="52">
        <f>D69+O69-P69</f>
        <v>0</v>
      </c>
      <c r="D70" s="53"/>
      <c r="E70" s="52">
        <f>F69+O69-P69</f>
        <v>0</v>
      </c>
      <c r="F70" s="53"/>
      <c r="G70" s="52">
        <f>H69+O69-P69</f>
        <v>0</v>
      </c>
      <c r="H70" s="53"/>
      <c r="I70" s="53"/>
      <c r="J70" s="53"/>
      <c r="K70" s="59"/>
      <c r="L70" s="59"/>
      <c r="M70" s="59"/>
      <c r="N70" s="59"/>
      <c r="O70" s="55"/>
      <c r="P70" s="55"/>
      <c r="Q70" s="56">
        <v>7.0000000000000001E-3</v>
      </c>
      <c r="R70" s="57"/>
      <c r="S70" s="58"/>
    </row>
    <row r="71" spans="1:22" ht="15.75" thickBot="1">
      <c r="A71" s="98"/>
      <c r="B71" s="70">
        <f>B70+7</f>
        <v>42365</v>
      </c>
      <c r="C71" s="71">
        <f>D70+O70-P70</f>
        <v>0</v>
      </c>
      <c r="D71" s="53"/>
      <c r="E71" s="52">
        <f>F70+O70-P70</f>
        <v>0</v>
      </c>
      <c r="F71" s="53"/>
      <c r="G71" s="52">
        <f>H70+O70-P70</f>
        <v>0</v>
      </c>
      <c r="H71" s="72"/>
      <c r="I71" s="72"/>
      <c r="J71" s="72"/>
      <c r="K71" s="73"/>
      <c r="L71" s="73"/>
      <c r="M71" s="73"/>
      <c r="N71" s="73"/>
      <c r="O71" s="74"/>
      <c r="P71" s="74"/>
      <c r="Q71" s="56">
        <v>7.0000000000000001E-3</v>
      </c>
      <c r="R71" s="75"/>
      <c r="S71" s="76"/>
    </row>
    <row r="72" spans="1:22" ht="15.75" thickBot="1">
      <c r="A72" s="63"/>
      <c r="B72" s="63"/>
      <c r="C72" s="64"/>
      <c r="D72" s="65"/>
      <c r="E72" s="64"/>
      <c r="F72" s="65"/>
      <c r="G72" s="64"/>
      <c r="H72" s="65"/>
      <c r="I72" s="65"/>
      <c r="J72" s="65"/>
      <c r="K72" s="66"/>
      <c r="L72" s="66"/>
      <c r="M72" s="66"/>
      <c r="N72" s="66"/>
      <c r="O72" s="65"/>
      <c r="P72" s="67"/>
      <c r="Q72" s="68"/>
      <c r="R72" s="69"/>
      <c r="S72" s="65"/>
      <c r="U72" s="40"/>
      <c r="V72" s="40"/>
    </row>
    <row r="73" spans="1:22">
      <c r="A73" s="96">
        <v>15</v>
      </c>
      <c r="B73" s="51">
        <f>B71+7</f>
        <v>42372</v>
      </c>
      <c r="C73" s="52">
        <f>D71+O71-P71</f>
        <v>0</v>
      </c>
      <c r="D73" s="53"/>
      <c r="E73" s="52">
        <f>F71+O71-P71</f>
        <v>0</v>
      </c>
      <c r="F73" s="53"/>
      <c r="G73" s="52">
        <f>H71+O71-P71</f>
        <v>0</v>
      </c>
      <c r="H73" s="53"/>
      <c r="I73" s="53"/>
      <c r="J73" s="53"/>
      <c r="K73" s="59"/>
      <c r="L73" s="59"/>
      <c r="M73" s="59"/>
      <c r="N73" s="59"/>
      <c r="O73" s="55"/>
      <c r="P73" s="55"/>
      <c r="Q73" s="56">
        <v>7.0000000000000001E-3</v>
      </c>
      <c r="R73" s="57"/>
      <c r="S73" s="58"/>
    </row>
    <row r="74" spans="1:22">
      <c r="A74" s="97"/>
      <c r="B74" s="51">
        <f>B73+7</f>
        <v>42379</v>
      </c>
      <c r="C74" s="52">
        <f>D73+O73-P73</f>
        <v>0</v>
      </c>
      <c r="D74" s="53"/>
      <c r="E74" s="52">
        <f>F73+O73-P73</f>
        <v>0</v>
      </c>
      <c r="F74" s="53"/>
      <c r="G74" s="52">
        <f>H73+O73-P73</f>
        <v>0</v>
      </c>
      <c r="H74" s="53"/>
      <c r="I74" s="53"/>
      <c r="J74" s="53"/>
      <c r="K74" s="59"/>
      <c r="L74" s="59"/>
      <c r="M74" s="59"/>
      <c r="N74" s="59"/>
      <c r="O74" s="55"/>
      <c r="P74" s="55"/>
      <c r="Q74" s="56">
        <v>7.0000000000000001E-3</v>
      </c>
      <c r="R74" s="57"/>
      <c r="S74" s="58"/>
    </row>
    <row r="75" spans="1:22">
      <c r="A75" s="97"/>
      <c r="B75" s="51">
        <f>B74+7</f>
        <v>42386</v>
      </c>
      <c r="C75" s="52">
        <f>D74+O74-P74</f>
        <v>0</v>
      </c>
      <c r="D75" s="53"/>
      <c r="E75" s="52">
        <f>F74+O74-P74</f>
        <v>0</v>
      </c>
      <c r="F75" s="53"/>
      <c r="G75" s="52">
        <f>H74+O74-P74</f>
        <v>0</v>
      </c>
      <c r="H75" s="53"/>
      <c r="I75" s="53"/>
      <c r="J75" s="53"/>
      <c r="K75" s="59"/>
      <c r="L75" s="59"/>
      <c r="M75" s="59"/>
      <c r="N75" s="59"/>
      <c r="O75" s="55"/>
      <c r="P75" s="55"/>
      <c r="Q75" s="56">
        <v>7.0000000000000001E-3</v>
      </c>
      <c r="R75" s="57"/>
      <c r="S75" s="58"/>
    </row>
    <row r="76" spans="1:22" ht="15.75" thickBot="1">
      <c r="A76" s="98"/>
      <c r="B76" s="51">
        <f>B75+7</f>
        <v>42393</v>
      </c>
      <c r="C76" s="52">
        <f>D75+O75-P75</f>
        <v>0</v>
      </c>
      <c r="D76" s="53"/>
      <c r="E76" s="52">
        <f>F75+O75-P75</f>
        <v>0</v>
      </c>
      <c r="F76" s="53"/>
      <c r="G76" s="52">
        <f>H75+O75-P75</f>
        <v>0</v>
      </c>
      <c r="H76" s="53"/>
      <c r="I76" s="53"/>
      <c r="J76" s="53"/>
      <c r="K76" s="59"/>
      <c r="L76" s="59"/>
      <c r="M76" s="59"/>
      <c r="N76" s="59"/>
      <c r="O76" s="55"/>
      <c r="P76" s="55"/>
      <c r="Q76" s="56">
        <v>7.0000000000000001E-3</v>
      </c>
      <c r="R76" s="57"/>
      <c r="S76" s="58"/>
    </row>
    <row r="77" spans="1:22" ht="15.75" thickBot="1">
      <c r="A77" s="63"/>
      <c r="B77" s="63"/>
      <c r="C77" s="64"/>
      <c r="D77" s="65"/>
      <c r="E77" s="64"/>
      <c r="F77" s="65"/>
      <c r="G77" s="64"/>
      <c r="H77" s="65"/>
      <c r="I77" s="65"/>
      <c r="J77" s="65"/>
      <c r="K77" s="66"/>
      <c r="L77" s="66"/>
      <c r="M77" s="66"/>
      <c r="N77" s="66"/>
      <c r="O77" s="65"/>
      <c r="P77" s="67"/>
      <c r="Q77" s="68"/>
      <c r="R77" s="69"/>
      <c r="S77" s="65"/>
      <c r="U77" s="40"/>
      <c r="V77" s="40"/>
    </row>
    <row r="78" spans="1:22">
      <c r="A78" s="96">
        <v>16</v>
      </c>
      <c r="B78" s="51">
        <f>B76+7</f>
        <v>42400</v>
      </c>
      <c r="C78" s="52">
        <f>D76+O76-P76</f>
        <v>0</v>
      </c>
      <c r="D78" s="53"/>
      <c r="E78" s="52">
        <f>F76+O76-P76</f>
        <v>0</v>
      </c>
      <c r="F78" s="53"/>
      <c r="G78" s="52">
        <f>H76+O76-P76</f>
        <v>0</v>
      </c>
      <c r="H78" s="53"/>
      <c r="I78" s="53"/>
      <c r="J78" s="53"/>
      <c r="K78" s="59"/>
      <c r="L78" s="59"/>
      <c r="M78" s="59"/>
      <c r="N78" s="59"/>
      <c r="O78" s="55"/>
      <c r="P78" s="55"/>
      <c r="Q78" s="56">
        <v>7.0000000000000001E-3</v>
      </c>
      <c r="R78" s="57"/>
      <c r="S78" s="58"/>
    </row>
    <row r="79" spans="1:22">
      <c r="A79" s="97"/>
      <c r="B79" s="51">
        <f>B78+7</f>
        <v>42407</v>
      </c>
      <c r="C79" s="52">
        <f>D78+O78-P78</f>
        <v>0</v>
      </c>
      <c r="D79" s="53"/>
      <c r="E79" s="52">
        <f>F78+O78-P78</f>
        <v>0</v>
      </c>
      <c r="F79" s="53"/>
      <c r="G79" s="52">
        <f>H78+O78-P78</f>
        <v>0</v>
      </c>
      <c r="H79" s="53"/>
      <c r="I79" s="53"/>
      <c r="J79" s="53"/>
      <c r="K79" s="59"/>
      <c r="L79" s="59"/>
      <c r="M79" s="59"/>
      <c r="N79" s="59"/>
      <c r="O79" s="55"/>
      <c r="P79" s="55"/>
      <c r="Q79" s="56">
        <v>7.0000000000000001E-3</v>
      </c>
      <c r="R79" s="57"/>
      <c r="S79" s="58"/>
    </row>
    <row r="80" spans="1:22">
      <c r="A80" s="97"/>
      <c r="B80" s="51">
        <f>B79+7</f>
        <v>42414</v>
      </c>
      <c r="C80" s="52">
        <f>D79+O79-P79</f>
        <v>0</v>
      </c>
      <c r="D80" s="53"/>
      <c r="E80" s="52">
        <f>F79+O79-P79</f>
        <v>0</v>
      </c>
      <c r="F80" s="53"/>
      <c r="G80" s="52">
        <f>H79+O79-P79</f>
        <v>0</v>
      </c>
      <c r="H80" s="53"/>
      <c r="I80" s="53"/>
      <c r="J80" s="53"/>
      <c r="K80" s="59"/>
      <c r="L80" s="59"/>
      <c r="M80" s="59"/>
      <c r="N80" s="59"/>
      <c r="O80" s="55"/>
      <c r="P80" s="55"/>
      <c r="Q80" s="56">
        <v>7.0000000000000001E-3</v>
      </c>
      <c r="R80" s="57"/>
      <c r="S80" s="58"/>
    </row>
    <row r="81" spans="1:22" ht="15.75" thickBot="1">
      <c r="A81" s="98"/>
      <c r="B81" s="51">
        <f>B80+7</f>
        <v>42421</v>
      </c>
      <c r="C81" s="52">
        <f>D80+O80-P80</f>
        <v>0</v>
      </c>
      <c r="D81" s="53"/>
      <c r="E81" s="52">
        <f>F80+O80-P80</f>
        <v>0</v>
      </c>
      <c r="F81" s="53"/>
      <c r="G81" s="52">
        <f>H80+O80-P80</f>
        <v>0</v>
      </c>
      <c r="H81" s="53"/>
      <c r="I81" s="53"/>
      <c r="J81" s="53"/>
      <c r="K81" s="59"/>
      <c r="L81" s="59"/>
      <c r="M81" s="59"/>
      <c r="N81" s="59"/>
      <c r="O81" s="55"/>
      <c r="P81" s="55"/>
      <c r="Q81" s="56">
        <v>7.0000000000000001E-3</v>
      </c>
      <c r="R81" s="57"/>
      <c r="S81" s="58"/>
    </row>
    <row r="82" spans="1:22" ht="15.75" thickBot="1">
      <c r="A82" s="63"/>
      <c r="B82" s="63"/>
      <c r="C82" s="64"/>
      <c r="D82" s="65"/>
      <c r="E82" s="64"/>
      <c r="F82" s="65"/>
      <c r="G82" s="64"/>
      <c r="H82" s="65"/>
      <c r="I82" s="65"/>
      <c r="J82" s="65"/>
      <c r="K82" s="66"/>
      <c r="L82" s="66"/>
      <c r="M82" s="66"/>
      <c r="N82" s="66"/>
      <c r="O82" s="65"/>
      <c r="P82" s="67"/>
      <c r="Q82" s="68"/>
      <c r="R82" s="69"/>
      <c r="S82" s="65"/>
      <c r="U82" s="40"/>
      <c r="V82" s="40"/>
    </row>
    <row r="83" spans="1:22">
      <c r="A83" s="96">
        <v>17</v>
      </c>
      <c r="B83" s="51">
        <f>B81+7</f>
        <v>42428</v>
      </c>
      <c r="C83" s="52">
        <f>D81+O81-P81</f>
        <v>0</v>
      </c>
      <c r="D83" s="53"/>
      <c r="E83" s="52">
        <f>F81+O81-P81</f>
        <v>0</v>
      </c>
      <c r="F83" s="53"/>
      <c r="G83" s="52">
        <f>H81+O81-P81</f>
        <v>0</v>
      </c>
      <c r="H83" s="53"/>
      <c r="I83" s="53"/>
      <c r="J83" s="53"/>
      <c r="K83" s="59"/>
      <c r="L83" s="59"/>
      <c r="M83" s="59"/>
      <c r="N83" s="59"/>
      <c r="O83" s="55"/>
      <c r="P83" s="55"/>
      <c r="Q83" s="56">
        <v>7.0000000000000001E-3</v>
      </c>
      <c r="R83" s="57"/>
      <c r="S83" s="58"/>
    </row>
    <row r="84" spans="1:22">
      <c r="A84" s="97"/>
      <c r="B84" s="51">
        <f>B83+7</f>
        <v>42435</v>
      </c>
      <c r="C84" s="52">
        <f>D83+O83-P83</f>
        <v>0</v>
      </c>
      <c r="D84" s="53"/>
      <c r="E84" s="52">
        <f>F83+O83-P83</f>
        <v>0</v>
      </c>
      <c r="F84" s="53"/>
      <c r="G84" s="52">
        <f>H83+O83-P83</f>
        <v>0</v>
      </c>
      <c r="H84" s="53"/>
      <c r="I84" s="53"/>
      <c r="J84" s="53"/>
      <c r="K84" s="59"/>
      <c r="L84" s="59"/>
      <c r="M84" s="59"/>
      <c r="N84" s="59"/>
      <c r="O84" s="55"/>
      <c r="P84" s="55"/>
      <c r="Q84" s="56">
        <v>7.0000000000000001E-3</v>
      </c>
      <c r="R84" s="57"/>
      <c r="S84" s="58"/>
    </row>
    <row r="85" spans="1:22">
      <c r="A85" s="97"/>
      <c r="B85" s="51">
        <f>B84+7</f>
        <v>42442</v>
      </c>
      <c r="C85" s="52">
        <f>D84+O84-P84</f>
        <v>0</v>
      </c>
      <c r="D85" s="53"/>
      <c r="E85" s="52">
        <f>F84+O84-P84</f>
        <v>0</v>
      </c>
      <c r="F85" s="53"/>
      <c r="G85" s="52">
        <f>H84+O84-P84</f>
        <v>0</v>
      </c>
      <c r="H85" s="53"/>
      <c r="I85" s="53"/>
      <c r="J85" s="53"/>
      <c r="K85" s="59"/>
      <c r="L85" s="59"/>
      <c r="M85" s="59"/>
      <c r="N85" s="59"/>
      <c r="O85" s="55"/>
      <c r="P85" s="55"/>
      <c r="Q85" s="56">
        <v>7.0000000000000001E-3</v>
      </c>
      <c r="R85" s="57"/>
      <c r="S85" s="58"/>
    </row>
    <row r="86" spans="1:22" ht="15.75" thickBot="1">
      <c r="A86" s="98"/>
      <c r="B86" s="51">
        <f>B85+7</f>
        <v>42449</v>
      </c>
      <c r="C86" s="52">
        <f>D85+O85-P85</f>
        <v>0</v>
      </c>
      <c r="D86" s="53"/>
      <c r="E86" s="52">
        <f>F85+O85-P85</f>
        <v>0</v>
      </c>
      <c r="F86" s="53"/>
      <c r="G86" s="52">
        <f>H85+O85-P85</f>
        <v>0</v>
      </c>
      <c r="H86" s="53"/>
      <c r="I86" s="53"/>
      <c r="J86" s="53"/>
      <c r="K86" s="59"/>
      <c r="L86" s="59"/>
      <c r="M86" s="59"/>
      <c r="N86" s="59"/>
      <c r="O86" s="55"/>
      <c r="P86" s="55"/>
      <c r="Q86" s="56">
        <v>7.0000000000000001E-3</v>
      </c>
      <c r="R86" s="57"/>
      <c r="S86" s="58"/>
    </row>
    <row r="87" spans="1:22" ht="15.75" thickBot="1">
      <c r="A87" s="63"/>
      <c r="B87" s="63"/>
      <c r="C87" s="64"/>
      <c r="D87" s="65"/>
      <c r="E87" s="64"/>
      <c r="F87" s="65"/>
      <c r="G87" s="64"/>
      <c r="H87" s="65"/>
      <c r="I87" s="65"/>
      <c r="J87" s="65"/>
      <c r="K87" s="66"/>
      <c r="L87" s="66"/>
      <c r="M87" s="66"/>
      <c r="N87" s="66"/>
      <c r="O87" s="65"/>
      <c r="P87" s="67"/>
      <c r="Q87" s="68"/>
      <c r="R87" s="69"/>
      <c r="S87" s="65"/>
      <c r="U87" s="40"/>
      <c r="V87" s="40"/>
    </row>
    <row r="88" spans="1:22">
      <c r="A88" s="96">
        <v>18</v>
      </c>
      <c r="B88" s="51">
        <f>B86+7</f>
        <v>42456</v>
      </c>
      <c r="C88" s="52">
        <f>D86+O88-R86</f>
        <v>0</v>
      </c>
      <c r="D88" s="53"/>
      <c r="E88" s="52">
        <f>F86+O86-P86</f>
        <v>0</v>
      </c>
      <c r="F88" s="53"/>
      <c r="G88" s="52">
        <f>H86+O86-P86</f>
        <v>0</v>
      </c>
      <c r="H88" s="53"/>
      <c r="I88" s="53"/>
      <c r="J88" s="53"/>
      <c r="K88" s="59"/>
      <c r="L88" s="59"/>
      <c r="M88" s="59"/>
      <c r="N88" s="59"/>
      <c r="O88" s="55"/>
      <c r="P88" s="55"/>
      <c r="Q88" s="56">
        <v>7.0000000000000001E-3</v>
      </c>
      <c r="R88" s="57"/>
      <c r="S88" s="58"/>
    </row>
    <row r="89" spans="1:22">
      <c r="A89" s="97"/>
      <c r="B89" s="51">
        <f>B88+7</f>
        <v>42463</v>
      </c>
      <c r="C89" s="52">
        <f>D88+O88-P88</f>
        <v>0</v>
      </c>
      <c r="D89" s="53"/>
      <c r="E89" s="52">
        <f>F88+O88-P88</f>
        <v>0</v>
      </c>
      <c r="F89" s="53"/>
      <c r="G89" s="52">
        <f>H88+O88-P88</f>
        <v>0</v>
      </c>
      <c r="H89" s="53"/>
      <c r="I89" s="53"/>
      <c r="J89" s="53"/>
      <c r="K89" s="59"/>
      <c r="L89" s="59"/>
      <c r="M89" s="59"/>
      <c r="N89" s="59"/>
      <c r="O89" s="55"/>
      <c r="P89" s="55"/>
      <c r="Q89" s="56">
        <v>7.0000000000000001E-3</v>
      </c>
      <c r="R89" s="57"/>
      <c r="S89" s="58"/>
    </row>
    <row r="90" spans="1:22">
      <c r="A90" s="97"/>
      <c r="B90" s="51">
        <f>B89+7</f>
        <v>42470</v>
      </c>
      <c r="C90" s="52">
        <f>D89+O89-P89</f>
        <v>0</v>
      </c>
      <c r="D90" s="53"/>
      <c r="E90" s="52">
        <f>F89+O89-P89</f>
        <v>0</v>
      </c>
      <c r="F90" s="53"/>
      <c r="G90" s="52">
        <f>H89+O89-P89</f>
        <v>0</v>
      </c>
      <c r="H90" s="53"/>
      <c r="I90" s="53"/>
      <c r="J90" s="53"/>
      <c r="K90" s="59"/>
      <c r="L90" s="59"/>
      <c r="M90" s="59"/>
      <c r="N90" s="59"/>
      <c r="O90" s="55"/>
      <c r="P90" s="55"/>
      <c r="Q90" s="56">
        <v>7.0000000000000001E-3</v>
      </c>
      <c r="R90" s="57"/>
      <c r="S90" s="58"/>
    </row>
    <row r="91" spans="1:22" ht="15.75" thickBot="1">
      <c r="A91" s="98"/>
      <c r="B91" s="51">
        <f>B90+7</f>
        <v>42477</v>
      </c>
      <c r="C91" s="52">
        <f>D90+O90-P90</f>
        <v>0</v>
      </c>
      <c r="D91" s="53"/>
      <c r="E91" s="52">
        <f>F90+O90-P90</f>
        <v>0</v>
      </c>
      <c r="F91" s="53"/>
      <c r="G91" s="52">
        <f>H90+O90-P90</f>
        <v>0</v>
      </c>
      <c r="H91" s="53"/>
      <c r="I91" s="53"/>
      <c r="J91" s="53"/>
      <c r="K91" s="59"/>
      <c r="L91" s="59"/>
      <c r="M91" s="59"/>
      <c r="N91" s="59"/>
      <c r="O91" s="55"/>
      <c r="P91" s="55"/>
      <c r="Q91" s="56">
        <v>7.0000000000000001E-3</v>
      </c>
      <c r="R91" s="57"/>
      <c r="S91" s="58"/>
    </row>
    <row r="92" spans="1:22" ht="15.75" thickBot="1">
      <c r="A92" s="63"/>
      <c r="B92" s="63"/>
      <c r="C92" s="64"/>
      <c r="D92" s="65"/>
      <c r="E92" s="64"/>
      <c r="F92" s="65"/>
      <c r="G92" s="64"/>
      <c r="H92" s="65"/>
      <c r="I92" s="65"/>
      <c r="J92" s="65"/>
      <c r="K92" s="66"/>
      <c r="L92" s="66"/>
      <c r="M92" s="66"/>
      <c r="N92" s="66"/>
      <c r="O92" s="65"/>
      <c r="P92" s="67"/>
      <c r="Q92" s="68"/>
      <c r="R92" s="69"/>
      <c r="S92" s="65"/>
      <c r="U92" s="40"/>
      <c r="V92" s="40"/>
    </row>
    <row r="93" spans="1:22">
      <c r="A93" s="96">
        <v>19</v>
      </c>
      <c r="B93" s="51">
        <f>B91+7</f>
        <v>42484</v>
      </c>
      <c r="C93" s="52">
        <f>D91+O76-P76</f>
        <v>0</v>
      </c>
      <c r="D93" s="53"/>
      <c r="E93" s="52">
        <f>F91+O91-P91</f>
        <v>0</v>
      </c>
      <c r="F93" s="53"/>
      <c r="G93" s="52">
        <f>H91+O91-P91</f>
        <v>0</v>
      </c>
      <c r="H93" s="53"/>
      <c r="I93" s="53"/>
      <c r="J93" s="53"/>
      <c r="K93" s="59"/>
      <c r="L93" s="59"/>
      <c r="M93" s="59"/>
      <c r="N93" s="59"/>
      <c r="O93" s="55"/>
      <c r="P93" s="55"/>
      <c r="Q93" s="56">
        <v>7.0000000000000001E-3</v>
      </c>
      <c r="R93" s="57"/>
      <c r="S93" s="58"/>
    </row>
    <row r="94" spans="1:22">
      <c r="A94" s="97"/>
      <c r="B94" s="51">
        <f>B93+7</f>
        <v>42491</v>
      </c>
      <c r="C94" s="52">
        <f>D93+O93-P93</f>
        <v>0</v>
      </c>
      <c r="D94" s="53"/>
      <c r="E94" s="52">
        <f>F93+O93-P93</f>
        <v>0</v>
      </c>
      <c r="F94" s="53"/>
      <c r="G94" s="52">
        <f>H93+O93-P93</f>
        <v>0</v>
      </c>
      <c r="H94" s="53"/>
      <c r="I94" s="53"/>
      <c r="J94" s="53"/>
      <c r="K94" s="59"/>
      <c r="L94" s="59"/>
      <c r="M94" s="59"/>
      <c r="N94" s="59"/>
      <c r="O94" s="55"/>
      <c r="P94" s="55"/>
      <c r="Q94" s="56">
        <v>7.0000000000000001E-3</v>
      </c>
      <c r="R94" s="57"/>
      <c r="S94" s="58"/>
    </row>
    <row r="95" spans="1:22">
      <c r="A95" s="97"/>
      <c r="B95" s="51">
        <f>B94+7</f>
        <v>42498</v>
      </c>
      <c r="C95" s="52">
        <f>D94+O94-P94</f>
        <v>0</v>
      </c>
      <c r="D95" s="53"/>
      <c r="E95" s="52">
        <f>F94+O94-P94</f>
        <v>0</v>
      </c>
      <c r="F95" s="53"/>
      <c r="G95" s="52">
        <f>H94+O94-P94</f>
        <v>0</v>
      </c>
      <c r="H95" s="53"/>
      <c r="I95" s="53"/>
      <c r="J95" s="53"/>
      <c r="K95" s="59"/>
      <c r="L95" s="59"/>
      <c r="M95" s="59"/>
      <c r="N95" s="59"/>
      <c r="O95" s="55"/>
      <c r="P95" s="55"/>
      <c r="Q95" s="56">
        <v>7.0000000000000001E-3</v>
      </c>
      <c r="R95" s="57"/>
      <c r="S95" s="58"/>
    </row>
    <row r="96" spans="1:22" ht="15.75" thickBot="1">
      <c r="A96" s="98"/>
      <c r="B96" s="51">
        <f>B95+7</f>
        <v>42505</v>
      </c>
      <c r="C96" s="52">
        <f>D95+O95-P95</f>
        <v>0</v>
      </c>
      <c r="D96" s="53"/>
      <c r="E96" s="52">
        <f>F95+O95-P95</f>
        <v>0</v>
      </c>
      <c r="F96" s="53"/>
      <c r="G96" s="52">
        <f>H95+O95-P95</f>
        <v>0</v>
      </c>
      <c r="H96" s="53"/>
      <c r="I96" s="53"/>
      <c r="J96" s="53"/>
      <c r="K96" s="59"/>
      <c r="L96" s="59"/>
      <c r="M96" s="59"/>
      <c r="N96" s="59"/>
      <c r="O96" s="55"/>
      <c r="P96" s="55"/>
      <c r="Q96" s="56">
        <v>7.0000000000000001E-3</v>
      </c>
      <c r="R96" s="57"/>
      <c r="S96" s="58"/>
    </row>
    <row r="97" spans="1:22" ht="15.75" thickBot="1">
      <c r="A97" s="63"/>
      <c r="B97" s="63"/>
      <c r="C97" s="64"/>
      <c r="D97" s="65"/>
      <c r="E97" s="64"/>
      <c r="F97" s="65"/>
      <c r="G97" s="64"/>
      <c r="H97" s="65"/>
      <c r="I97" s="65"/>
      <c r="J97" s="65"/>
      <c r="K97" s="66"/>
      <c r="L97" s="66"/>
      <c r="M97" s="66"/>
      <c r="N97" s="66"/>
      <c r="O97" s="65"/>
      <c r="P97" s="67"/>
      <c r="Q97" s="68"/>
      <c r="R97" s="69"/>
      <c r="S97" s="65"/>
      <c r="U97" s="40"/>
      <c r="V97" s="40"/>
    </row>
    <row r="98" spans="1:22">
      <c r="A98" s="96">
        <v>20</v>
      </c>
      <c r="B98" s="51">
        <f>B96+7</f>
        <v>42512</v>
      </c>
      <c r="C98" s="52">
        <f>D96+O96-P96</f>
        <v>0</v>
      </c>
      <c r="D98" s="53"/>
      <c r="E98" s="52">
        <f>F96+O96-P96</f>
        <v>0</v>
      </c>
      <c r="F98" s="53"/>
      <c r="G98" s="52">
        <f>H96+O96-P96</f>
        <v>0</v>
      </c>
      <c r="H98" s="53"/>
      <c r="I98" s="53"/>
      <c r="J98" s="53"/>
      <c r="K98" s="59"/>
      <c r="L98" s="59"/>
      <c r="M98" s="59"/>
      <c r="N98" s="59"/>
      <c r="O98" s="55"/>
      <c r="P98" s="55"/>
      <c r="Q98" s="56">
        <v>7.0000000000000001E-3</v>
      </c>
      <c r="R98" s="57"/>
      <c r="S98" s="58"/>
    </row>
    <row r="99" spans="1:22">
      <c r="A99" s="97"/>
      <c r="B99" s="51">
        <f t="shared" ref="B99:B151" si="1">B98+7</f>
        <v>42519</v>
      </c>
      <c r="C99" s="52">
        <f>D98+O98-P98</f>
        <v>0</v>
      </c>
      <c r="D99" s="53"/>
      <c r="E99" s="52">
        <f>F98+O98-P98</f>
        <v>0</v>
      </c>
      <c r="F99" s="53"/>
      <c r="G99" s="52">
        <f>H98+O98-P98</f>
        <v>0</v>
      </c>
      <c r="H99" s="53"/>
      <c r="I99" s="53"/>
      <c r="J99" s="53"/>
      <c r="K99" s="59"/>
      <c r="L99" s="59"/>
      <c r="M99" s="59"/>
      <c r="N99" s="59"/>
      <c r="O99" s="55"/>
      <c r="P99" s="55"/>
      <c r="Q99" s="56">
        <v>7.0000000000000001E-3</v>
      </c>
      <c r="R99" s="57"/>
      <c r="S99" s="58"/>
    </row>
    <row r="100" spans="1:22">
      <c r="A100" s="97"/>
      <c r="B100" s="51">
        <f t="shared" si="1"/>
        <v>42526</v>
      </c>
      <c r="C100" s="52">
        <f>D99+O99-P99</f>
        <v>0</v>
      </c>
      <c r="D100" s="53"/>
      <c r="E100" s="52">
        <f>F99+O99-P99</f>
        <v>0</v>
      </c>
      <c r="F100" s="53"/>
      <c r="G100" s="52">
        <f>H99+O99-P99</f>
        <v>0</v>
      </c>
      <c r="H100" s="53"/>
      <c r="I100" s="53"/>
      <c r="J100" s="53"/>
      <c r="K100" s="59"/>
      <c r="L100" s="59"/>
      <c r="M100" s="59"/>
      <c r="N100" s="59"/>
      <c r="O100" s="55"/>
      <c r="P100" s="55"/>
      <c r="Q100" s="56">
        <v>7.0000000000000001E-3</v>
      </c>
      <c r="R100" s="57"/>
      <c r="S100" s="58"/>
    </row>
    <row r="101" spans="1:22" ht="15.75" thickBot="1">
      <c r="A101" s="98"/>
      <c r="B101" s="51">
        <f>B100+7</f>
        <v>42533</v>
      </c>
      <c r="C101" s="52">
        <f>D100+O100-P100</f>
        <v>0</v>
      </c>
      <c r="D101" s="53"/>
      <c r="E101" s="52">
        <f>F100+O100-P100</f>
        <v>0</v>
      </c>
      <c r="F101" s="53"/>
      <c r="G101" s="52">
        <f>H100+O100-P100</f>
        <v>0</v>
      </c>
      <c r="H101" s="53"/>
      <c r="I101" s="53"/>
      <c r="J101" s="53"/>
      <c r="K101" s="59"/>
      <c r="L101" s="59"/>
      <c r="M101" s="59"/>
      <c r="N101" s="59"/>
      <c r="O101" s="55"/>
      <c r="P101" s="55"/>
      <c r="Q101" s="56">
        <v>7.0000000000000001E-3</v>
      </c>
      <c r="R101" s="57"/>
      <c r="S101" s="58"/>
    </row>
    <row r="102" spans="1:22" ht="15.75" thickBot="1">
      <c r="A102" s="63"/>
      <c r="B102" s="63"/>
      <c r="C102" s="64"/>
      <c r="D102" s="65"/>
      <c r="E102" s="64"/>
      <c r="F102" s="65"/>
      <c r="G102" s="64"/>
      <c r="H102" s="65"/>
      <c r="I102" s="65"/>
      <c r="J102" s="65"/>
      <c r="K102" s="66"/>
      <c r="L102" s="66"/>
      <c r="M102" s="66"/>
      <c r="N102" s="66"/>
      <c r="O102" s="65"/>
      <c r="P102" s="67"/>
      <c r="Q102" s="68"/>
      <c r="R102" s="69"/>
      <c r="S102" s="65"/>
      <c r="U102" s="40"/>
      <c r="V102" s="40"/>
    </row>
    <row r="103" spans="1:22">
      <c r="A103" s="96">
        <v>21</v>
      </c>
      <c r="B103" s="51">
        <f>B101+7</f>
        <v>42540</v>
      </c>
      <c r="C103" s="52">
        <f>D101+O101-P101</f>
        <v>0</v>
      </c>
      <c r="D103" s="53"/>
      <c r="E103" s="52">
        <f>F101+O101-P101</f>
        <v>0</v>
      </c>
      <c r="F103" s="53"/>
      <c r="G103" s="52">
        <f>H101+O101-P101</f>
        <v>0</v>
      </c>
      <c r="H103" s="53"/>
      <c r="I103" s="53"/>
      <c r="J103" s="53"/>
      <c r="K103" s="59"/>
      <c r="L103" s="59"/>
      <c r="M103" s="59"/>
      <c r="N103" s="59"/>
      <c r="O103" s="55"/>
      <c r="P103" s="55"/>
      <c r="Q103" s="56">
        <v>7.0000000000000001E-3</v>
      </c>
      <c r="R103" s="57"/>
      <c r="S103" s="58"/>
    </row>
    <row r="104" spans="1:22">
      <c r="A104" s="97"/>
      <c r="B104" s="51">
        <f t="shared" si="1"/>
        <v>42547</v>
      </c>
      <c r="C104" s="52">
        <f>D103+O103-P103</f>
        <v>0</v>
      </c>
      <c r="D104" s="53"/>
      <c r="E104" s="52">
        <f>F103+O103-P103</f>
        <v>0</v>
      </c>
      <c r="F104" s="53"/>
      <c r="G104" s="52">
        <f>H103+O103-P103</f>
        <v>0</v>
      </c>
      <c r="H104" s="53"/>
      <c r="I104" s="53"/>
      <c r="J104" s="53"/>
      <c r="K104" s="59"/>
      <c r="L104" s="59"/>
      <c r="M104" s="59"/>
      <c r="N104" s="59"/>
      <c r="O104" s="55"/>
      <c r="P104" s="55"/>
      <c r="Q104" s="56">
        <v>7.0000000000000001E-3</v>
      </c>
      <c r="R104" s="57"/>
      <c r="S104" s="58"/>
    </row>
    <row r="105" spans="1:22">
      <c r="A105" s="97"/>
      <c r="B105" s="51">
        <f t="shared" si="1"/>
        <v>42554</v>
      </c>
      <c r="C105" s="52">
        <f>D104+O104-P104</f>
        <v>0</v>
      </c>
      <c r="D105" s="53"/>
      <c r="E105" s="52">
        <f>F104+O104-P104</f>
        <v>0</v>
      </c>
      <c r="F105" s="53"/>
      <c r="G105" s="52">
        <f>H104+O104-P104</f>
        <v>0</v>
      </c>
      <c r="H105" s="53"/>
      <c r="I105" s="53"/>
      <c r="J105" s="53"/>
      <c r="K105" s="59"/>
      <c r="L105" s="59"/>
      <c r="M105" s="59"/>
      <c r="N105" s="59"/>
      <c r="O105" s="55"/>
      <c r="P105" s="55"/>
      <c r="Q105" s="56">
        <v>7.0000000000000001E-3</v>
      </c>
      <c r="R105" s="57"/>
      <c r="S105" s="58"/>
    </row>
    <row r="106" spans="1:22" ht="15.75" thickBot="1">
      <c r="A106" s="98"/>
      <c r="B106" s="51">
        <f t="shared" si="1"/>
        <v>42561</v>
      </c>
      <c r="C106" s="52">
        <f>D105+O105-P105</f>
        <v>0</v>
      </c>
      <c r="D106" s="53"/>
      <c r="E106" s="52">
        <f>F105+O105-P105</f>
        <v>0</v>
      </c>
      <c r="F106" s="53"/>
      <c r="G106" s="52">
        <f>H105+O105-P105</f>
        <v>0</v>
      </c>
      <c r="H106" s="53"/>
      <c r="I106" s="53"/>
      <c r="J106" s="53"/>
      <c r="K106" s="59"/>
      <c r="L106" s="59"/>
      <c r="M106" s="59"/>
      <c r="N106" s="59"/>
      <c r="O106" s="55"/>
      <c r="P106" s="55"/>
      <c r="Q106" s="56">
        <v>7.0000000000000001E-3</v>
      </c>
      <c r="R106" s="57"/>
      <c r="S106" s="58"/>
    </row>
    <row r="107" spans="1:22" ht="15.75" thickBot="1">
      <c r="A107" s="63"/>
      <c r="B107" s="63"/>
      <c r="C107" s="64"/>
      <c r="D107" s="65"/>
      <c r="E107" s="64"/>
      <c r="F107" s="65"/>
      <c r="G107" s="64"/>
      <c r="H107" s="65"/>
      <c r="I107" s="65"/>
      <c r="J107" s="65"/>
      <c r="K107" s="66"/>
      <c r="L107" s="66"/>
      <c r="M107" s="66"/>
      <c r="N107" s="66"/>
      <c r="O107" s="65"/>
      <c r="P107" s="67"/>
      <c r="Q107" s="68"/>
      <c r="R107" s="69"/>
      <c r="S107" s="65"/>
      <c r="U107" s="40"/>
      <c r="V107" s="40"/>
    </row>
    <row r="108" spans="1:22">
      <c r="A108" s="96">
        <v>22</v>
      </c>
      <c r="B108" s="51">
        <f>B106+7</f>
        <v>42568</v>
      </c>
      <c r="C108" s="52">
        <f>D106+O106-P106</f>
        <v>0</v>
      </c>
      <c r="D108" s="53"/>
      <c r="E108" s="52">
        <f>F106+O106-P106</f>
        <v>0</v>
      </c>
      <c r="F108" s="53"/>
      <c r="G108" s="52">
        <f>H106+O106-P106</f>
        <v>0</v>
      </c>
      <c r="H108" s="53"/>
      <c r="I108" s="53"/>
      <c r="J108" s="53"/>
      <c r="K108" s="59"/>
      <c r="L108" s="59"/>
      <c r="M108" s="59"/>
      <c r="N108" s="59"/>
      <c r="O108" s="55"/>
      <c r="P108" s="55"/>
      <c r="Q108" s="56">
        <v>7.0000000000000001E-3</v>
      </c>
      <c r="R108" s="57"/>
      <c r="S108" s="58"/>
    </row>
    <row r="109" spans="1:22">
      <c r="A109" s="97"/>
      <c r="B109" s="51">
        <f t="shared" si="1"/>
        <v>42575</v>
      </c>
      <c r="C109" s="52">
        <f>D108+O108-P108</f>
        <v>0</v>
      </c>
      <c r="D109" s="53"/>
      <c r="E109" s="52">
        <f>F108+O108-P108</f>
        <v>0</v>
      </c>
      <c r="F109" s="53"/>
      <c r="G109" s="52">
        <f>H108+O108-P108</f>
        <v>0</v>
      </c>
      <c r="H109" s="53"/>
      <c r="I109" s="53"/>
      <c r="J109" s="53"/>
      <c r="K109" s="59"/>
      <c r="L109" s="59"/>
      <c r="M109" s="59"/>
      <c r="N109" s="59"/>
      <c r="O109" s="55"/>
      <c r="P109" s="55"/>
      <c r="Q109" s="56">
        <v>7.0000000000000001E-3</v>
      </c>
      <c r="R109" s="57"/>
      <c r="S109" s="58"/>
    </row>
    <row r="110" spans="1:22">
      <c r="A110" s="97"/>
      <c r="B110" s="51">
        <f t="shared" si="1"/>
        <v>42582</v>
      </c>
      <c r="C110" s="52">
        <f>D109+O109-P109</f>
        <v>0</v>
      </c>
      <c r="D110" s="53"/>
      <c r="E110" s="52">
        <f>F109+O109-P109</f>
        <v>0</v>
      </c>
      <c r="F110" s="53"/>
      <c r="G110" s="52">
        <f>H109+O109-P109</f>
        <v>0</v>
      </c>
      <c r="H110" s="53"/>
      <c r="I110" s="53"/>
      <c r="J110" s="53"/>
      <c r="K110" s="59"/>
      <c r="L110" s="59"/>
      <c r="M110" s="59"/>
      <c r="N110" s="59"/>
      <c r="O110" s="55"/>
      <c r="P110" s="55"/>
      <c r="Q110" s="56">
        <v>7.0000000000000001E-3</v>
      </c>
      <c r="R110" s="57"/>
      <c r="S110" s="58"/>
    </row>
    <row r="111" spans="1:22" ht="15.75" thickBot="1">
      <c r="A111" s="98"/>
      <c r="B111" s="51">
        <f t="shared" si="1"/>
        <v>42589</v>
      </c>
      <c r="C111" s="52">
        <f>D110+O110-P110</f>
        <v>0</v>
      </c>
      <c r="D111" s="53"/>
      <c r="E111" s="52">
        <f>F110+O110-P110</f>
        <v>0</v>
      </c>
      <c r="F111" s="53"/>
      <c r="G111" s="52">
        <f>H110+O110-P110</f>
        <v>0</v>
      </c>
      <c r="H111" s="53"/>
      <c r="I111" s="53"/>
      <c r="J111" s="53"/>
      <c r="K111" s="59"/>
      <c r="L111" s="59"/>
      <c r="M111" s="59"/>
      <c r="N111" s="59"/>
      <c r="O111" s="55"/>
      <c r="P111" s="55"/>
      <c r="Q111" s="56">
        <v>7.0000000000000001E-3</v>
      </c>
      <c r="R111" s="57"/>
      <c r="S111" s="58"/>
    </row>
    <row r="112" spans="1:22" ht="15.75" thickBot="1">
      <c r="A112" s="63"/>
      <c r="B112" s="63"/>
      <c r="C112" s="64"/>
      <c r="D112" s="65"/>
      <c r="E112" s="64"/>
      <c r="F112" s="65"/>
      <c r="G112" s="64"/>
      <c r="H112" s="65"/>
      <c r="I112" s="65"/>
      <c r="J112" s="65"/>
      <c r="K112" s="66"/>
      <c r="L112" s="66"/>
      <c r="M112" s="66"/>
      <c r="N112" s="66"/>
      <c r="O112" s="65"/>
      <c r="P112" s="67"/>
      <c r="Q112" s="68"/>
      <c r="R112" s="69"/>
      <c r="S112" s="65"/>
      <c r="U112" s="40"/>
      <c r="V112" s="40"/>
    </row>
    <row r="113" spans="1:22">
      <c r="A113" s="96">
        <v>23</v>
      </c>
      <c r="B113" s="51">
        <f>B111+7</f>
        <v>42596</v>
      </c>
      <c r="C113" s="52">
        <f>D111+O111-P111</f>
        <v>0</v>
      </c>
      <c r="D113" s="53"/>
      <c r="E113" s="52">
        <f>F111+O111-P111</f>
        <v>0</v>
      </c>
      <c r="F113" s="53"/>
      <c r="G113" s="52">
        <f>H111+O111-P111</f>
        <v>0</v>
      </c>
      <c r="H113" s="53"/>
      <c r="I113" s="53"/>
      <c r="J113" s="53"/>
      <c r="K113" s="59"/>
      <c r="L113" s="59"/>
      <c r="M113" s="59"/>
      <c r="N113" s="59"/>
      <c r="O113" s="55"/>
      <c r="P113" s="55"/>
      <c r="Q113" s="56">
        <v>7.0000000000000001E-3</v>
      </c>
      <c r="R113" s="57"/>
      <c r="S113" s="58"/>
    </row>
    <row r="114" spans="1:22">
      <c r="A114" s="97"/>
      <c r="B114" s="51">
        <f t="shared" si="1"/>
        <v>42603</v>
      </c>
      <c r="C114" s="52">
        <f>D113+O113-P113</f>
        <v>0</v>
      </c>
      <c r="D114" s="53"/>
      <c r="E114" s="52">
        <f>F113+O113-P113</f>
        <v>0</v>
      </c>
      <c r="F114" s="53"/>
      <c r="G114" s="52">
        <f>H113+O113-P113</f>
        <v>0</v>
      </c>
      <c r="H114" s="53"/>
      <c r="I114" s="53"/>
      <c r="J114" s="53"/>
      <c r="K114" s="59"/>
      <c r="L114" s="59"/>
      <c r="M114" s="59"/>
      <c r="N114" s="59"/>
      <c r="O114" s="55"/>
      <c r="P114" s="55"/>
      <c r="Q114" s="56">
        <v>7.0000000000000001E-3</v>
      </c>
      <c r="R114" s="57"/>
      <c r="S114" s="58"/>
    </row>
    <row r="115" spans="1:22">
      <c r="A115" s="97"/>
      <c r="B115" s="51">
        <f t="shared" si="1"/>
        <v>42610</v>
      </c>
      <c r="C115" s="52">
        <f>D114+O114-P114</f>
        <v>0</v>
      </c>
      <c r="D115" s="53"/>
      <c r="E115" s="52">
        <f>F114+O114-P114</f>
        <v>0</v>
      </c>
      <c r="F115" s="53"/>
      <c r="G115" s="52">
        <f>H114+O114-P114</f>
        <v>0</v>
      </c>
      <c r="H115" s="53"/>
      <c r="I115" s="53"/>
      <c r="J115" s="53"/>
      <c r="K115" s="59"/>
      <c r="L115" s="59"/>
      <c r="M115" s="59"/>
      <c r="N115" s="59"/>
      <c r="O115" s="55"/>
      <c r="P115" s="55"/>
      <c r="Q115" s="56">
        <v>7.0000000000000001E-3</v>
      </c>
      <c r="R115" s="57"/>
      <c r="S115" s="58"/>
    </row>
    <row r="116" spans="1:22" ht="15.75" thickBot="1">
      <c r="A116" s="98"/>
      <c r="B116" s="51">
        <f t="shared" si="1"/>
        <v>42617</v>
      </c>
      <c r="C116" s="52">
        <f>D115+O115-P115</f>
        <v>0</v>
      </c>
      <c r="D116" s="53"/>
      <c r="E116" s="52">
        <f>F115+O115-P115</f>
        <v>0</v>
      </c>
      <c r="F116" s="53"/>
      <c r="G116" s="52">
        <f>H115+O115-P115</f>
        <v>0</v>
      </c>
      <c r="H116" s="53"/>
      <c r="I116" s="53"/>
      <c r="J116" s="53"/>
      <c r="K116" s="59"/>
      <c r="L116" s="59"/>
      <c r="M116" s="59"/>
      <c r="N116" s="59"/>
      <c r="O116" s="55"/>
      <c r="P116" s="55"/>
      <c r="Q116" s="56">
        <v>7.0000000000000001E-3</v>
      </c>
      <c r="R116" s="57"/>
      <c r="S116" s="58"/>
    </row>
    <row r="117" spans="1:22" ht="15.75" thickBot="1">
      <c r="A117" s="63"/>
      <c r="B117" s="63"/>
      <c r="C117" s="64"/>
      <c r="D117" s="65"/>
      <c r="E117" s="64"/>
      <c r="F117" s="65"/>
      <c r="G117" s="64"/>
      <c r="H117" s="65"/>
      <c r="I117" s="65"/>
      <c r="J117" s="65"/>
      <c r="K117" s="66"/>
      <c r="L117" s="66"/>
      <c r="M117" s="66"/>
      <c r="N117" s="66"/>
      <c r="O117" s="65"/>
      <c r="P117" s="67"/>
      <c r="Q117" s="68"/>
      <c r="R117" s="69"/>
      <c r="S117" s="65"/>
      <c r="U117" s="40"/>
      <c r="V117" s="40"/>
    </row>
    <row r="118" spans="1:22">
      <c r="A118" s="96">
        <v>24</v>
      </c>
      <c r="B118" s="51">
        <f>B116+7</f>
        <v>42624</v>
      </c>
      <c r="C118" s="52">
        <f>D116+O116-P116</f>
        <v>0</v>
      </c>
      <c r="D118" s="53"/>
      <c r="E118" s="52">
        <f>F116+O116-P116</f>
        <v>0</v>
      </c>
      <c r="F118" s="53"/>
      <c r="G118" s="52">
        <f>H116+O116-P116</f>
        <v>0</v>
      </c>
      <c r="H118" s="53"/>
      <c r="I118" s="53"/>
      <c r="J118" s="53"/>
      <c r="K118" s="59"/>
      <c r="L118" s="59"/>
      <c r="M118" s="59"/>
      <c r="N118" s="59"/>
      <c r="O118" s="55"/>
      <c r="P118" s="55"/>
      <c r="Q118" s="56">
        <v>7.0000000000000001E-3</v>
      </c>
      <c r="R118" s="57"/>
      <c r="S118" s="58"/>
    </row>
    <row r="119" spans="1:22">
      <c r="A119" s="97"/>
      <c r="B119" s="51">
        <f t="shared" si="1"/>
        <v>42631</v>
      </c>
      <c r="C119" s="52">
        <f>D118+O118-P118</f>
        <v>0</v>
      </c>
      <c r="D119" s="53"/>
      <c r="E119" s="52">
        <f>F118+O118-P118</f>
        <v>0</v>
      </c>
      <c r="F119" s="53"/>
      <c r="G119" s="52">
        <f>H118+O118-P118</f>
        <v>0</v>
      </c>
      <c r="H119" s="53"/>
      <c r="I119" s="53"/>
      <c r="J119" s="53"/>
      <c r="K119" s="59"/>
      <c r="L119" s="59"/>
      <c r="M119" s="59"/>
      <c r="N119" s="59"/>
      <c r="O119" s="55"/>
      <c r="P119" s="55"/>
      <c r="Q119" s="56">
        <v>7.0000000000000001E-3</v>
      </c>
      <c r="R119" s="57"/>
      <c r="S119" s="58"/>
    </row>
    <row r="120" spans="1:22">
      <c r="A120" s="97"/>
      <c r="B120" s="51">
        <f t="shared" si="1"/>
        <v>42638</v>
      </c>
      <c r="C120" s="52">
        <f>D119+O119-P119</f>
        <v>0</v>
      </c>
      <c r="D120" s="53"/>
      <c r="E120" s="52">
        <f>F119+O119-P119</f>
        <v>0</v>
      </c>
      <c r="F120" s="53"/>
      <c r="G120" s="52">
        <f>H119+O119-P119</f>
        <v>0</v>
      </c>
      <c r="H120" s="53"/>
      <c r="I120" s="53"/>
      <c r="J120" s="53"/>
      <c r="K120" s="59"/>
      <c r="L120" s="59"/>
      <c r="M120" s="59"/>
      <c r="N120" s="59"/>
      <c r="O120" s="55"/>
      <c r="P120" s="55"/>
      <c r="Q120" s="56">
        <v>7.0000000000000001E-3</v>
      </c>
      <c r="R120" s="57"/>
      <c r="S120" s="58"/>
    </row>
    <row r="121" spans="1:22" ht="15.75" thickBot="1">
      <c r="A121" s="98"/>
      <c r="B121" s="51">
        <f t="shared" si="1"/>
        <v>42645</v>
      </c>
      <c r="C121" s="52">
        <f>D120+O120-P120</f>
        <v>0</v>
      </c>
      <c r="D121" s="53"/>
      <c r="E121" s="52">
        <f>F120+O120-P120</f>
        <v>0</v>
      </c>
      <c r="F121" s="53"/>
      <c r="G121" s="52">
        <f>H120+O120-P120</f>
        <v>0</v>
      </c>
      <c r="H121" s="53"/>
      <c r="I121" s="53"/>
      <c r="J121" s="53"/>
      <c r="K121" s="59"/>
      <c r="L121" s="59"/>
      <c r="M121" s="59"/>
      <c r="N121" s="59"/>
      <c r="O121" s="55"/>
      <c r="P121" s="55"/>
      <c r="Q121" s="56">
        <v>7.0000000000000001E-3</v>
      </c>
      <c r="R121" s="57"/>
      <c r="S121" s="58"/>
    </row>
    <row r="122" spans="1:22" ht="15.75" thickBot="1">
      <c r="A122" s="63"/>
      <c r="B122" s="63"/>
      <c r="C122" s="64"/>
      <c r="D122" s="65"/>
      <c r="E122" s="64"/>
      <c r="F122" s="65"/>
      <c r="G122" s="64"/>
      <c r="H122" s="65"/>
      <c r="I122" s="65"/>
      <c r="J122" s="65"/>
      <c r="K122" s="66"/>
      <c r="L122" s="66"/>
      <c r="M122" s="66"/>
      <c r="N122" s="66"/>
      <c r="O122" s="65"/>
      <c r="P122" s="67"/>
      <c r="Q122" s="68"/>
      <c r="R122" s="69"/>
      <c r="S122" s="65"/>
      <c r="U122" s="40"/>
      <c r="V122" s="40"/>
    </row>
    <row r="123" spans="1:22">
      <c r="A123" s="96">
        <v>25</v>
      </c>
      <c r="B123" s="51">
        <f>B121+7</f>
        <v>42652</v>
      </c>
      <c r="C123" s="52">
        <f>D121+O121-P121</f>
        <v>0</v>
      </c>
      <c r="D123" s="53"/>
      <c r="E123" s="52">
        <f>F121+O121-P121</f>
        <v>0</v>
      </c>
      <c r="F123" s="53"/>
      <c r="G123" s="52">
        <f>H121+O121-P121</f>
        <v>0</v>
      </c>
      <c r="H123" s="53"/>
      <c r="I123" s="53"/>
      <c r="J123" s="53"/>
      <c r="K123" s="59"/>
      <c r="L123" s="59"/>
      <c r="M123" s="59"/>
      <c r="N123" s="59"/>
      <c r="O123" s="55"/>
      <c r="P123" s="55"/>
      <c r="Q123" s="56">
        <v>7.0000000000000001E-3</v>
      </c>
      <c r="R123" s="57"/>
      <c r="S123" s="58"/>
    </row>
    <row r="124" spans="1:22">
      <c r="A124" s="97"/>
      <c r="B124" s="51">
        <f t="shared" si="1"/>
        <v>42659</v>
      </c>
      <c r="C124" s="52">
        <f>D123+O123-P123</f>
        <v>0</v>
      </c>
      <c r="D124" s="53"/>
      <c r="E124" s="52">
        <f>F123+O123-P123</f>
        <v>0</v>
      </c>
      <c r="F124" s="53"/>
      <c r="G124" s="52">
        <f>H123+O123-P123</f>
        <v>0</v>
      </c>
      <c r="H124" s="53"/>
      <c r="I124" s="53"/>
      <c r="J124" s="53"/>
      <c r="K124" s="59"/>
      <c r="L124" s="59"/>
      <c r="M124" s="59"/>
      <c r="N124" s="59"/>
      <c r="O124" s="55"/>
      <c r="P124" s="55"/>
      <c r="Q124" s="56">
        <v>7.0000000000000001E-3</v>
      </c>
      <c r="R124" s="57"/>
      <c r="S124" s="58"/>
    </row>
    <row r="125" spans="1:22">
      <c r="A125" s="97"/>
      <c r="B125" s="51">
        <f t="shared" si="1"/>
        <v>42666</v>
      </c>
      <c r="C125" s="52">
        <f>D124+O124-P124</f>
        <v>0</v>
      </c>
      <c r="D125" s="53"/>
      <c r="E125" s="52">
        <f>F124+O124-P124</f>
        <v>0</v>
      </c>
      <c r="F125" s="53"/>
      <c r="G125" s="52">
        <f>H124+O124-P124</f>
        <v>0</v>
      </c>
      <c r="H125" s="53"/>
      <c r="I125" s="53"/>
      <c r="J125" s="53"/>
      <c r="K125" s="59"/>
      <c r="L125" s="59"/>
      <c r="M125" s="59"/>
      <c r="N125" s="59"/>
      <c r="O125" s="55"/>
      <c r="P125" s="55"/>
      <c r="Q125" s="56">
        <v>7.0000000000000001E-3</v>
      </c>
      <c r="R125" s="57"/>
      <c r="S125" s="58"/>
    </row>
    <row r="126" spans="1:22" ht="15.75" thickBot="1">
      <c r="A126" s="98"/>
      <c r="B126" s="51">
        <f t="shared" si="1"/>
        <v>42673</v>
      </c>
      <c r="C126" s="52">
        <f>D125+O125-P125</f>
        <v>0</v>
      </c>
      <c r="D126" s="53"/>
      <c r="E126" s="52">
        <f>F125+O125-P125</f>
        <v>0</v>
      </c>
      <c r="F126" s="53"/>
      <c r="G126" s="52">
        <f>H125+O125-P125</f>
        <v>0</v>
      </c>
      <c r="H126" s="53"/>
      <c r="I126" s="53"/>
      <c r="J126" s="53"/>
      <c r="K126" s="59"/>
      <c r="L126" s="59"/>
      <c r="M126" s="59"/>
      <c r="N126" s="59"/>
      <c r="O126" s="55"/>
      <c r="P126" s="55"/>
      <c r="Q126" s="56">
        <v>7.0000000000000001E-3</v>
      </c>
      <c r="R126" s="57"/>
      <c r="S126" s="58"/>
    </row>
    <row r="127" spans="1:22" ht="15.75" thickBot="1">
      <c r="A127" s="63"/>
      <c r="B127" s="63"/>
      <c r="C127" s="64"/>
      <c r="D127" s="65"/>
      <c r="E127" s="64"/>
      <c r="F127" s="65"/>
      <c r="G127" s="64"/>
      <c r="H127" s="65"/>
      <c r="I127" s="65"/>
      <c r="J127" s="65"/>
      <c r="K127" s="66"/>
      <c r="L127" s="66"/>
      <c r="M127" s="66"/>
      <c r="N127" s="66"/>
      <c r="O127" s="65"/>
      <c r="P127" s="67"/>
      <c r="Q127" s="68"/>
      <c r="R127" s="69"/>
      <c r="S127" s="65"/>
      <c r="U127" s="40"/>
      <c r="V127" s="40"/>
    </row>
    <row r="128" spans="1:22">
      <c r="A128" s="96">
        <v>26</v>
      </c>
      <c r="B128" s="51">
        <f>B126+7</f>
        <v>42680</v>
      </c>
      <c r="C128" s="52">
        <f>D126+O126-P126</f>
        <v>0</v>
      </c>
      <c r="D128" s="53"/>
      <c r="E128" s="52">
        <f>F126+O126-P126</f>
        <v>0</v>
      </c>
      <c r="F128" s="53"/>
      <c r="G128" s="52">
        <f>H126+O126-P126</f>
        <v>0</v>
      </c>
      <c r="H128" s="53"/>
      <c r="I128" s="53"/>
      <c r="J128" s="53"/>
      <c r="K128" s="59"/>
      <c r="L128" s="59"/>
      <c r="M128" s="59"/>
      <c r="N128" s="59"/>
      <c r="O128" s="55"/>
      <c r="P128" s="55"/>
      <c r="Q128" s="56">
        <v>7.0000000000000001E-3</v>
      </c>
      <c r="R128" s="57"/>
      <c r="S128" s="58"/>
    </row>
    <row r="129" spans="1:22">
      <c r="A129" s="97"/>
      <c r="B129" s="51">
        <f t="shared" si="1"/>
        <v>42687</v>
      </c>
      <c r="C129" s="52">
        <f>D128+O128-P128</f>
        <v>0</v>
      </c>
      <c r="D129" s="53"/>
      <c r="E129" s="52">
        <f>F128+O128-P128</f>
        <v>0</v>
      </c>
      <c r="F129" s="53"/>
      <c r="G129" s="52">
        <f>H128+O128-P128</f>
        <v>0</v>
      </c>
      <c r="H129" s="53"/>
      <c r="I129" s="53"/>
      <c r="J129" s="53"/>
      <c r="K129" s="59"/>
      <c r="L129" s="59"/>
      <c r="M129" s="59"/>
      <c r="N129" s="59"/>
      <c r="O129" s="55"/>
      <c r="P129" s="55"/>
      <c r="Q129" s="56">
        <v>7.0000000000000001E-3</v>
      </c>
      <c r="R129" s="57"/>
      <c r="S129" s="58"/>
    </row>
    <row r="130" spans="1:22">
      <c r="A130" s="97"/>
      <c r="B130" s="51">
        <f t="shared" si="1"/>
        <v>42694</v>
      </c>
      <c r="C130" s="52">
        <f>D129+O129-P129</f>
        <v>0</v>
      </c>
      <c r="D130" s="53"/>
      <c r="E130" s="52">
        <f>F129+O129-P129</f>
        <v>0</v>
      </c>
      <c r="F130" s="53"/>
      <c r="G130" s="52">
        <f>H129+O129-P129</f>
        <v>0</v>
      </c>
      <c r="H130" s="53"/>
      <c r="I130" s="53"/>
      <c r="J130" s="53"/>
      <c r="K130" s="59"/>
      <c r="L130" s="59"/>
      <c r="M130" s="59"/>
      <c r="N130" s="59"/>
      <c r="O130" s="55"/>
      <c r="P130" s="55"/>
      <c r="Q130" s="56">
        <v>7.0000000000000001E-3</v>
      </c>
      <c r="R130" s="57"/>
      <c r="S130" s="58"/>
    </row>
    <row r="131" spans="1:22" ht="15.75" thickBot="1">
      <c r="A131" s="98"/>
      <c r="B131" s="51">
        <f t="shared" si="1"/>
        <v>42701</v>
      </c>
      <c r="C131" s="52">
        <f>D130+O130-P130</f>
        <v>0</v>
      </c>
      <c r="D131" s="53"/>
      <c r="E131" s="52">
        <f>F130+O130-P130</f>
        <v>0</v>
      </c>
      <c r="F131" s="53"/>
      <c r="G131" s="52">
        <f>H130+O130-P130</f>
        <v>0</v>
      </c>
      <c r="H131" s="53"/>
      <c r="I131" s="53"/>
      <c r="J131" s="53"/>
      <c r="K131" s="59"/>
      <c r="L131" s="59"/>
      <c r="M131" s="59"/>
      <c r="N131" s="59"/>
      <c r="O131" s="55"/>
      <c r="P131" s="55"/>
      <c r="Q131" s="56">
        <v>7.0000000000000001E-3</v>
      </c>
      <c r="R131" s="57"/>
      <c r="S131" s="58"/>
    </row>
    <row r="132" spans="1:22" ht="15.75" thickBot="1">
      <c r="A132" s="63"/>
      <c r="B132" s="63"/>
      <c r="C132" s="64"/>
      <c r="D132" s="65"/>
      <c r="E132" s="64"/>
      <c r="F132" s="65"/>
      <c r="G132" s="64"/>
      <c r="H132" s="65"/>
      <c r="I132" s="65"/>
      <c r="J132" s="65"/>
      <c r="K132" s="66"/>
      <c r="L132" s="66"/>
      <c r="M132" s="66"/>
      <c r="N132" s="66"/>
      <c r="O132" s="65"/>
      <c r="P132" s="67"/>
      <c r="Q132" s="68"/>
      <c r="R132" s="69"/>
      <c r="S132" s="65"/>
      <c r="U132" s="40"/>
      <c r="V132" s="40"/>
    </row>
    <row r="133" spans="1:22">
      <c r="A133" s="96">
        <v>27</v>
      </c>
      <c r="B133" s="51">
        <f>B131+7</f>
        <v>42708</v>
      </c>
      <c r="C133" s="52">
        <f>D131+O131-P131</f>
        <v>0</v>
      </c>
      <c r="D133" s="53"/>
      <c r="E133" s="52">
        <f>F131+O131-P131</f>
        <v>0</v>
      </c>
      <c r="F133" s="53"/>
      <c r="G133" s="52">
        <f>H131+O131-P131</f>
        <v>0</v>
      </c>
      <c r="H133" s="53"/>
      <c r="I133" s="53"/>
      <c r="J133" s="53"/>
      <c r="K133" s="59"/>
      <c r="L133" s="59"/>
      <c r="M133" s="59"/>
      <c r="N133" s="59"/>
      <c r="O133" s="55"/>
      <c r="P133" s="55"/>
      <c r="Q133" s="56">
        <v>7.0000000000000001E-3</v>
      </c>
      <c r="R133" s="57"/>
      <c r="S133" s="58"/>
    </row>
    <row r="134" spans="1:22">
      <c r="A134" s="97"/>
      <c r="B134" s="51">
        <f t="shared" si="1"/>
        <v>42715</v>
      </c>
      <c r="C134" s="52">
        <f>D133+O133-P133</f>
        <v>0</v>
      </c>
      <c r="D134" s="53"/>
      <c r="E134" s="52">
        <f>F133+O133-P133</f>
        <v>0</v>
      </c>
      <c r="F134" s="53"/>
      <c r="G134" s="52">
        <f>H133+O133-P133</f>
        <v>0</v>
      </c>
      <c r="H134" s="53"/>
      <c r="I134" s="53"/>
      <c r="J134" s="53"/>
      <c r="K134" s="59"/>
      <c r="L134" s="59"/>
      <c r="M134" s="59"/>
      <c r="N134" s="59"/>
      <c r="O134" s="55"/>
      <c r="P134" s="55"/>
      <c r="Q134" s="56">
        <v>7.0000000000000001E-3</v>
      </c>
      <c r="R134" s="57"/>
      <c r="S134" s="58"/>
    </row>
    <row r="135" spans="1:22">
      <c r="A135" s="97"/>
      <c r="B135" s="51">
        <f t="shared" si="1"/>
        <v>42722</v>
      </c>
      <c r="C135" s="52">
        <f>D134+O134-P134</f>
        <v>0</v>
      </c>
      <c r="D135" s="53"/>
      <c r="E135" s="52">
        <f>F134+O134-P134</f>
        <v>0</v>
      </c>
      <c r="F135" s="53"/>
      <c r="G135" s="52">
        <f>H134+O134-P134</f>
        <v>0</v>
      </c>
      <c r="H135" s="53"/>
      <c r="I135" s="53"/>
      <c r="J135" s="53"/>
      <c r="K135" s="59"/>
      <c r="L135" s="59"/>
      <c r="M135" s="59"/>
      <c r="N135" s="59"/>
      <c r="O135" s="55"/>
      <c r="P135" s="55"/>
      <c r="Q135" s="56">
        <v>7.0000000000000001E-3</v>
      </c>
      <c r="R135" s="57"/>
      <c r="S135" s="58"/>
    </row>
    <row r="136" spans="1:22" ht="15.75" thickBot="1">
      <c r="A136" s="98"/>
      <c r="B136" s="51">
        <f t="shared" si="1"/>
        <v>42729</v>
      </c>
      <c r="C136" s="52">
        <f>D135+O135-P135</f>
        <v>0</v>
      </c>
      <c r="D136" s="53"/>
      <c r="E136" s="52">
        <f>F135+O135-P135</f>
        <v>0</v>
      </c>
      <c r="F136" s="53"/>
      <c r="G136" s="52">
        <f>H135+O135-P135</f>
        <v>0</v>
      </c>
      <c r="H136" s="53"/>
      <c r="I136" s="53"/>
      <c r="J136" s="53"/>
      <c r="K136" s="59"/>
      <c r="L136" s="59"/>
      <c r="M136" s="59"/>
      <c r="N136" s="59"/>
      <c r="O136" s="55"/>
      <c r="P136" s="55"/>
      <c r="Q136" s="56">
        <v>7.0000000000000001E-3</v>
      </c>
      <c r="R136" s="57"/>
      <c r="S136" s="58"/>
    </row>
    <row r="137" spans="1:22" ht="15.75" thickBot="1">
      <c r="A137" s="63"/>
      <c r="B137" s="63"/>
      <c r="C137" s="64"/>
      <c r="D137" s="65"/>
      <c r="E137" s="64"/>
      <c r="F137" s="65"/>
      <c r="G137" s="64"/>
      <c r="H137" s="65"/>
      <c r="I137" s="65"/>
      <c r="J137" s="65"/>
      <c r="K137" s="66"/>
      <c r="L137" s="66"/>
      <c r="M137" s="66"/>
      <c r="N137" s="66"/>
      <c r="O137" s="65"/>
      <c r="P137" s="67"/>
      <c r="Q137" s="68"/>
      <c r="R137" s="69"/>
      <c r="S137" s="65"/>
      <c r="U137" s="40"/>
      <c r="V137" s="40"/>
    </row>
    <row r="138" spans="1:22">
      <c r="A138" s="96">
        <v>28</v>
      </c>
      <c r="B138" s="51">
        <f>B136+7</f>
        <v>42736</v>
      </c>
      <c r="C138" s="52">
        <f>D136+O136-P136</f>
        <v>0</v>
      </c>
      <c r="D138" s="53"/>
      <c r="E138" s="52">
        <f>F136+O136-P136</f>
        <v>0</v>
      </c>
      <c r="F138" s="53"/>
      <c r="G138" s="52">
        <f>H136+O136-P136</f>
        <v>0</v>
      </c>
      <c r="H138" s="53"/>
      <c r="I138" s="53"/>
      <c r="J138" s="53"/>
      <c r="K138" s="59"/>
      <c r="L138" s="59"/>
      <c r="M138" s="59"/>
      <c r="N138" s="59"/>
      <c r="O138" s="55"/>
      <c r="P138" s="55"/>
      <c r="Q138" s="56">
        <v>7.0000000000000001E-3</v>
      </c>
      <c r="R138" s="57"/>
      <c r="S138" s="58"/>
    </row>
    <row r="139" spans="1:22">
      <c r="A139" s="97"/>
      <c r="B139" s="51">
        <f t="shared" si="1"/>
        <v>42743</v>
      </c>
      <c r="C139" s="52">
        <f>D138+O138-P138</f>
        <v>0</v>
      </c>
      <c r="D139" s="53"/>
      <c r="E139" s="52">
        <f>F138+O138-P138</f>
        <v>0</v>
      </c>
      <c r="F139" s="53"/>
      <c r="G139" s="52">
        <f>H138+O138-P138</f>
        <v>0</v>
      </c>
      <c r="H139" s="53"/>
      <c r="I139" s="53"/>
      <c r="J139" s="53"/>
      <c r="K139" s="59"/>
      <c r="L139" s="59"/>
      <c r="M139" s="59"/>
      <c r="N139" s="59"/>
      <c r="O139" s="55"/>
      <c r="P139" s="55"/>
      <c r="Q139" s="56">
        <v>7.0000000000000001E-3</v>
      </c>
      <c r="R139" s="57"/>
      <c r="S139" s="58"/>
    </row>
    <row r="140" spans="1:22">
      <c r="A140" s="97"/>
      <c r="B140" s="51">
        <f t="shared" si="1"/>
        <v>42750</v>
      </c>
      <c r="C140" s="52">
        <f>D139+O139-P139</f>
        <v>0</v>
      </c>
      <c r="D140" s="53"/>
      <c r="E140" s="52">
        <f>F139+O139-P139</f>
        <v>0</v>
      </c>
      <c r="F140" s="53"/>
      <c r="G140" s="52">
        <f>H139+O139-P139</f>
        <v>0</v>
      </c>
      <c r="H140" s="53"/>
      <c r="I140" s="53"/>
      <c r="J140" s="53"/>
      <c r="K140" s="59"/>
      <c r="L140" s="59"/>
      <c r="M140" s="59"/>
      <c r="N140" s="59"/>
      <c r="O140" s="55"/>
      <c r="P140" s="55"/>
      <c r="Q140" s="56">
        <v>7.0000000000000001E-3</v>
      </c>
      <c r="R140" s="57"/>
      <c r="S140" s="58"/>
    </row>
    <row r="141" spans="1:22" ht="15.75" thickBot="1">
      <c r="A141" s="98"/>
      <c r="B141" s="51">
        <f t="shared" si="1"/>
        <v>42757</v>
      </c>
      <c r="C141" s="52">
        <f>D140+O140-P140</f>
        <v>0</v>
      </c>
      <c r="D141" s="53"/>
      <c r="E141" s="52">
        <f>F140+O140-P140</f>
        <v>0</v>
      </c>
      <c r="F141" s="53"/>
      <c r="G141" s="52">
        <f>H140+O140-P140</f>
        <v>0</v>
      </c>
      <c r="H141" s="53"/>
      <c r="I141" s="53"/>
      <c r="J141" s="53"/>
      <c r="K141" s="59"/>
      <c r="L141" s="59"/>
      <c r="M141" s="59"/>
      <c r="N141" s="59"/>
      <c r="O141" s="55"/>
      <c r="P141" s="55"/>
      <c r="Q141" s="56">
        <v>7.0000000000000001E-3</v>
      </c>
      <c r="R141" s="57"/>
      <c r="S141" s="58"/>
    </row>
    <row r="142" spans="1:22" ht="15.75" thickBot="1">
      <c r="A142" s="63"/>
      <c r="B142" s="63"/>
      <c r="C142" s="64"/>
      <c r="D142" s="65"/>
      <c r="E142" s="64"/>
      <c r="F142" s="65"/>
      <c r="G142" s="64"/>
      <c r="H142" s="65"/>
      <c r="I142" s="65"/>
      <c r="J142" s="65"/>
      <c r="K142" s="66"/>
      <c r="L142" s="66"/>
      <c r="M142" s="66"/>
      <c r="N142" s="66"/>
      <c r="O142" s="65"/>
      <c r="P142" s="67"/>
      <c r="Q142" s="68"/>
      <c r="R142" s="69"/>
      <c r="S142" s="65"/>
      <c r="U142" s="40"/>
      <c r="V142" s="40"/>
    </row>
    <row r="143" spans="1:22">
      <c r="A143" s="96">
        <v>29</v>
      </c>
      <c r="B143" s="51">
        <f>B141+7</f>
        <v>42764</v>
      </c>
      <c r="C143" s="52">
        <f>D141+O141-P141</f>
        <v>0</v>
      </c>
      <c r="D143" s="53"/>
      <c r="E143" s="52">
        <f>F141+O141-P141</f>
        <v>0</v>
      </c>
      <c r="F143" s="53"/>
      <c r="G143" s="52">
        <f>H141+O141-P141</f>
        <v>0</v>
      </c>
      <c r="H143" s="53"/>
      <c r="I143" s="53"/>
      <c r="J143" s="53"/>
      <c r="K143" s="59"/>
      <c r="L143" s="59"/>
      <c r="M143" s="59"/>
      <c r="N143" s="59"/>
      <c r="O143" s="55"/>
      <c r="P143" s="55"/>
      <c r="Q143" s="56">
        <v>7.0000000000000001E-3</v>
      </c>
      <c r="R143" s="57"/>
      <c r="S143" s="58"/>
    </row>
    <row r="144" spans="1:22">
      <c r="A144" s="97"/>
      <c r="B144" s="51">
        <f t="shared" si="1"/>
        <v>42771</v>
      </c>
      <c r="C144" s="52">
        <f>D143+O143-P143</f>
        <v>0</v>
      </c>
      <c r="D144" s="53"/>
      <c r="E144" s="52">
        <f>F143+O143-P143</f>
        <v>0</v>
      </c>
      <c r="F144" s="53"/>
      <c r="G144" s="52">
        <f>H143+O143-P143</f>
        <v>0</v>
      </c>
      <c r="H144" s="53"/>
      <c r="I144" s="53"/>
      <c r="J144" s="53"/>
      <c r="K144" s="59"/>
      <c r="L144" s="59"/>
      <c r="M144" s="59"/>
      <c r="N144" s="59"/>
      <c r="O144" s="55"/>
      <c r="P144" s="55"/>
      <c r="Q144" s="56">
        <v>7.0000000000000001E-3</v>
      </c>
      <c r="R144" s="57"/>
      <c r="S144" s="58"/>
    </row>
    <row r="145" spans="1:22">
      <c r="A145" s="97"/>
      <c r="B145" s="51">
        <f t="shared" si="1"/>
        <v>42778</v>
      </c>
      <c r="C145" s="52">
        <f>D144+O144-P144</f>
        <v>0</v>
      </c>
      <c r="D145" s="53"/>
      <c r="E145" s="52">
        <f>F144+O144-P144</f>
        <v>0</v>
      </c>
      <c r="F145" s="53"/>
      <c r="G145" s="52">
        <f>H144+O144-P144</f>
        <v>0</v>
      </c>
      <c r="H145" s="53"/>
      <c r="I145" s="53"/>
      <c r="J145" s="53"/>
      <c r="K145" s="59"/>
      <c r="L145" s="59"/>
      <c r="M145" s="59"/>
      <c r="N145" s="59"/>
      <c r="O145" s="55"/>
      <c r="P145" s="55"/>
      <c r="Q145" s="56">
        <v>7.0000000000000001E-3</v>
      </c>
      <c r="R145" s="57"/>
      <c r="S145" s="58"/>
    </row>
    <row r="146" spans="1:22" ht="15.75" thickBot="1">
      <c r="A146" s="98"/>
      <c r="B146" s="51">
        <f t="shared" si="1"/>
        <v>42785</v>
      </c>
      <c r="C146" s="52">
        <f>D145+O145-P145</f>
        <v>0</v>
      </c>
      <c r="D146" s="53"/>
      <c r="E146" s="52">
        <f>F145+O145-P145</f>
        <v>0</v>
      </c>
      <c r="F146" s="53"/>
      <c r="G146" s="52">
        <f>H145+O145-P145</f>
        <v>0</v>
      </c>
      <c r="H146" s="53"/>
      <c r="I146" s="53"/>
      <c r="J146" s="53"/>
      <c r="K146" s="59"/>
      <c r="L146" s="59"/>
      <c r="M146" s="59"/>
      <c r="N146" s="59"/>
      <c r="O146" s="55"/>
      <c r="P146" s="55"/>
      <c r="Q146" s="56">
        <v>7.0000000000000001E-3</v>
      </c>
      <c r="R146" s="57"/>
      <c r="S146" s="58"/>
    </row>
    <row r="147" spans="1:22" ht="15.75" thickBot="1">
      <c r="A147" s="63"/>
      <c r="B147" s="63"/>
      <c r="C147" s="64"/>
      <c r="D147" s="65"/>
      <c r="E147" s="64"/>
      <c r="F147" s="65"/>
      <c r="G147" s="64"/>
      <c r="H147" s="65"/>
      <c r="I147" s="65"/>
      <c r="J147" s="65"/>
      <c r="K147" s="66"/>
      <c r="L147" s="66"/>
      <c r="M147" s="66"/>
      <c r="N147" s="66"/>
      <c r="O147" s="65"/>
      <c r="P147" s="67"/>
      <c r="Q147" s="68"/>
      <c r="R147" s="69"/>
      <c r="S147" s="65"/>
      <c r="U147" s="40"/>
      <c r="V147" s="40"/>
    </row>
    <row r="148" spans="1:22">
      <c r="A148" s="96">
        <v>30</v>
      </c>
      <c r="B148" s="51">
        <f>B146+7</f>
        <v>42792</v>
      </c>
      <c r="C148" s="52">
        <f>D146+O146-P146</f>
        <v>0</v>
      </c>
      <c r="D148" s="53"/>
      <c r="E148" s="52">
        <f>F146+O146-P146</f>
        <v>0</v>
      </c>
      <c r="F148" s="53"/>
      <c r="G148" s="52">
        <f>H146+O146-P146</f>
        <v>0</v>
      </c>
      <c r="H148" s="53"/>
      <c r="I148" s="53"/>
      <c r="J148" s="53"/>
      <c r="K148" s="59"/>
      <c r="L148" s="59"/>
      <c r="M148" s="59"/>
      <c r="N148" s="59"/>
      <c r="O148" s="55"/>
      <c r="P148" s="55"/>
      <c r="Q148" s="56">
        <v>7.0000000000000001E-3</v>
      </c>
      <c r="R148" s="57"/>
      <c r="S148" s="58"/>
    </row>
    <row r="149" spans="1:22">
      <c r="A149" s="97"/>
      <c r="B149" s="51">
        <f t="shared" si="1"/>
        <v>42799</v>
      </c>
      <c r="C149" s="52">
        <f>D148+O148-P148</f>
        <v>0</v>
      </c>
      <c r="D149" s="53"/>
      <c r="E149" s="52">
        <f>F148+O148-P148</f>
        <v>0</v>
      </c>
      <c r="F149" s="53"/>
      <c r="G149" s="52">
        <f>H148+O148-P148</f>
        <v>0</v>
      </c>
      <c r="H149" s="53"/>
      <c r="I149" s="53"/>
      <c r="J149" s="53"/>
      <c r="K149" s="59"/>
      <c r="L149" s="59"/>
      <c r="M149" s="59"/>
      <c r="N149" s="59"/>
      <c r="O149" s="55"/>
      <c r="P149" s="55"/>
      <c r="Q149" s="56">
        <v>7.0000000000000001E-3</v>
      </c>
      <c r="R149" s="57"/>
      <c r="S149" s="58"/>
    </row>
    <row r="150" spans="1:22">
      <c r="A150" s="97"/>
      <c r="B150" s="51">
        <f t="shared" si="1"/>
        <v>42806</v>
      </c>
      <c r="C150" s="52">
        <f>D149+O149-P149</f>
        <v>0</v>
      </c>
      <c r="D150" s="53"/>
      <c r="E150" s="52">
        <f>F149+O149-P149</f>
        <v>0</v>
      </c>
      <c r="F150" s="53"/>
      <c r="G150" s="52">
        <f>H149+O149-P149</f>
        <v>0</v>
      </c>
      <c r="H150" s="53"/>
      <c r="I150" s="53"/>
      <c r="J150" s="53"/>
      <c r="K150" s="59"/>
      <c r="L150" s="59"/>
      <c r="M150" s="59"/>
      <c r="N150" s="59"/>
      <c r="O150" s="55"/>
      <c r="P150" s="55"/>
      <c r="Q150" s="56">
        <v>7.0000000000000001E-3</v>
      </c>
      <c r="R150" s="57"/>
      <c r="S150" s="58"/>
    </row>
    <row r="151" spans="1:22" ht="15.75" thickBot="1">
      <c r="A151" s="98"/>
      <c r="B151" s="51">
        <f t="shared" si="1"/>
        <v>42813</v>
      </c>
      <c r="C151" s="52">
        <f>D150+O150-P150</f>
        <v>0</v>
      </c>
      <c r="D151" s="53"/>
      <c r="E151" s="52">
        <f>F150+O150-P150</f>
        <v>0</v>
      </c>
      <c r="F151" s="53"/>
      <c r="G151" s="52">
        <f>H150+O150-P150</f>
        <v>0</v>
      </c>
      <c r="H151" s="53"/>
      <c r="I151" s="53"/>
      <c r="J151" s="53"/>
      <c r="K151" s="59"/>
      <c r="L151" s="59"/>
      <c r="M151" s="59"/>
      <c r="N151" s="59"/>
      <c r="O151" s="55"/>
      <c r="P151" s="55"/>
      <c r="Q151" s="56">
        <v>7.0000000000000001E-3</v>
      </c>
      <c r="R151" s="57"/>
      <c r="S151" s="58"/>
    </row>
    <row r="152" spans="1:22" ht="15.75" thickBot="1">
      <c r="A152" s="63"/>
      <c r="B152" s="63"/>
      <c r="C152" s="64"/>
      <c r="D152" s="65"/>
      <c r="E152" s="64"/>
      <c r="F152" s="65"/>
      <c r="G152" s="64"/>
      <c r="H152" s="65"/>
      <c r="I152" s="65"/>
      <c r="J152" s="65"/>
      <c r="K152" s="66"/>
      <c r="L152" s="66"/>
      <c r="M152" s="66"/>
      <c r="N152" s="66"/>
      <c r="O152" s="65"/>
      <c r="P152" s="67"/>
      <c r="Q152" s="68"/>
      <c r="R152" s="69"/>
      <c r="S152" s="65"/>
      <c r="U152" s="40"/>
      <c r="V152" s="40"/>
    </row>
    <row r="153" spans="1:22" ht="15.75" thickBot="1">
      <c r="A153" s="77"/>
      <c r="B153" s="77">
        <f>B151+7</f>
        <v>42820</v>
      </c>
      <c r="C153" s="78">
        <f>D151+O151-P151</f>
        <v>0</v>
      </c>
      <c r="D153" s="79"/>
      <c r="E153" s="79">
        <f>F151+O151-P151</f>
        <v>0</v>
      </c>
      <c r="F153" s="79"/>
      <c r="G153" s="79">
        <f>H151+O151-P151</f>
        <v>0</v>
      </c>
      <c r="H153" s="79"/>
      <c r="I153" s="79"/>
      <c r="J153" s="79"/>
      <c r="K153" s="80"/>
      <c r="L153" s="80"/>
      <c r="M153" s="80"/>
      <c r="N153" s="80"/>
      <c r="O153" s="81"/>
      <c r="P153" s="81"/>
      <c r="Q153" s="82">
        <v>7.0000000000000001E-3</v>
      </c>
      <c r="R153" s="83"/>
      <c r="S153" s="84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19"/>
  <sheetViews>
    <sheetView zoomScale="80" zoomScaleNormal="80" workbookViewId="0">
      <selection activeCell="T39" sqref="T39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16" max="16" width="1.140625" customWidth="1"/>
    <col min="17" max="17" width="11.42578125" customWidth="1"/>
    <col min="18" max="18" width="6.7109375" style="31" customWidth="1"/>
    <col min="19" max="19" width="7.7109375" style="26" customWidth="1"/>
    <col min="20" max="20" width="7.7109375" customWidth="1"/>
    <col min="21" max="22" width="7.5703125" customWidth="1"/>
    <col min="23" max="23" width="13.42578125" customWidth="1"/>
    <col min="24" max="24" width="1.140625" customWidth="1"/>
    <col min="230" max="230" width="11.42578125" customWidth="1"/>
    <col min="231" max="231" width="6.7109375" customWidth="1"/>
    <col min="232" max="233" width="7.7109375" customWidth="1"/>
    <col min="234" max="235" width="7.5703125" customWidth="1"/>
    <col min="236" max="236" width="13.42578125" customWidth="1"/>
    <col min="237" max="237" width="1.140625" customWidth="1"/>
    <col min="238" max="238" width="7.7109375" customWidth="1"/>
    <col min="239" max="239" width="7" customWidth="1"/>
    <col min="240" max="240" width="7.5703125" customWidth="1"/>
    <col min="241" max="241" width="7.7109375" customWidth="1"/>
    <col min="242" max="242" width="7.42578125" customWidth="1"/>
    <col min="243" max="243" width="8.7109375" customWidth="1"/>
    <col min="244" max="244" width="13" customWidth="1"/>
    <col min="486" max="486" width="11.42578125" customWidth="1"/>
    <col min="487" max="487" width="6.7109375" customWidth="1"/>
    <col min="488" max="489" width="7.7109375" customWidth="1"/>
    <col min="490" max="491" width="7.5703125" customWidth="1"/>
    <col min="492" max="492" width="13.42578125" customWidth="1"/>
    <col min="493" max="493" width="1.140625" customWidth="1"/>
    <col min="494" max="494" width="7.7109375" customWidth="1"/>
    <col min="495" max="495" width="7" customWidth="1"/>
    <col min="496" max="496" width="7.5703125" customWidth="1"/>
    <col min="497" max="497" width="7.7109375" customWidth="1"/>
    <col min="498" max="498" width="7.42578125" customWidth="1"/>
    <col min="499" max="499" width="8.7109375" customWidth="1"/>
    <col min="500" max="500" width="13" customWidth="1"/>
    <col min="742" max="742" width="11.42578125" customWidth="1"/>
    <col min="743" max="743" width="6.7109375" customWidth="1"/>
    <col min="744" max="745" width="7.7109375" customWidth="1"/>
    <col min="746" max="747" width="7.5703125" customWidth="1"/>
    <col min="748" max="748" width="13.42578125" customWidth="1"/>
    <col min="749" max="749" width="1.140625" customWidth="1"/>
    <col min="750" max="750" width="7.7109375" customWidth="1"/>
    <col min="751" max="751" width="7" customWidth="1"/>
    <col min="752" max="752" width="7.5703125" customWidth="1"/>
    <col min="753" max="753" width="7.7109375" customWidth="1"/>
    <col min="754" max="754" width="7.42578125" customWidth="1"/>
    <col min="755" max="755" width="8.7109375" customWidth="1"/>
    <col min="756" max="756" width="13" customWidth="1"/>
    <col min="998" max="998" width="11.42578125" customWidth="1"/>
    <col min="999" max="999" width="6.7109375" customWidth="1"/>
    <col min="1000" max="1001" width="7.7109375" customWidth="1"/>
    <col min="1002" max="1003" width="7.5703125" customWidth="1"/>
    <col min="1004" max="1004" width="13.42578125" customWidth="1"/>
    <col min="1005" max="1005" width="1.140625" customWidth="1"/>
    <col min="1006" max="1006" width="7.7109375" customWidth="1"/>
    <col min="1007" max="1007" width="7" customWidth="1"/>
    <col min="1008" max="1008" width="7.5703125" customWidth="1"/>
    <col min="1009" max="1009" width="7.7109375" customWidth="1"/>
    <col min="1010" max="1010" width="7.42578125" customWidth="1"/>
    <col min="1011" max="1011" width="8.7109375" customWidth="1"/>
    <col min="1012" max="1012" width="13" customWidth="1"/>
    <col min="1254" max="1254" width="11.42578125" customWidth="1"/>
    <col min="1255" max="1255" width="6.7109375" customWidth="1"/>
    <col min="1256" max="1257" width="7.7109375" customWidth="1"/>
    <col min="1258" max="1259" width="7.5703125" customWidth="1"/>
    <col min="1260" max="1260" width="13.42578125" customWidth="1"/>
    <col min="1261" max="1261" width="1.140625" customWidth="1"/>
    <col min="1262" max="1262" width="7.7109375" customWidth="1"/>
    <col min="1263" max="1263" width="7" customWidth="1"/>
    <col min="1264" max="1264" width="7.5703125" customWidth="1"/>
    <col min="1265" max="1265" width="7.7109375" customWidth="1"/>
    <col min="1266" max="1266" width="7.42578125" customWidth="1"/>
    <col min="1267" max="1267" width="8.7109375" customWidth="1"/>
    <col min="1268" max="1268" width="13" customWidth="1"/>
    <col min="1510" max="1510" width="11.42578125" customWidth="1"/>
    <col min="1511" max="1511" width="6.7109375" customWidth="1"/>
    <col min="1512" max="1513" width="7.7109375" customWidth="1"/>
    <col min="1514" max="1515" width="7.5703125" customWidth="1"/>
    <col min="1516" max="1516" width="13.42578125" customWidth="1"/>
    <col min="1517" max="1517" width="1.140625" customWidth="1"/>
    <col min="1518" max="1518" width="7.7109375" customWidth="1"/>
    <col min="1519" max="1519" width="7" customWidth="1"/>
    <col min="1520" max="1520" width="7.5703125" customWidth="1"/>
    <col min="1521" max="1521" width="7.7109375" customWidth="1"/>
    <col min="1522" max="1522" width="7.42578125" customWidth="1"/>
    <col min="1523" max="1523" width="8.7109375" customWidth="1"/>
    <col min="1524" max="1524" width="13" customWidth="1"/>
    <col min="1766" max="1766" width="11.42578125" customWidth="1"/>
    <col min="1767" max="1767" width="6.7109375" customWidth="1"/>
    <col min="1768" max="1769" width="7.7109375" customWidth="1"/>
    <col min="1770" max="1771" width="7.5703125" customWidth="1"/>
    <col min="1772" max="1772" width="13.42578125" customWidth="1"/>
    <col min="1773" max="1773" width="1.140625" customWidth="1"/>
    <col min="1774" max="1774" width="7.7109375" customWidth="1"/>
    <col min="1775" max="1775" width="7" customWidth="1"/>
    <col min="1776" max="1776" width="7.5703125" customWidth="1"/>
    <col min="1777" max="1777" width="7.7109375" customWidth="1"/>
    <col min="1778" max="1778" width="7.42578125" customWidth="1"/>
    <col min="1779" max="1779" width="8.7109375" customWidth="1"/>
    <col min="1780" max="1780" width="13" customWidth="1"/>
    <col min="2022" max="2022" width="11.42578125" customWidth="1"/>
    <col min="2023" max="2023" width="6.7109375" customWidth="1"/>
    <col min="2024" max="2025" width="7.7109375" customWidth="1"/>
    <col min="2026" max="2027" width="7.5703125" customWidth="1"/>
    <col min="2028" max="2028" width="13.42578125" customWidth="1"/>
    <col min="2029" max="2029" width="1.140625" customWidth="1"/>
    <col min="2030" max="2030" width="7.7109375" customWidth="1"/>
    <col min="2031" max="2031" width="7" customWidth="1"/>
    <col min="2032" max="2032" width="7.5703125" customWidth="1"/>
    <col min="2033" max="2033" width="7.7109375" customWidth="1"/>
    <col min="2034" max="2034" width="7.42578125" customWidth="1"/>
    <col min="2035" max="2035" width="8.7109375" customWidth="1"/>
    <col min="2036" max="2036" width="13" customWidth="1"/>
    <col min="2278" max="2278" width="11.42578125" customWidth="1"/>
    <col min="2279" max="2279" width="6.7109375" customWidth="1"/>
    <col min="2280" max="2281" width="7.7109375" customWidth="1"/>
    <col min="2282" max="2283" width="7.5703125" customWidth="1"/>
    <col min="2284" max="2284" width="13.42578125" customWidth="1"/>
    <col min="2285" max="2285" width="1.140625" customWidth="1"/>
    <col min="2286" max="2286" width="7.7109375" customWidth="1"/>
    <col min="2287" max="2287" width="7" customWidth="1"/>
    <col min="2288" max="2288" width="7.5703125" customWidth="1"/>
    <col min="2289" max="2289" width="7.7109375" customWidth="1"/>
    <col min="2290" max="2290" width="7.42578125" customWidth="1"/>
    <col min="2291" max="2291" width="8.7109375" customWidth="1"/>
    <col min="2292" max="2292" width="13" customWidth="1"/>
    <col min="2534" max="2534" width="11.42578125" customWidth="1"/>
    <col min="2535" max="2535" width="6.7109375" customWidth="1"/>
    <col min="2536" max="2537" width="7.7109375" customWidth="1"/>
    <col min="2538" max="2539" width="7.5703125" customWidth="1"/>
    <col min="2540" max="2540" width="13.42578125" customWidth="1"/>
    <col min="2541" max="2541" width="1.140625" customWidth="1"/>
    <col min="2542" max="2542" width="7.7109375" customWidth="1"/>
    <col min="2543" max="2543" width="7" customWidth="1"/>
    <col min="2544" max="2544" width="7.5703125" customWidth="1"/>
    <col min="2545" max="2545" width="7.7109375" customWidth="1"/>
    <col min="2546" max="2546" width="7.42578125" customWidth="1"/>
    <col min="2547" max="2547" width="8.7109375" customWidth="1"/>
    <col min="2548" max="2548" width="13" customWidth="1"/>
    <col min="2790" max="2790" width="11.42578125" customWidth="1"/>
    <col min="2791" max="2791" width="6.7109375" customWidth="1"/>
    <col min="2792" max="2793" width="7.7109375" customWidth="1"/>
    <col min="2794" max="2795" width="7.5703125" customWidth="1"/>
    <col min="2796" max="2796" width="13.42578125" customWidth="1"/>
    <col min="2797" max="2797" width="1.140625" customWidth="1"/>
    <col min="2798" max="2798" width="7.7109375" customWidth="1"/>
    <col min="2799" max="2799" width="7" customWidth="1"/>
    <col min="2800" max="2800" width="7.5703125" customWidth="1"/>
    <col min="2801" max="2801" width="7.7109375" customWidth="1"/>
    <col min="2802" max="2802" width="7.42578125" customWidth="1"/>
    <col min="2803" max="2803" width="8.7109375" customWidth="1"/>
    <col min="2804" max="2804" width="13" customWidth="1"/>
    <col min="3046" max="3046" width="11.42578125" customWidth="1"/>
    <col min="3047" max="3047" width="6.7109375" customWidth="1"/>
    <col min="3048" max="3049" width="7.7109375" customWidth="1"/>
    <col min="3050" max="3051" width="7.5703125" customWidth="1"/>
    <col min="3052" max="3052" width="13.42578125" customWidth="1"/>
    <col min="3053" max="3053" width="1.140625" customWidth="1"/>
    <col min="3054" max="3054" width="7.7109375" customWidth="1"/>
    <col min="3055" max="3055" width="7" customWidth="1"/>
    <col min="3056" max="3056" width="7.5703125" customWidth="1"/>
    <col min="3057" max="3057" width="7.7109375" customWidth="1"/>
    <col min="3058" max="3058" width="7.42578125" customWidth="1"/>
    <col min="3059" max="3059" width="8.7109375" customWidth="1"/>
    <col min="3060" max="3060" width="13" customWidth="1"/>
    <col min="3302" max="3302" width="11.42578125" customWidth="1"/>
    <col min="3303" max="3303" width="6.7109375" customWidth="1"/>
    <col min="3304" max="3305" width="7.7109375" customWidth="1"/>
    <col min="3306" max="3307" width="7.5703125" customWidth="1"/>
    <col min="3308" max="3308" width="13.42578125" customWidth="1"/>
    <col min="3309" max="3309" width="1.140625" customWidth="1"/>
    <col min="3310" max="3310" width="7.7109375" customWidth="1"/>
    <col min="3311" max="3311" width="7" customWidth="1"/>
    <col min="3312" max="3312" width="7.5703125" customWidth="1"/>
    <col min="3313" max="3313" width="7.7109375" customWidth="1"/>
    <col min="3314" max="3314" width="7.42578125" customWidth="1"/>
    <col min="3315" max="3315" width="8.7109375" customWidth="1"/>
    <col min="3316" max="3316" width="13" customWidth="1"/>
    <col min="3558" max="3558" width="11.42578125" customWidth="1"/>
    <col min="3559" max="3559" width="6.7109375" customWidth="1"/>
    <col min="3560" max="3561" width="7.7109375" customWidth="1"/>
    <col min="3562" max="3563" width="7.5703125" customWidth="1"/>
    <col min="3564" max="3564" width="13.42578125" customWidth="1"/>
    <col min="3565" max="3565" width="1.140625" customWidth="1"/>
    <col min="3566" max="3566" width="7.7109375" customWidth="1"/>
    <col min="3567" max="3567" width="7" customWidth="1"/>
    <col min="3568" max="3568" width="7.5703125" customWidth="1"/>
    <col min="3569" max="3569" width="7.7109375" customWidth="1"/>
    <col min="3570" max="3570" width="7.42578125" customWidth="1"/>
    <col min="3571" max="3571" width="8.7109375" customWidth="1"/>
    <col min="3572" max="3572" width="13" customWidth="1"/>
    <col min="3814" max="3814" width="11.42578125" customWidth="1"/>
    <col min="3815" max="3815" width="6.7109375" customWidth="1"/>
    <col min="3816" max="3817" width="7.7109375" customWidth="1"/>
    <col min="3818" max="3819" width="7.5703125" customWidth="1"/>
    <col min="3820" max="3820" width="13.42578125" customWidth="1"/>
    <col min="3821" max="3821" width="1.140625" customWidth="1"/>
    <col min="3822" max="3822" width="7.7109375" customWidth="1"/>
    <col min="3823" max="3823" width="7" customWidth="1"/>
    <col min="3824" max="3824" width="7.5703125" customWidth="1"/>
    <col min="3825" max="3825" width="7.7109375" customWidth="1"/>
    <col min="3826" max="3826" width="7.42578125" customWidth="1"/>
    <col min="3827" max="3827" width="8.7109375" customWidth="1"/>
    <col min="3828" max="3828" width="13" customWidth="1"/>
    <col min="4070" max="4070" width="11.42578125" customWidth="1"/>
    <col min="4071" max="4071" width="6.7109375" customWidth="1"/>
    <col min="4072" max="4073" width="7.7109375" customWidth="1"/>
    <col min="4074" max="4075" width="7.5703125" customWidth="1"/>
    <col min="4076" max="4076" width="13.42578125" customWidth="1"/>
    <col min="4077" max="4077" width="1.140625" customWidth="1"/>
    <col min="4078" max="4078" width="7.7109375" customWidth="1"/>
    <col min="4079" max="4079" width="7" customWidth="1"/>
    <col min="4080" max="4080" width="7.5703125" customWidth="1"/>
    <col min="4081" max="4081" width="7.7109375" customWidth="1"/>
    <col min="4082" max="4082" width="7.42578125" customWidth="1"/>
    <col min="4083" max="4083" width="8.7109375" customWidth="1"/>
    <col min="4084" max="4084" width="13" customWidth="1"/>
    <col min="4326" max="4326" width="11.42578125" customWidth="1"/>
    <col min="4327" max="4327" width="6.7109375" customWidth="1"/>
    <col min="4328" max="4329" width="7.7109375" customWidth="1"/>
    <col min="4330" max="4331" width="7.5703125" customWidth="1"/>
    <col min="4332" max="4332" width="13.42578125" customWidth="1"/>
    <col min="4333" max="4333" width="1.140625" customWidth="1"/>
    <col min="4334" max="4334" width="7.7109375" customWidth="1"/>
    <col min="4335" max="4335" width="7" customWidth="1"/>
    <col min="4336" max="4336" width="7.5703125" customWidth="1"/>
    <col min="4337" max="4337" width="7.7109375" customWidth="1"/>
    <col min="4338" max="4338" width="7.42578125" customWidth="1"/>
    <col min="4339" max="4339" width="8.7109375" customWidth="1"/>
    <col min="4340" max="4340" width="13" customWidth="1"/>
    <col min="4582" max="4582" width="11.42578125" customWidth="1"/>
    <col min="4583" max="4583" width="6.7109375" customWidth="1"/>
    <col min="4584" max="4585" width="7.7109375" customWidth="1"/>
    <col min="4586" max="4587" width="7.5703125" customWidth="1"/>
    <col min="4588" max="4588" width="13.42578125" customWidth="1"/>
    <col min="4589" max="4589" width="1.140625" customWidth="1"/>
    <col min="4590" max="4590" width="7.7109375" customWidth="1"/>
    <col min="4591" max="4591" width="7" customWidth="1"/>
    <col min="4592" max="4592" width="7.5703125" customWidth="1"/>
    <col min="4593" max="4593" width="7.7109375" customWidth="1"/>
    <col min="4594" max="4594" width="7.42578125" customWidth="1"/>
    <col min="4595" max="4595" width="8.7109375" customWidth="1"/>
    <col min="4596" max="4596" width="13" customWidth="1"/>
    <col min="4838" max="4838" width="11.42578125" customWidth="1"/>
    <col min="4839" max="4839" width="6.7109375" customWidth="1"/>
    <col min="4840" max="4841" width="7.7109375" customWidth="1"/>
    <col min="4842" max="4843" width="7.5703125" customWidth="1"/>
    <col min="4844" max="4844" width="13.42578125" customWidth="1"/>
    <col min="4845" max="4845" width="1.140625" customWidth="1"/>
    <col min="4846" max="4846" width="7.7109375" customWidth="1"/>
    <col min="4847" max="4847" width="7" customWidth="1"/>
    <col min="4848" max="4848" width="7.5703125" customWidth="1"/>
    <col min="4849" max="4849" width="7.7109375" customWidth="1"/>
    <col min="4850" max="4850" width="7.42578125" customWidth="1"/>
    <col min="4851" max="4851" width="8.7109375" customWidth="1"/>
    <col min="4852" max="4852" width="13" customWidth="1"/>
    <col min="5094" max="5094" width="11.42578125" customWidth="1"/>
    <col min="5095" max="5095" width="6.7109375" customWidth="1"/>
    <col min="5096" max="5097" width="7.7109375" customWidth="1"/>
    <col min="5098" max="5099" width="7.5703125" customWidth="1"/>
    <col min="5100" max="5100" width="13.42578125" customWidth="1"/>
    <col min="5101" max="5101" width="1.140625" customWidth="1"/>
    <col min="5102" max="5102" width="7.7109375" customWidth="1"/>
    <col min="5103" max="5103" width="7" customWidth="1"/>
    <col min="5104" max="5104" width="7.5703125" customWidth="1"/>
    <col min="5105" max="5105" width="7.7109375" customWidth="1"/>
    <col min="5106" max="5106" width="7.42578125" customWidth="1"/>
    <col min="5107" max="5107" width="8.7109375" customWidth="1"/>
    <col min="5108" max="5108" width="13" customWidth="1"/>
    <col min="5350" max="5350" width="11.42578125" customWidth="1"/>
    <col min="5351" max="5351" width="6.7109375" customWidth="1"/>
    <col min="5352" max="5353" width="7.7109375" customWidth="1"/>
    <col min="5354" max="5355" width="7.5703125" customWidth="1"/>
    <col min="5356" max="5356" width="13.42578125" customWidth="1"/>
    <col min="5357" max="5357" width="1.140625" customWidth="1"/>
    <col min="5358" max="5358" width="7.7109375" customWidth="1"/>
    <col min="5359" max="5359" width="7" customWidth="1"/>
    <col min="5360" max="5360" width="7.5703125" customWidth="1"/>
    <col min="5361" max="5361" width="7.7109375" customWidth="1"/>
    <col min="5362" max="5362" width="7.42578125" customWidth="1"/>
    <col min="5363" max="5363" width="8.7109375" customWidth="1"/>
    <col min="5364" max="5364" width="13" customWidth="1"/>
    <col min="5606" max="5606" width="11.42578125" customWidth="1"/>
    <col min="5607" max="5607" width="6.7109375" customWidth="1"/>
    <col min="5608" max="5609" width="7.7109375" customWidth="1"/>
    <col min="5610" max="5611" width="7.5703125" customWidth="1"/>
    <col min="5612" max="5612" width="13.42578125" customWidth="1"/>
    <col min="5613" max="5613" width="1.140625" customWidth="1"/>
    <col min="5614" max="5614" width="7.7109375" customWidth="1"/>
    <col min="5615" max="5615" width="7" customWidth="1"/>
    <col min="5616" max="5616" width="7.5703125" customWidth="1"/>
    <col min="5617" max="5617" width="7.7109375" customWidth="1"/>
    <col min="5618" max="5618" width="7.42578125" customWidth="1"/>
    <col min="5619" max="5619" width="8.7109375" customWidth="1"/>
    <col min="5620" max="5620" width="13" customWidth="1"/>
    <col min="5862" max="5862" width="11.42578125" customWidth="1"/>
    <col min="5863" max="5863" width="6.7109375" customWidth="1"/>
    <col min="5864" max="5865" width="7.7109375" customWidth="1"/>
    <col min="5866" max="5867" width="7.5703125" customWidth="1"/>
    <col min="5868" max="5868" width="13.42578125" customWidth="1"/>
    <col min="5869" max="5869" width="1.140625" customWidth="1"/>
    <col min="5870" max="5870" width="7.7109375" customWidth="1"/>
    <col min="5871" max="5871" width="7" customWidth="1"/>
    <col min="5872" max="5872" width="7.5703125" customWidth="1"/>
    <col min="5873" max="5873" width="7.7109375" customWidth="1"/>
    <col min="5874" max="5874" width="7.42578125" customWidth="1"/>
    <col min="5875" max="5875" width="8.7109375" customWidth="1"/>
    <col min="5876" max="5876" width="13" customWidth="1"/>
    <col min="6118" max="6118" width="11.42578125" customWidth="1"/>
    <col min="6119" max="6119" width="6.7109375" customWidth="1"/>
    <col min="6120" max="6121" width="7.7109375" customWidth="1"/>
    <col min="6122" max="6123" width="7.5703125" customWidth="1"/>
    <col min="6124" max="6124" width="13.42578125" customWidth="1"/>
    <col min="6125" max="6125" width="1.140625" customWidth="1"/>
    <col min="6126" max="6126" width="7.7109375" customWidth="1"/>
    <col min="6127" max="6127" width="7" customWidth="1"/>
    <col min="6128" max="6128" width="7.5703125" customWidth="1"/>
    <col min="6129" max="6129" width="7.7109375" customWidth="1"/>
    <col min="6130" max="6130" width="7.42578125" customWidth="1"/>
    <col min="6131" max="6131" width="8.7109375" customWidth="1"/>
    <col min="6132" max="6132" width="13" customWidth="1"/>
    <col min="6374" max="6374" width="11.42578125" customWidth="1"/>
    <col min="6375" max="6375" width="6.7109375" customWidth="1"/>
    <col min="6376" max="6377" width="7.7109375" customWidth="1"/>
    <col min="6378" max="6379" width="7.5703125" customWidth="1"/>
    <col min="6380" max="6380" width="13.42578125" customWidth="1"/>
    <col min="6381" max="6381" width="1.140625" customWidth="1"/>
    <col min="6382" max="6382" width="7.7109375" customWidth="1"/>
    <col min="6383" max="6383" width="7" customWidth="1"/>
    <col min="6384" max="6384" width="7.5703125" customWidth="1"/>
    <col min="6385" max="6385" width="7.7109375" customWidth="1"/>
    <col min="6386" max="6386" width="7.42578125" customWidth="1"/>
    <col min="6387" max="6387" width="8.7109375" customWidth="1"/>
    <col min="6388" max="6388" width="13" customWidth="1"/>
    <col min="6630" max="6630" width="11.42578125" customWidth="1"/>
    <col min="6631" max="6631" width="6.7109375" customWidth="1"/>
    <col min="6632" max="6633" width="7.7109375" customWidth="1"/>
    <col min="6634" max="6635" width="7.5703125" customWidth="1"/>
    <col min="6636" max="6636" width="13.42578125" customWidth="1"/>
    <col min="6637" max="6637" width="1.140625" customWidth="1"/>
    <col min="6638" max="6638" width="7.7109375" customWidth="1"/>
    <col min="6639" max="6639" width="7" customWidth="1"/>
    <col min="6640" max="6640" width="7.5703125" customWidth="1"/>
    <col min="6641" max="6641" width="7.7109375" customWidth="1"/>
    <col min="6642" max="6642" width="7.42578125" customWidth="1"/>
    <col min="6643" max="6643" width="8.7109375" customWidth="1"/>
    <col min="6644" max="6644" width="13" customWidth="1"/>
    <col min="6886" max="6886" width="11.42578125" customWidth="1"/>
    <col min="6887" max="6887" width="6.7109375" customWidth="1"/>
    <col min="6888" max="6889" width="7.7109375" customWidth="1"/>
    <col min="6890" max="6891" width="7.5703125" customWidth="1"/>
    <col min="6892" max="6892" width="13.42578125" customWidth="1"/>
    <col min="6893" max="6893" width="1.140625" customWidth="1"/>
    <col min="6894" max="6894" width="7.7109375" customWidth="1"/>
    <col min="6895" max="6895" width="7" customWidth="1"/>
    <col min="6896" max="6896" width="7.5703125" customWidth="1"/>
    <col min="6897" max="6897" width="7.7109375" customWidth="1"/>
    <col min="6898" max="6898" width="7.42578125" customWidth="1"/>
    <col min="6899" max="6899" width="8.7109375" customWidth="1"/>
    <col min="6900" max="6900" width="13" customWidth="1"/>
    <col min="7142" max="7142" width="11.42578125" customWidth="1"/>
    <col min="7143" max="7143" width="6.7109375" customWidth="1"/>
    <col min="7144" max="7145" width="7.7109375" customWidth="1"/>
    <col min="7146" max="7147" width="7.5703125" customWidth="1"/>
    <col min="7148" max="7148" width="13.42578125" customWidth="1"/>
    <col min="7149" max="7149" width="1.140625" customWidth="1"/>
    <col min="7150" max="7150" width="7.7109375" customWidth="1"/>
    <col min="7151" max="7151" width="7" customWidth="1"/>
    <col min="7152" max="7152" width="7.5703125" customWidth="1"/>
    <col min="7153" max="7153" width="7.7109375" customWidth="1"/>
    <col min="7154" max="7154" width="7.42578125" customWidth="1"/>
    <col min="7155" max="7155" width="8.7109375" customWidth="1"/>
    <col min="7156" max="7156" width="13" customWidth="1"/>
    <col min="7398" max="7398" width="11.42578125" customWidth="1"/>
    <col min="7399" max="7399" width="6.7109375" customWidth="1"/>
    <col min="7400" max="7401" width="7.7109375" customWidth="1"/>
    <col min="7402" max="7403" width="7.5703125" customWidth="1"/>
    <col min="7404" max="7404" width="13.42578125" customWidth="1"/>
    <col min="7405" max="7405" width="1.140625" customWidth="1"/>
    <col min="7406" max="7406" width="7.7109375" customWidth="1"/>
    <col min="7407" max="7407" width="7" customWidth="1"/>
    <col min="7408" max="7408" width="7.5703125" customWidth="1"/>
    <col min="7409" max="7409" width="7.7109375" customWidth="1"/>
    <col min="7410" max="7410" width="7.42578125" customWidth="1"/>
    <col min="7411" max="7411" width="8.7109375" customWidth="1"/>
    <col min="7412" max="7412" width="13" customWidth="1"/>
    <col min="7654" max="7654" width="11.42578125" customWidth="1"/>
    <col min="7655" max="7655" width="6.7109375" customWidth="1"/>
    <col min="7656" max="7657" width="7.7109375" customWidth="1"/>
    <col min="7658" max="7659" width="7.5703125" customWidth="1"/>
    <col min="7660" max="7660" width="13.42578125" customWidth="1"/>
    <col min="7661" max="7661" width="1.140625" customWidth="1"/>
    <col min="7662" max="7662" width="7.7109375" customWidth="1"/>
    <col min="7663" max="7663" width="7" customWidth="1"/>
    <col min="7664" max="7664" width="7.5703125" customWidth="1"/>
    <col min="7665" max="7665" width="7.7109375" customWidth="1"/>
    <col min="7666" max="7666" width="7.42578125" customWidth="1"/>
    <col min="7667" max="7667" width="8.7109375" customWidth="1"/>
    <col min="7668" max="7668" width="13" customWidth="1"/>
    <col min="7910" max="7910" width="11.42578125" customWidth="1"/>
    <col min="7911" max="7911" width="6.7109375" customWidth="1"/>
    <col min="7912" max="7913" width="7.7109375" customWidth="1"/>
    <col min="7914" max="7915" width="7.5703125" customWidth="1"/>
    <col min="7916" max="7916" width="13.42578125" customWidth="1"/>
    <col min="7917" max="7917" width="1.140625" customWidth="1"/>
    <col min="7918" max="7918" width="7.7109375" customWidth="1"/>
    <col min="7919" max="7919" width="7" customWidth="1"/>
    <col min="7920" max="7920" width="7.5703125" customWidth="1"/>
    <col min="7921" max="7921" width="7.7109375" customWidth="1"/>
    <col min="7922" max="7922" width="7.42578125" customWidth="1"/>
    <col min="7923" max="7923" width="8.7109375" customWidth="1"/>
    <col min="7924" max="7924" width="13" customWidth="1"/>
    <col min="8166" max="8166" width="11.42578125" customWidth="1"/>
    <col min="8167" max="8167" width="6.7109375" customWidth="1"/>
    <col min="8168" max="8169" width="7.7109375" customWidth="1"/>
    <col min="8170" max="8171" width="7.5703125" customWidth="1"/>
    <col min="8172" max="8172" width="13.42578125" customWidth="1"/>
    <col min="8173" max="8173" width="1.140625" customWidth="1"/>
    <col min="8174" max="8174" width="7.7109375" customWidth="1"/>
    <col min="8175" max="8175" width="7" customWidth="1"/>
    <col min="8176" max="8176" width="7.5703125" customWidth="1"/>
    <col min="8177" max="8177" width="7.7109375" customWidth="1"/>
    <col min="8178" max="8178" width="7.42578125" customWidth="1"/>
    <col min="8179" max="8179" width="8.7109375" customWidth="1"/>
    <col min="8180" max="8180" width="13" customWidth="1"/>
    <col min="8422" max="8422" width="11.42578125" customWidth="1"/>
    <col min="8423" max="8423" width="6.7109375" customWidth="1"/>
    <col min="8424" max="8425" width="7.7109375" customWidth="1"/>
    <col min="8426" max="8427" width="7.5703125" customWidth="1"/>
    <col min="8428" max="8428" width="13.42578125" customWidth="1"/>
    <col min="8429" max="8429" width="1.140625" customWidth="1"/>
    <col min="8430" max="8430" width="7.7109375" customWidth="1"/>
    <col min="8431" max="8431" width="7" customWidth="1"/>
    <col min="8432" max="8432" width="7.5703125" customWidth="1"/>
    <col min="8433" max="8433" width="7.7109375" customWidth="1"/>
    <col min="8434" max="8434" width="7.42578125" customWidth="1"/>
    <col min="8435" max="8435" width="8.7109375" customWidth="1"/>
    <col min="8436" max="8436" width="13" customWidth="1"/>
    <col min="8678" max="8678" width="11.42578125" customWidth="1"/>
    <col min="8679" max="8679" width="6.7109375" customWidth="1"/>
    <col min="8680" max="8681" width="7.7109375" customWidth="1"/>
    <col min="8682" max="8683" width="7.5703125" customWidth="1"/>
    <col min="8684" max="8684" width="13.42578125" customWidth="1"/>
    <col min="8685" max="8685" width="1.140625" customWidth="1"/>
    <col min="8686" max="8686" width="7.7109375" customWidth="1"/>
    <col min="8687" max="8687" width="7" customWidth="1"/>
    <col min="8688" max="8688" width="7.5703125" customWidth="1"/>
    <col min="8689" max="8689" width="7.7109375" customWidth="1"/>
    <col min="8690" max="8690" width="7.42578125" customWidth="1"/>
    <col min="8691" max="8691" width="8.7109375" customWidth="1"/>
    <col min="8692" max="8692" width="13" customWidth="1"/>
    <col min="8934" max="8934" width="11.42578125" customWidth="1"/>
    <col min="8935" max="8935" width="6.7109375" customWidth="1"/>
    <col min="8936" max="8937" width="7.7109375" customWidth="1"/>
    <col min="8938" max="8939" width="7.5703125" customWidth="1"/>
    <col min="8940" max="8940" width="13.42578125" customWidth="1"/>
    <col min="8941" max="8941" width="1.140625" customWidth="1"/>
    <col min="8942" max="8942" width="7.7109375" customWidth="1"/>
    <col min="8943" max="8943" width="7" customWidth="1"/>
    <col min="8944" max="8944" width="7.5703125" customWidth="1"/>
    <col min="8945" max="8945" width="7.7109375" customWidth="1"/>
    <col min="8946" max="8946" width="7.42578125" customWidth="1"/>
    <col min="8947" max="8947" width="8.7109375" customWidth="1"/>
    <col min="8948" max="8948" width="13" customWidth="1"/>
    <col min="9190" max="9190" width="11.42578125" customWidth="1"/>
    <col min="9191" max="9191" width="6.7109375" customWidth="1"/>
    <col min="9192" max="9193" width="7.7109375" customWidth="1"/>
    <col min="9194" max="9195" width="7.5703125" customWidth="1"/>
    <col min="9196" max="9196" width="13.42578125" customWidth="1"/>
    <col min="9197" max="9197" width="1.140625" customWidth="1"/>
    <col min="9198" max="9198" width="7.7109375" customWidth="1"/>
    <col min="9199" max="9199" width="7" customWidth="1"/>
    <col min="9200" max="9200" width="7.5703125" customWidth="1"/>
    <col min="9201" max="9201" width="7.7109375" customWidth="1"/>
    <col min="9202" max="9202" width="7.42578125" customWidth="1"/>
    <col min="9203" max="9203" width="8.7109375" customWidth="1"/>
    <col min="9204" max="9204" width="13" customWidth="1"/>
    <col min="9446" max="9446" width="11.42578125" customWidth="1"/>
    <col min="9447" max="9447" width="6.7109375" customWidth="1"/>
    <col min="9448" max="9449" width="7.7109375" customWidth="1"/>
    <col min="9450" max="9451" width="7.5703125" customWidth="1"/>
    <col min="9452" max="9452" width="13.42578125" customWidth="1"/>
    <col min="9453" max="9453" width="1.140625" customWidth="1"/>
    <col min="9454" max="9454" width="7.7109375" customWidth="1"/>
    <col min="9455" max="9455" width="7" customWidth="1"/>
    <col min="9456" max="9456" width="7.5703125" customWidth="1"/>
    <col min="9457" max="9457" width="7.7109375" customWidth="1"/>
    <col min="9458" max="9458" width="7.42578125" customWidth="1"/>
    <col min="9459" max="9459" width="8.7109375" customWidth="1"/>
    <col min="9460" max="9460" width="13" customWidth="1"/>
    <col min="9702" max="9702" width="11.42578125" customWidth="1"/>
    <col min="9703" max="9703" width="6.7109375" customWidth="1"/>
    <col min="9704" max="9705" width="7.7109375" customWidth="1"/>
    <col min="9706" max="9707" width="7.5703125" customWidth="1"/>
    <col min="9708" max="9708" width="13.42578125" customWidth="1"/>
    <col min="9709" max="9709" width="1.140625" customWidth="1"/>
    <col min="9710" max="9710" width="7.7109375" customWidth="1"/>
    <col min="9711" max="9711" width="7" customWidth="1"/>
    <col min="9712" max="9712" width="7.5703125" customWidth="1"/>
    <col min="9713" max="9713" width="7.7109375" customWidth="1"/>
    <col min="9714" max="9714" width="7.42578125" customWidth="1"/>
    <col min="9715" max="9715" width="8.7109375" customWidth="1"/>
    <col min="9716" max="9716" width="13" customWidth="1"/>
    <col min="9958" max="9958" width="11.42578125" customWidth="1"/>
    <col min="9959" max="9959" width="6.7109375" customWidth="1"/>
    <col min="9960" max="9961" width="7.7109375" customWidth="1"/>
    <col min="9962" max="9963" width="7.5703125" customWidth="1"/>
    <col min="9964" max="9964" width="13.42578125" customWidth="1"/>
    <col min="9965" max="9965" width="1.140625" customWidth="1"/>
    <col min="9966" max="9966" width="7.7109375" customWidth="1"/>
    <col min="9967" max="9967" width="7" customWidth="1"/>
    <col min="9968" max="9968" width="7.5703125" customWidth="1"/>
    <col min="9969" max="9969" width="7.7109375" customWidth="1"/>
    <col min="9970" max="9970" width="7.42578125" customWidth="1"/>
    <col min="9971" max="9971" width="8.7109375" customWidth="1"/>
    <col min="9972" max="9972" width="13" customWidth="1"/>
    <col min="10214" max="10214" width="11.42578125" customWidth="1"/>
    <col min="10215" max="10215" width="6.7109375" customWidth="1"/>
    <col min="10216" max="10217" width="7.7109375" customWidth="1"/>
    <col min="10218" max="10219" width="7.5703125" customWidth="1"/>
    <col min="10220" max="10220" width="13.42578125" customWidth="1"/>
    <col min="10221" max="10221" width="1.140625" customWidth="1"/>
    <col min="10222" max="10222" width="7.7109375" customWidth="1"/>
    <col min="10223" max="10223" width="7" customWidth="1"/>
    <col min="10224" max="10224" width="7.5703125" customWidth="1"/>
    <col min="10225" max="10225" width="7.7109375" customWidth="1"/>
    <col min="10226" max="10226" width="7.42578125" customWidth="1"/>
    <col min="10227" max="10227" width="8.7109375" customWidth="1"/>
    <col min="10228" max="10228" width="13" customWidth="1"/>
    <col min="10470" max="10470" width="11.42578125" customWidth="1"/>
    <col min="10471" max="10471" width="6.7109375" customWidth="1"/>
    <col min="10472" max="10473" width="7.7109375" customWidth="1"/>
    <col min="10474" max="10475" width="7.5703125" customWidth="1"/>
    <col min="10476" max="10476" width="13.42578125" customWidth="1"/>
    <col min="10477" max="10477" width="1.140625" customWidth="1"/>
    <col min="10478" max="10478" width="7.7109375" customWidth="1"/>
    <col min="10479" max="10479" width="7" customWidth="1"/>
    <col min="10480" max="10480" width="7.5703125" customWidth="1"/>
    <col min="10481" max="10481" width="7.7109375" customWidth="1"/>
    <col min="10482" max="10482" width="7.42578125" customWidth="1"/>
    <col min="10483" max="10483" width="8.7109375" customWidth="1"/>
    <col min="10484" max="10484" width="13" customWidth="1"/>
    <col min="10726" max="10726" width="11.42578125" customWidth="1"/>
    <col min="10727" max="10727" width="6.7109375" customWidth="1"/>
    <col min="10728" max="10729" width="7.7109375" customWidth="1"/>
    <col min="10730" max="10731" width="7.5703125" customWidth="1"/>
    <col min="10732" max="10732" width="13.42578125" customWidth="1"/>
    <col min="10733" max="10733" width="1.140625" customWidth="1"/>
    <col min="10734" max="10734" width="7.7109375" customWidth="1"/>
    <col min="10735" max="10735" width="7" customWidth="1"/>
    <col min="10736" max="10736" width="7.5703125" customWidth="1"/>
    <col min="10737" max="10737" width="7.7109375" customWidth="1"/>
    <col min="10738" max="10738" width="7.42578125" customWidth="1"/>
    <col min="10739" max="10739" width="8.7109375" customWidth="1"/>
    <col min="10740" max="10740" width="13" customWidth="1"/>
    <col min="10982" max="10982" width="11.42578125" customWidth="1"/>
    <col min="10983" max="10983" width="6.7109375" customWidth="1"/>
    <col min="10984" max="10985" width="7.7109375" customWidth="1"/>
    <col min="10986" max="10987" width="7.5703125" customWidth="1"/>
    <col min="10988" max="10988" width="13.42578125" customWidth="1"/>
    <col min="10989" max="10989" width="1.140625" customWidth="1"/>
    <col min="10990" max="10990" width="7.7109375" customWidth="1"/>
    <col min="10991" max="10991" width="7" customWidth="1"/>
    <col min="10992" max="10992" width="7.5703125" customWidth="1"/>
    <col min="10993" max="10993" width="7.7109375" customWidth="1"/>
    <col min="10994" max="10994" width="7.42578125" customWidth="1"/>
    <col min="10995" max="10995" width="8.7109375" customWidth="1"/>
    <col min="10996" max="10996" width="13" customWidth="1"/>
    <col min="11238" max="11238" width="11.42578125" customWidth="1"/>
    <col min="11239" max="11239" width="6.7109375" customWidth="1"/>
    <col min="11240" max="11241" width="7.7109375" customWidth="1"/>
    <col min="11242" max="11243" width="7.5703125" customWidth="1"/>
    <col min="11244" max="11244" width="13.42578125" customWidth="1"/>
    <col min="11245" max="11245" width="1.140625" customWidth="1"/>
    <col min="11246" max="11246" width="7.7109375" customWidth="1"/>
    <col min="11247" max="11247" width="7" customWidth="1"/>
    <col min="11248" max="11248" width="7.5703125" customWidth="1"/>
    <col min="11249" max="11249" width="7.7109375" customWidth="1"/>
    <col min="11250" max="11250" width="7.42578125" customWidth="1"/>
    <col min="11251" max="11251" width="8.7109375" customWidth="1"/>
    <col min="11252" max="11252" width="13" customWidth="1"/>
    <col min="11494" max="11494" width="11.42578125" customWidth="1"/>
    <col min="11495" max="11495" width="6.7109375" customWidth="1"/>
    <col min="11496" max="11497" width="7.7109375" customWidth="1"/>
    <col min="11498" max="11499" width="7.5703125" customWidth="1"/>
    <col min="11500" max="11500" width="13.42578125" customWidth="1"/>
    <col min="11501" max="11501" width="1.140625" customWidth="1"/>
    <col min="11502" max="11502" width="7.7109375" customWidth="1"/>
    <col min="11503" max="11503" width="7" customWidth="1"/>
    <col min="11504" max="11504" width="7.5703125" customWidth="1"/>
    <col min="11505" max="11505" width="7.7109375" customWidth="1"/>
    <col min="11506" max="11506" width="7.42578125" customWidth="1"/>
    <col min="11507" max="11507" width="8.7109375" customWidth="1"/>
    <col min="11508" max="11508" width="13" customWidth="1"/>
    <col min="11750" max="11750" width="11.42578125" customWidth="1"/>
    <col min="11751" max="11751" width="6.7109375" customWidth="1"/>
    <col min="11752" max="11753" width="7.7109375" customWidth="1"/>
    <col min="11754" max="11755" width="7.5703125" customWidth="1"/>
    <col min="11756" max="11756" width="13.42578125" customWidth="1"/>
    <col min="11757" max="11757" width="1.140625" customWidth="1"/>
    <col min="11758" max="11758" width="7.7109375" customWidth="1"/>
    <col min="11759" max="11759" width="7" customWidth="1"/>
    <col min="11760" max="11760" width="7.5703125" customWidth="1"/>
    <col min="11761" max="11761" width="7.7109375" customWidth="1"/>
    <col min="11762" max="11762" width="7.42578125" customWidth="1"/>
    <col min="11763" max="11763" width="8.7109375" customWidth="1"/>
    <col min="11764" max="11764" width="13" customWidth="1"/>
    <col min="12006" max="12006" width="11.42578125" customWidth="1"/>
    <col min="12007" max="12007" width="6.7109375" customWidth="1"/>
    <col min="12008" max="12009" width="7.7109375" customWidth="1"/>
    <col min="12010" max="12011" width="7.5703125" customWidth="1"/>
    <col min="12012" max="12012" width="13.42578125" customWidth="1"/>
    <col min="12013" max="12013" width="1.140625" customWidth="1"/>
    <col min="12014" max="12014" width="7.7109375" customWidth="1"/>
    <col min="12015" max="12015" width="7" customWidth="1"/>
    <col min="12016" max="12016" width="7.5703125" customWidth="1"/>
    <col min="12017" max="12017" width="7.7109375" customWidth="1"/>
    <col min="12018" max="12018" width="7.42578125" customWidth="1"/>
    <col min="12019" max="12019" width="8.7109375" customWidth="1"/>
    <col min="12020" max="12020" width="13" customWidth="1"/>
    <col min="12262" max="12262" width="11.42578125" customWidth="1"/>
    <col min="12263" max="12263" width="6.7109375" customWidth="1"/>
    <col min="12264" max="12265" width="7.7109375" customWidth="1"/>
    <col min="12266" max="12267" width="7.5703125" customWidth="1"/>
    <col min="12268" max="12268" width="13.42578125" customWidth="1"/>
    <col min="12269" max="12269" width="1.140625" customWidth="1"/>
    <col min="12270" max="12270" width="7.7109375" customWidth="1"/>
    <col min="12271" max="12271" width="7" customWidth="1"/>
    <col min="12272" max="12272" width="7.5703125" customWidth="1"/>
    <col min="12273" max="12273" width="7.7109375" customWidth="1"/>
    <col min="12274" max="12274" width="7.42578125" customWidth="1"/>
    <col min="12275" max="12275" width="8.7109375" customWidth="1"/>
    <col min="12276" max="12276" width="13" customWidth="1"/>
    <col min="12518" max="12518" width="11.42578125" customWidth="1"/>
    <col min="12519" max="12519" width="6.7109375" customWidth="1"/>
    <col min="12520" max="12521" width="7.7109375" customWidth="1"/>
    <col min="12522" max="12523" width="7.5703125" customWidth="1"/>
    <col min="12524" max="12524" width="13.42578125" customWidth="1"/>
    <col min="12525" max="12525" width="1.140625" customWidth="1"/>
    <col min="12526" max="12526" width="7.7109375" customWidth="1"/>
    <col min="12527" max="12527" width="7" customWidth="1"/>
    <col min="12528" max="12528" width="7.5703125" customWidth="1"/>
    <col min="12529" max="12529" width="7.7109375" customWidth="1"/>
    <col min="12530" max="12530" width="7.42578125" customWidth="1"/>
    <col min="12531" max="12531" width="8.7109375" customWidth="1"/>
    <col min="12532" max="12532" width="13" customWidth="1"/>
    <col min="12774" max="12774" width="11.42578125" customWidth="1"/>
    <col min="12775" max="12775" width="6.7109375" customWidth="1"/>
    <col min="12776" max="12777" width="7.7109375" customWidth="1"/>
    <col min="12778" max="12779" width="7.5703125" customWidth="1"/>
    <col min="12780" max="12780" width="13.42578125" customWidth="1"/>
    <col min="12781" max="12781" width="1.140625" customWidth="1"/>
    <col min="12782" max="12782" width="7.7109375" customWidth="1"/>
    <col min="12783" max="12783" width="7" customWidth="1"/>
    <col min="12784" max="12784" width="7.5703125" customWidth="1"/>
    <col min="12785" max="12785" width="7.7109375" customWidth="1"/>
    <col min="12786" max="12786" width="7.42578125" customWidth="1"/>
    <col min="12787" max="12787" width="8.7109375" customWidth="1"/>
    <col min="12788" max="12788" width="13" customWidth="1"/>
    <col min="13030" max="13030" width="11.42578125" customWidth="1"/>
    <col min="13031" max="13031" width="6.7109375" customWidth="1"/>
    <col min="13032" max="13033" width="7.7109375" customWidth="1"/>
    <col min="13034" max="13035" width="7.5703125" customWidth="1"/>
    <col min="13036" max="13036" width="13.42578125" customWidth="1"/>
    <col min="13037" max="13037" width="1.140625" customWidth="1"/>
    <col min="13038" max="13038" width="7.7109375" customWidth="1"/>
    <col min="13039" max="13039" width="7" customWidth="1"/>
    <col min="13040" max="13040" width="7.5703125" customWidth="1"/>
    <col min="13041" max="13041" width="7.7109375" customWidth="1"/>
    <col min="13042" max="13042" width="7.42578125" customWidth="1"/>
    <col min="13043" max="13043" width="8.7109375" customWidth="1"/>
    <col min="13044" max="13044" width="13" customWidth="1"/>
    <col min="13286" max="13286" width="11.42578125" customWidth="1"/>
    <col min="13287" max="13287" width="6.7109375" customWidth="1"/>
    <col min="13288" max="13289" width="7.7109375" customWidth="1"/>
    <col min="13290" max="13291" width="7.5703125" customWidth="1"/>
    <col min="13292" max="13292" width="13.42578125" customWidth="1"/>
    <col min="13293" max="13293" width="1.140625" customWidth="1"/>
    <col min="13294" max="13294" width="7.7109375" customWidth="1"/>
    <col min="13295" max="13295" width="7" customWidth="1"/>
    <col min="13296" max="13296" width="7.5703125" customWidth="1"/>
    <col min="13297" max="13297" width="7.7109375" customWidth="1"/>
    <col min="13298" max="13298" width="7.42578125" customWidth="1"/>
    <col min="13299" max="13299" width="8.7109375" customWidth="1"/>
    <col min="13300" max="13300" width="13" customWidth="1"/>
    <col min="13542" max="13542" width="11.42578125" customWidth="1"/>
    <col min="13543" max="13543" width="6.7109375" customWidth="1"/>
    <col min="13544" max="13545" width="7.7109375" customWidth="1"/>
    <col min="13546" max="13547" width="7.5703125" customWidth="1"/>
    <col min="13548" max="13548" width="13.42578125" customWidth="1"/>
    <col min="13549" max="13549" width="1.140625" customWidth="1"/>
    <col min="13550" max="13550" width="7.7109375" customWidth="1"/>
    <col min="13551" max="13551" width="7" customWidth="1"/>
    <col min="13552" max="13552" width="7.5703125" customWidth="1"/>
    <col min="13553" max="13553" width="7.7109375" customWidth="1"/>
    <col min="13554" max="13554" width="7.42578125" customWidth="1"/>
    <col min="13555" max="13555" width="8.7109375" customWidth="1"/>
    <col min="13556" max="13556" width="13" customWidth="1"/>
    <col min="13798" max="13798" width="11.42578125" customWidth="1"/>
    <col min="13799" max="13799" width="6.7109375" customWidth="1"/>
    <col min="13800" max="13801" width="7.7109375" customWidth="1"/>
    <col min="13802" max="13803" width="7.5703125" customWidth="1"/>
    <col min="13804" max="13804" width="13.42578125" customWidth="1"/>
    <col min="13805" max="13805" width="1.140625" customWidth="1"/>
    <col min="13806" max="13806" width="7.7109375" customWidth="1"/>
    <col min="13807" max="13807" width="7" customWidth="1"/>
    <col min="13808" max="13808" width="7.5703125" customWidth="1"/>
    <col min="13809" max="13809" width="7.7109375" customWidth="1"/>
    <col min="13810" max="13810" width="7.42578125" customWidth="1"/>
    <col min="13811" max="13811" width="8.7109375" customWidth="1"/>
    <col min="13812" max="13812" width="13" customWidth="1"/>
    <col min="14054" max="14054" width="11.42578125" customWidth="1"/>
    <col min="14055" max="14055" width="6.7109375" customWidth="1"/>
    <col min="14056" max="14057" width="7.7109375" customWidth="1"/>
    <col min="14058" max="14059" width="7.5703125" customWidth="1"/>
    <col min="14060" max="14060" width="13.42578125" customWidth="1"/>
    <col min="14061" max="14061" width="1.140625" customWidth="1"/>
    <col min="14062" max="14062" width="7.7109375" customWidth="1"/>
    <col min="14063" max="14063" width="7" customWidth="1"/>
    <col min="14064" max="14064" width="7.5703125" customWidth="1"/>
    <col min="14065" max="14065" width="7.7109375" customWidth="1"/>
    <col min="14066" max="14066" width="7.42578125" customWidth="1"/>
    <col min="14067" max="14067" width="8.7109375" customWidth="1"/>
    <col min="14068" max="14068" width="13" customWidth="1"/>
    <col min="14310" max="14310" width="11.42578125" customWidth="1"/>
    <col min="14311" max="14311" width="6.7109375" customWidth="1"/>
    <col min="14312" max="14313" width="7.7109375" customWidth="1"/>
    <col min="14314" max="14315" width="7.5703125" customWidth="1"/>
    <col min="14316" max="14316" width="13.42578125" customWidth="1"/>
    <col min="14317" max="14317" width="1.140625" customWidth="1"/>
    <col min="14318" max="14318" width="7.7109375" customWidth="1"/>
    <col min="14319" max="14319" width="7" customWidth="1"/>
    <col min="14320" max="14320" width="7.5703125" customWidth="1"/>
    <col min="14321" max="14321" width="7.7109375" customWidth="1"/>
    <col min="14322" max="14322" width="7.42578125" customWidth="1"/>
    <col min="14323" max="14323" width="8.7109375" customWidth="1"/>
    <col min="14324" max="14324" width="13" customWidth="1"/>
    <col min="14566" max="14566" width="11.42578125" customWidth="1"/>
    <col min="14567" max="14567" width="6.7109375" customWidth="1"/>
    <col min="14568" max="14569" width="7.7109375" customWidth="1"/>
    <col min="14570" max="14571" width="7.5703125" customWidth="1"/>
    <col min="14572" max="14572" width="13.42578125" customWidth="1"/>
    <col min="14573" max="14573" width="1.140625" customWidth="1"/>
    <col min="14574" max="14574" width="7.7109375" customWidth="1"/>
    <col min="14575" max="14575" width="7" customWidth="1"/>
    <col min="14576" max="14576" width="7.5703125" customWidth="1"/>
    <col min="14577" max="14577" width="7.7109375" customWidth="1"/>
    <col min="14578" max="14578" width="7.42578125" customWidth="1"/>
    <col min="14579" max="14579" width="8.7109375" customWidth="1"/>
    <col min="14580" max="14580" width="13" customWidth="1"/>
    <col min="14822" max="14822" width="11.42578125" customWidth="1"/>
    <col min="14823" max="14823" width="6.7109375" customWidth="1"/>
    <col min="14824" max="14825" width="7.7109375" customWidth="1"/>
    <col min="14826" max="14827" width="7.5703125" customWidth="1"/>
    <col min="14828" max="14828" width="13.42578125" customWidth="1"/>
    <col min="14829" max="14829" width="1.140625" customWidth="1"/>
    <col min="14830" max="14830" width="7.7109375" customWidth="1"/>
    <col min="14831" max="14831" width="7" customWidth="1"/>
    <col min="14832" max="14832" width="7.5703125" customWidth="1"/>
    <col min="14833" max="14833" width="7.7109375" customWidth="1"/>
    <col min="14834" max="14834" width="7.42578125" customWidth="1"/>
    <col min="14835" max="14835" width="8.7109375" customWidth="1"/>
    <col min="14836" max="14836" width="13" customWidth="1"/>
    <col min="15078" max="15078" width="11.42578125" customWidth="1"/>
    <col min="15079" max="15079" width="6.7109375" customWidth="1"/>
    <col min="15080" max="15081" width="7.7109375" customWidth="1"/>
    <col min="15082" max="15083" width="7.5703125" customWidth="1"/>
    <col min="15084" max="15084" width="13.42578125" customWidth="1"/>
    <col min="15085" max="15085" width="1.140625" customWidth="1"/>
    <col min="15086" max="15086" width="7.7109375" customWidth="1"/>
    <col min="15087" max="15087" width="7" customWidth="1"/>
    <col min="15088" max="15088" width="7.5703125" customWidth="1"/>
    <col min="15089" max="15089" width="7.7109375" customWidth="1"/>
    <col min="15090" max="15090" width="7.42578125" customWidth="1"/>
    <col min="15091" max="15091" width="8.7109375" customWidth="1"/>
    <col min="15092" max="15092" width="13" customWidth="1"/>
    <col min="15334" max="15334" width="11.42578125" customWidth="1"/>
    <col min="15335" max="15335" width="6.7109375" customWidth="1"/>
    <col min="15336" max="15337" width="7.7109375" customWidth="1"/>
    <col min="15338" max="15339" width="7.5703125" customWidth="1"/>
    <col min="15340" max="15340" width="13.42578125" customWidth="1"/>
    <col min="15341" max="15341" width="1.140625" customWidth="1"/>
    <col min="15342" max="15342" width="7.7109375" customWidth="1"/>
    <col min="15343" max="15343" width="7" customWidth="1"/>
    <col min="15344" max="15344" width="7.5703125" customWidth="1"/>
    <col min="15345" max="15345" width="7.7109375" customWidth="1"/>
    <col min="15346" max="15346" width="7.42578125" customWidth="1"/>
    <col min="15347" max="15347" width="8.7109375" customWidth="1"/>
    <col min="15348" max="15348" width="13" customWidth="1"/>
    <col min="15590" max="15590" width="11.42578125" customWidth="1"/>
    <col min="15591" max="15591" width="6.7109375" customWidth="1"/>
    <col min="15592" max="15593" width="7.7109375" customWidth="1"/>
    <col min="15594" max="15595" width="7.5703125" customWidth="1"/>
    <col min="15596" max="15596" width="13.42578125" customWidth="1"/>
    <col min="15597" max="15597" width="1.140625" customWidth="1"/>
    <col min="15598" max="15598" width="7.7109375" customWidth="1"/>
    <col min="15599" max="15599" width="7" customWidth="1"/>
    <col min="15600" max="15600" width="7.5703125" customWidth="1"/>
    <col min="15601" max="15601" width="7.7109375" customWidth="1"/>
    <col min="15602" max="15602" width="7.42578125" customWidth="1"/>
    <col min="15603" max="15603" width="8.7109375" customWidth="1"/>
    <col min="15604" max="15604" width="13" customWidth="1"/>
    <col min="15846" max="15846" width="11.42578125" customWidth="1"/>
    <col min="15847" max="15847" width="6.7109375" customWidth="1"/>
    <col min="15848" max="15849" width="7.7109375" customWidth="1"/>
    <col min="15850" max="15851" width="7.5703125" customWidth="1"/>
    <col min="15852" max="15852" width="13.42578125" customWidth="1"/>
    <col min="15853" max="15853" width="1.140625" customWidth="1"/>
    <col min="15854" max="15854" width="7.7109375" customWidth="1"/>
    <col min="15855" max="15855" width="7" customWidth="1"/>
    <col min="15856" max="15856" width="7.5703125" customWidth="1"/>
    <col min="15857" max="15857" width="7.7109375" customWidth="1"/>
    <col min="15858" max="15858" width="7.42578125" customWidth="1"/>
    <col min="15859" max="15859" width="8.7109375" customWidth="1"/>
    <col min="15860" max="15860" width="13" customWidth="1"/>
    <col min="16102" max="16102" width="11.42578125" customWidth="1"/>
    <col min="16103" max="16103" width="6.7109375" customWidth="1"/>
    <col min="16104" max="16105" width="7.7109375" customWidth="1"/>
    <col min="16106" max="16107" width="7.5703125" customWidth="1"/>
    <col min="16108" max="16108" width="13.42578125" customWidth="1"/>
    <col min="16109" max="16109" width="1.140625" customWidth="1"/>
    <col min="16110" max="16110" width="7.7109375" customWidth="1"/>
    <col min="16111" max="16111" width="7" customWidth="1"/>
    <col min="16112" max="16112" width="7.5703125" customWidth="1"/>
    <col min="16113" max="16113" width="7.7109375" customWidth="1"/>
    <col min="16114" max="16114" width="7.42578125" customWidth="1"/>
    <col min="16115" max="16115" width="8.7109375" customWidth="1"/>
    <col min="16116" max="16116" width="13" customWidth="1"/>
  </cols>
  <sheetData>
    <row r="1" spans="1:24" s="1" customFormat="1" ht="18.75" customHeight="1">
      <c r="A1" s="95" t="s">
        <v>0</v>
      </c>
      <c r="B1" s="95"/>
      <c r="C1" s="95"/>
      <c r="D1" s="95"/>
      <c r="E1" s="95"/>
      <c r="F1" s="95"/>
      <c r="G1" s="95"/>
      <c r="I1" s="95" t="s">
        <v>1</v>
      </c>
      <c r="J1" s="95"/>
      <c r="K1" s="95"/>
      <c r="L1" s="95"/>
      <c r="M1" s="95"/>
      <c r="N1" s="95"/>
      <c r="O1" s="95"/>
      <c r="Q1" s="95" t="s">
        <v>23</v>
      </c>
      <c r="R1" s="95"/>
      <c r="S1" s="95"/>
      <c r="T1" s="95"/>
      <c r="U1" s="95"/>
      <c r="V1" s="95"/>
      <c r="W1" s="95"/>
    </row>
    <row r="2" spans="1:24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  <c r="P2" s="2"/>
      <c r="Q2" s="2" t="s">
        <v>2</v>
      </c>
      <c r="R2" s="3" t="s">
        <v>3</v>
      </c>
      <c r="S2" s="4" t="s">
        <v>4</v>
      </c>
      <c r="T2" s="5" t="s">
        <v>5</v>
      </c>
      <c r="U2" s="2" t="s">
        <v>6</v>
      </c>
      <c r="V2" s="6" t="s">
        <v>7</v>
      </c>
      <c r="W2" s="5" t="s">
        <v>8</v>
      </c>
      <c r="X2" s="2"/>
    </row>
    <row r="3" spans="1:24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  <c r="P3" s="12"/>
      <c r="Q3" s="8" t="s">
        <v>9</v>
      </c>
      <c r="R3" s="9"/>
      <c r="S3" s="8"/>
      <c r="T3" s="10"/>
      <c r="U3" s="10"/>
      <c r="V3" s="11"/>
      <c r="W3" s="10"/>
      <c r="X3" s="12"/>
    </row>
    <row r="4" spans="1:24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  <c r="P4" s="12"/>
      <c r="Q4" s="8" t="s">
        <v>10</v>
      </c>
      <c r="R4" s="13"/>
      <c r="S4" s="14"/>
      <c r="T4" s="10"/>
      <c r="U4" s="10"/>
      <c r="V4" s="11"/>
      <c r="W4" s="15"/>
      <c r="X4" s="12"/>
    </row>
    <row r="5" spans="1:24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  <c r="P5" s="17"/>
      <c r="Q5" s="8" t="s">
        <v>11</v>
      </c>
      <c r="R5" s="9"/>
      <c r="S5" s="16"/>
      <c r="T5" s="15"/>
      <c r="U5" s="15"/>
      <c r="V5" s="11"/>
      <c r="W5" s="10"/>
      <c r="X5" s="17"/>
    </row>
    <row r="6" spans="1:24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  <c r="P6" s="12"/>
      <c r="Q6" s="8" t="s">
        <v>12</v>
      </c>
      <c r="R6" s="1"/>
      <c r="S6" s="16"/>
      <c r="T6" s="10"/>
      <c r="U6" s="10"/>
      <c r="V6" s="11"/>
      <c r="W6" s="10"/>
      <c r="X6" s="12"/>
    </row>
    <row r="7" spans="1:24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  <c r="P7" s="12"/>
      <c r="Q7" s="8" t="s">
        <v>13</v>
      </c>
      <c r="R7" s="9"/>
      <c r="S7" s="16"/>
      <c r="T7" s="10"/>
      <c r="U7" s="10"/>
      <c r="V7" s="11"/>
      <c r="W7" s="15"/>
      <c r="X7" s="12"/>
    </row>
    <row r="8" spans="1:24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  <c r="P8" s="17"/>
      <c r="Q8" s="8" t="s">
        <v>14</v>
      </c>
      <c r="R8" s="1"/>
      <c r="S8" s="16"/>
      <c r="T8" s="15"/>
      <c r="U8" s="15"/>
      <c r="V8" s="10"/>
      <c r="W8" s="10"/>
      <c r="X8" s="17"/>
    </row>
    <row r="9" spans="1:24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  <c r="P9" s="17"/>
      <c r="Q9" s="8" t="s">
        <v>15</v>
      </c>
      <c r="R9" s="1"/>
      <c r="S9" s="14"/>
      <c r="T9" s="15"/>
      <c r="U9" s="15"/>
      <c r="V9" s="10"/>
      <c r="W9" s="15"/>
      <c r="X9" s="17"/>
    </row>
    <row r="10" spans="1:24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  <c r="P10" s="17"/>
      <c r="Q10" s="8" t="s">
        <v>16</v>
      </c>
      <c r="R10" s="13"/>
      <c r="S10" s="14"/>
      <c r="T10" s="15"/>
      <c r="U10" s="15"/>
      <c r="V10" s="11"/>
      <c r="W10" s="15"/>
      <c r="X10" s="17"/>
    </row>
    <row r="11" spans="1:24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  <c r="P11" s="12"/>
      <c r="Q11" s="8" t="s">
        <v>17</v>
      </c>
      <c r="R11" s="13"/>
      <c r="S11" s="16"/>
      <c r="T11" s="10"/>
      <c r="U11" s="10"/>
      <c r="V11" s="18"/>
      <c r="W11" s="10"/>
      <c r="X11" s="12"/>
    </row>
    <row r="12" spans="1:24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  <c r="P12" s="21"/>
      <c r="Q12" s="8" t="s">
        <v>18</v>
      </c>
      <c r="R12" s="13"/>
      <c r="S12" s="8"/>
      <c r="T12" s="19"/>
      <c r="U12" s="19"/>
      <c r="W12" s="20"/>
      <c r="X12" s="21"/>
    </row>
    <row r="13" spans="1:24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  <c r="P13" s="25"/>
      <c r="Q13" s="22" t="s">
        <v>19</v>
      </c>
      <c r="R13" s="23">
        <f t="shared" ref="R13" si="2">SUM(R3:R12)</f>
        <v>0</v>
      </c>
      <c r="S13" s="23">
        <f t="shared" ref="S13" si="3">SUM(S3:S12)</f>
        <v>0</v>
      </c>
      <c r="T13" s="23">
        <f t="shared" ref="T13" si="4">SUM(T3:T12)</f>
        <v>0</v>
      </c>
      <c r="U13" s="23">
        <f t="shared" ref="U13" si="5">SUM(U3:U12)</f>
        <v>0</v>
      </c>
      <c r="V13" s="23">
        <f t="shared" ref="V13" si="6">SUM(V3:V12)</f>
        <v>0</v>
      </c>
      <c r="W13" s="24">
        <f t="shared" ref="W13" si="7">SUM(W3:W12)</f>
        <v>0</v>
      </c>
      <c r="X13" s="25"/>
    </row>
    <row r="14" spans="1:24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  <c r="P14" s="17"/>
      <c r="Q14" s="8" t="s">
        <v>9</v>
      </c>
      <c r="R14" s="9"/>
      <c r="S14" s="9"/>
      <c r="T14" s="9"/>
      <c r="U14" s="9"/>
      <c r="V14" s="9"/>
      <c r="W14" s="1"/>
      <c r="X14" s="17"/>
    </row>
    <row r="15" spans="1:24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  <c r="P15" s="17"/>
      <c r="Q15" s="8" t="s">
        <v>10</v>
      </c>
      <c r="R15" s="9"/>
      <c r="S15" s="9"/>
      <c r="T15" s="9"/>
      <c r="U15" s="9"/>
      <c r="V15" s="9"/>
      <c r="W15" s="13"/>
      <c r="X15" s="17"/>
    </row>
    <row r="16" spans="1:24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  <c r="P16" s="17"/>
      <c r="Q16" s="8" t="s">
        <v>11</v>
      </c>
      <c r="R16" s="9"/>
      <c r="S16" s="9"/>
      <c r="T16" s="9"/>
      <c r="U16" s="9"/>
      <c r="V16" s="9"/>
      <c r="W16" s="1"/>
      <c r="X16" s="17"/>
    </row>
    <row r="17" spans="1:24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  <c r="P17" s="12"/>
      <c r="Q17" s="8" t="s">
        <v>12</v>
      </c>
      <c r="R17" s="9"/>
      <c r="S17" s="9"/>
      <c r="T17" s="9"/>
      <c r="U17" s="9"/>
      <c r="V17" s="9"/>
      <c r="W17" s="13"/>
      <c r="X17" s="12"/>
    </row>
    <row r="18" spans="1:24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  <c r="P18" s="12"/>
      <c r="Q18" s="8" t="s">
        <v>13</v>
      </c>
      <c r="R18" s="9"/>
      <c r="S18" s="9"/>
      <c r="T18" s="9"/>
      <c r="U18" s="9"/>
      <c r="V18" s="9"/>
      <c r="W18" s="13"/>
      <c r="X18" s="12"/>
    </row>
    <row r="19" spans="1:24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  <c r="P19" s="12"/>
      <c r="Q19" s="8" t="s">
        <v>14</v>
      </c>
      <c r="R19" s="9"/>
      <c r="S19" s="9"/>
      <c r="T19" s="9"/>
      <c r="U19" s="9"/>
      <c r="V19" s="9"/>
      <c r="W19" s="1"/>
      <c r="X19" s="12"/>
    </row>
    <row r="20" spans="1:24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  <c r="P20" s="12"/>
      <c r="Q20" s="8" t="s">
        <v>15</v>
      </c>
      <c r="R20" s="9"/>
      <c r="S20" s="16"/>
      <c r="T20" s="9"/>
      <c r="U20" s="9"/>
      <c r="V20" s="1"/>
      <c r="W20" s="13"/>
      <c r="X20" s="12"/>
    </row>
    <row r="21" spans="1:24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  <c r="P21" s="17"/>
      <c r="Q21" s="8" t="s">
        <v>16</v>
      </c>
      <c r="R21" s="9"/>
      <c r="S21" s="9"/>
      <c r="T21" s="9"/>
      <c r="U21" s="9"/>
      <c r="V21" s="9"/>
      <c r="W21" s="13"/>
      <c r="X21" s="17"/>
    </row>
    <row r="22" spans="1:24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  <c r="P22" s="12"/>
      <c r="Q22" s="8" t="s">
        <v>17</v>
      </c>
      <c r="R22" s="9"/>
      <c r="S22" s="9"/>
      <c r="T22" s="9"/>
      <c r="U22" s="9"/>
      <c r="V22" s="9"/>
      <c r="W22" s="13"/>
      <c r="X22" s="12"/>
    </row>
    <row r="23" spans="1:24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  <c r="P23" s="17"/>
      <c r="Q23" s="8" t="s">
        <v>18</v>
      </c>
      <c r="R23" s="9"/>
      <c r="S23" s="9"/>
      <c r="T23" s="9"/>
      <c r="U23" s="9"/>
      <c r="V23" s="9"/>
      <c r="W23" s="1"/>
      <c r="X23" s="17"/>
    </row>
    <row r="24" spans="1:24">
      <c r="A24" s="22" t="s">
        <v>20</v>
      </c>
      <c r="B24" s="23">
        <f t="shared" ref="B24:G24" si="8">SUM(B14:B23)</f>
        <v>0</v>
      </c>
      <c r="C24" s="24">
        <f t="shared" si="8"/>
        <v>0</v>
      </c>
      <c r="D24" s="23">
        <f t="shared" si="8"/>
        <v>0</v>
      </c>
      <c r="E24" s="23">
        <f t="shared" si="8"/>
        <v>0</v>
      </c>
      <c r="F24" s="24">
        <f t="shared" si="8"/>
        <v>0</v>
      </c>
      <c r="G24" s="23">
        <f t="shared" si="8"/>
        <v>0</v>
      </c>
      <c r="H24" s="25"/>
      <c r="I24" s="23">
        <f t="shared" ref="I24:O24" si="9">SUM(I14:I23)</f>
        <v>0</v>
      </c>
      <c r="J24" s="23">
        <f t="shared" si="9"/>
        <v>0</v>
      </c>
      <c r="K24" s="23">
        <f t="shared" si="9"/>
        <v>0</v>
      </c>
      <c r="L24" s="23">
        <f t="shared" si="9"/>
        <v>0</v>
      </c>
      <c r="M24" s="23">
        <f t="shared" si="9"/>
        <v>0</v>
      </c>
      <c r="N24" s="24">
        <f t="shared" si="9"/>
        <v>0</v>
      </c>
      <c r="O24" s="24">
        <f t="shared" si="9"/>
        <v>0</v>
      </c>
      <c r="P24" s="25"/>
      <c r="Q24" s="22" t="s">
        <v>20</v>
      </c>
      <c r="R24" s="23">
        <f t="shared" ref="R24" si="10">SUM(R14:R23)</f>
        <v>0</v>
      </c>
      <c r="S24" s="24">
        <f t="shared" ref="S24" si="11">SUM(S14:S23)</f>
        <v>0</v>
      </c>
      <c r="T24" s="23">
        <f t="shared" ref="T24" si="12">SUM(T14:T23)</f>
        <v>0</v>
      </c>
      <c r="U24" s="23">
        <f t="shared" ref="U24" si="13">SUM(U14:U23)</f>
        <v>0</v>
      </c>
      <c r="V24" s="24">
        <f t="shared" ref="V24" si="14">SUM(V14:V23)</f>
        <v>0</v>
      </c>
      <c r="W24" s="23">
        <f t="shared" ref="W24" si="15">SUM(W14:W23)</f>
        <v>0</v>
      </c>
      <c r="X24" s="25"/>
    </row>
    <row r="25" spans="1:24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  <c r="P25" s="17"/>
      <c r="Q25" s="8" t="s">
        <v>9</v>
      </c>
      <c r="R25" s="9"/>
      <c r="S25" s="8"/>
      <c r="T25" s="15"/>
      <c r="U25" s="15"/>
      <c r="V25" s="11"/>
      <c r="W25" s="15"/>
      <c r="X25" s="17"/>
    </row>
    <row r="26" spans="1:24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  <c r="P26" s="12"/>
      <c r="Q26" s="8" t="s">
        <v>10</v>
      </c>
      <c r="R26" s="9"/>
      <c r="S26" s="8"/>
      <c r="T26" s="10"/>
      <c r="U26" s="10"/>
      <c r="V26" s="11"/>
      <c r="W26" s="10"/>
      <c r="X26" s="12"/>
    </row>
    <row r="27" spans="1:24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  <c r="P27" s="17"/>
      <c r="Q27" s="8" t="s">
        <v>11</v>
      </c>
      <c r="R27" s="9"/>
      <c r="S27" s="8"/>
      <c r="T27" s="15"/>
      <c r="U27" s="15"/>
      <c r="V27" s="11"/>
      <c r="W27" s="15"/>
      <c r="X27" s="17"/>
    </row>
    <row r="28" spans="1:24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  <c r="P28" s="17"/>
      <c r="Q28" s="8" t="s">
        <v>12</v>
      </c>
      <c r="R28" s="9"/>
      <c r="S28" s="8"/>
      <c r="T28" s="15"/>
      <c r="U28" s="15"/>
      <c r="V28" s="11"/>
      <c r="W28" s="15"/>
      <c r="X28" s="17"/>
    </row>
    <row r="29" spans="1:24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  <c r="P29" s="12"/>
      <c r="Q29" s="8" t="s">
        <v>13</v>
      </c>
      <c r="R29" s="9"/>
      <c r="S29" s="8"/>
      <c r="T29" s="10"/>
      <c r="U29" s="10"/>
      <c r="V29" s="11"/>
      <c r="W29" s="10"/>
      <c r="X29" s="12"/>
    </row>
    <row r="30" spans="1:24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  <c r="P30" s="17"/>
      <c r="Q30" s="8" t="s">
        <v>14</v>
      </c>
      <c r="R30" s="9"/>
      <c r="S30" s="8"/>
      <c r="T30" s="15"/>
      <c r="U30" s="15"/>
      <c r="V30" s="10"/>
      <c r="W30" s="15"/>
      <c r="X30" s="17"/>
    </row>
    <row r="31" spans="1:24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  <c r="P31" s="12"/>
      <c r="Q31" s="8" t="s">
        <v>15</v>
      </c>
      <c r="R31" s="9"/>
      <c r="S31" s="8"/>
      <c r="T31" s="10"/>
      <c r="U31" s="10"/>
      <c r="V31" s="10"/>
      <c r="W31" s="10"/>
      <c r="X31" s="12"/>
    </row>
    <row r="32" spans="1:24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  <c r="P32" s="17"/>
      <c r="Q32" s="8" t="s">
        <v>16</v>
      </c>
      <c r="R32" s="9"/>
      <c r="S32" s="8"/>
      <c r="T32" s="15"/>
      <c r="U32" s="15"/>
      <c r="V32" s="11"/>
      <c r="W32" s="15"/>
      <c r="X32" s="17"/>
    </row>
    <row r="33" spans="1:24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  <c r="P33" s="12"/>
      <c r="Q33" s="8" t="s">
        <v>17</v>
      </c>
      <c r="R33" s="9"/>
      <c r="S33" s="8"/>
      <c r="T33" s="10"/>
      <c r="U33" s="10"/>
      <c r="V33" s="18"/>
      <c r="W33" s="10"/>
      <c r="X33" s="12"/>
    </row>
    <row r="34" spans="1:24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  <c r="P34" s="12"/>
      <c r="Q34" s="8" t="s">
        <v>18</v>
      </c>
      <c r="R34" s="9"/>
      <c r="S34" s="8"/>
      <c r="T34" s="10"/>
      <c r="U34" s="10"/>
      <c r="W34" s="10"/>
      <c r="X34" s="12"/>
    </row>
    <row r="35" spans="1:24">
      <c r="A35" s="22" t="s">
        <v>21</v>
      </c>
      <c r="B35" s="23">
        <f t="shared" ref="B35:G35" si="16">SUM(B25:B34)</f>
        <v>0</v>
      </c>
      <c r="C35" s="23">
        <f t="shared" si="16"/>
        <v>0</v>
      </c>
      <c r="D35" s="23">
        <f t="shared" si="16"/>
        <v>0</v>
      </c>
      <c r="E35" s="23">
        <f t="shared" si="16"/>
        <v>0</v>
      </c>
      <c r="F35" s="23">
        <f t="shared" si="16"/>
        <v>0</v>
      </c>
      <c r="G35" s="23">
        <f t="shared" si="16"/>
        <v>0</v>
      </c>
      <c r="H35" s="25"/>
      <c r="I35" s="23">
        <f t="shared" ref="I35:O35" si="17">SUM(I25:I34)</f>
        <v>0</v>
      </c>
      <c r="J35" s="23">
        <f t="shared" si="17"/>
        <v>0</v>
      </c>
      <c r="K35" s="23">
        <f t="shared" si="17"/>
        <v>0</v>
      </c>
      <c r="L35" s="23">
        <f t="shared" si="17"/>
        <v>0</v>
      </c>
      <c r="M35" s="23">
        <f t="shared" si="17"/>
        <v>0</v>
      </c>
      <c r="N35" s="24">
        <f t="shared" si="17"/>
        <v>0</v>
      </c>
      <c r="O35" s="24">
        <f t="shared" si="17"/>
        <v>0</v>
      </c>
      <c r="P35" s="25"/>
      <c r="Q35" s="22" t="s">
        <v>21</v>
      </c>
      <c r="R35" s="23">
        <f t="shared" ref="R35" si="18">SUM(R25:R34)</f>
        <v>0</v>
      </c>
      <c r="S35" s="23">
        <f t="shared" ref="S35" si="19">SUM(S25:S34)</f>
        <v>0</v>
      </c>
      <c r="T35" s="23">
        <f t="shared" ref="T35" si="20">SUM(T25:T34)</f>
        <v>0</v>
      </c>
      <c r="U35" s="23">
        <f t="shared" ref="U35" si="21">SUM(U25:U34)</f>
        <v>0</v>
      </c>
      <c r="V35" s="23">
        <f t="shared" ref="V35" si="22">SUM(V25:V34)</f>
        <v>0</v>
      </c>
      <c r="W35" s="23">
        <f t="shared" ref="W35" si="23">SUM(W25:W34)</f>
        <v>0</v>
      </c>
      <c r="X35" s="25"/>
    </row>
    <row r="36" spans="1:24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  <c r="P36" s="12"/>
      <c r="Q36" s="8" t="s">
        <v>9</v>
      </c>
      <c r="R36" s="9"/>
      <c r="S36" s="8"/>
      <c r="T36" s="10"/>
      <c r="U36" s="10"/>
      <c r="V36" s="11"/>
      <c r="W36" s="10"/>
      <c r="X36" s="12"/>
    </row>
    <row r="37" spans="1:24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  <c r="P37" s="12"/>
      <c r="Q37" s="8" t="s">
        <v>10</v>
      </c>
      <c r="R37" s="9"/>
      <c r="S37" s="8"/>
      <c r="T37" s="10"/>
      <c r="U37" s="10"/>
      <c r="V37" s="11"/>
      <c r="W37" s="10"/>
      <c r="X37" s="12"/>
    </row>
    <row r="38" spans="1:24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  <c r="P38" s="27"/>
      <c r="Q38" s="8" t="s">
        <v>11</v>
      </c>
      <c r="R38" s="9"/>
      <c r="S38" s="8"/>
      <c r="T38" s="11"/>
      <c r="U38" s="11"/>
      <c r="V38" s="11"/>
      <c r="W38" s="11"/>
      <c r="X38" s="27"/>
    </row>
    <row r="39" spans="1:24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  <c r="P39" s="17"/>
      <c r="Q39" s="8" t="s">
        <v>12</v>
      </c>
      <c r="R39" s="9"/>
      <c r="S39" s="8"/>
      <c r="T39" s="15"/>
      <c r="U39" s="15"/>
      <c r="V39" s="11"/>
      <c r="W39" s="15"/>
      <c r="X39" s="17"/>
    </row>
    <row r="40" spans="1:24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  <c r="P40" s="12"/>
      <c r="Q40" s="8" t="s">
        <v>13</v>
      </c>
      <c r="R40" s="9"/>
      <c r="S40" s="8"/>
      <c r="T40" s="10"/>
      <c r="U40" s="10"/>
      <c r="V40" s="11"/>
      <c r="W40" s="10"/>
      <c r="X40" s="12"/>
    </row>
    <row r="41" spans="1:24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  <c r="P41" s="12"/>
      <c r="Q41" s="8" t="s">
        <v>14</v>
      </c>
      <c r="R41" s="9"/>
      <c r="S41" s="8"/>
      <c r="T41" s="10"/>
      <c r="U41" s="10"/>
      <c r="V41" s="10"/>
      <c r="W41" s="10"/>
      <c r="X41" s="12"/>
    </row>
    <row r="42" spans="1:24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  <c r="P42" s="12"/>
      <c r="Q42" s="8" t="s">
        <v>15</v>
      </c>
      <c r="R42" s="9"/>
      <c r="S42" s="8"/>
      <c r="T42" s="10"/>
      <c r="U42" s="10"/>
      <c r="V42" s="10"/>
      <c r="W42" s="10"/>
      <c r="X42" s="12"/>
    </row>
    <row r="43" spans="1:24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  <c r="P43" s="27"/>
      <c r="Q43" s="8" t="s">
        <v>16</v>
      </c>
      <c r="R43" s="9"/>
      <c r="S43" s="8"/>
      <c r="T43" s="11"/>
      <c r="U43" s="11"/>
      <c r="V43" s="11"/>
      <c r="W43" s="11"/>
      <c r="X43" s="27"/>
    </row>
    <row r="44" spans="1:24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  <c r="P44" s="17"/>
      <c r="Q44" s="8" t="s">
        <v>17</v>
      </c>
      <c r="R44" s="9"/>
      <c r="S44" s="8"/>
      <c r="T44" s="15"/>
      <c r="U44" s="15"/>
      <c r="V44" s="18"/>
      <c r="W44" s="15"/>
      <c r="X44" s="17"/>
    </row>
    <row r="45" spans="1:24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  <c r="P45" s="17"/>
      <c r="Q45" s="8" t="s">
        <v>18</v>
      </c>
      <c r="R45" s="9"/>
      <c r="S45" s="8"/>
      <c r="T45" s="15"/>
      <c r="U45" s="15"/>
      <c r="W45" s="15"/>
      <c r="X45" s="17"/>
    </row>
    <row r="46" spans="1:24">
      <c r="A46" s="22" t="s">
        <v>22</v>
      </c>
      <c r="B46" s="23">
        <f t="shared" ref="B46:G46" si="24">SUM(B36:B45)</f>
        <v>0</v>
      </c>
      <c r="C46" s="23">
        <f t="shared" si="24"/>
        <v>0</v>
      </c>
      <c r="D46" s="23">
        <f t="shared" si="24"/>
        <v>0</v>
      </c>
      <c r="E46" s="23">
        <f t="shared" si="24"/>
        <v>0</v>
      </c>
      <c r="F46" s="23">
        <f t="shared" si="24"/>
        <v>0</v>
      </c>
      <c r="G46" s="23">
        <f t="shared" si="24"/>
        <v>0</v>
      </c>
      <c r="H46" s="25"/>
      <c r="I46" s="23">
        <f t="shared" ref="I46:O46" si="25">SUM(I36:I45)</f>
        <v>0</v>
      </c>
      <c r="J46" s="23">
        <f t="shared" si="25"/>
        <v>0</v>
      </c>
      <c r="K46" s="23">
        <f t="shared" si="25"/>
        <v>0</v>
      </c>
      <c r="L46" s="23">
        <f t="shared" si="25"/>
        <v>0</v>
      </c>
      <c r="M46" s="23">
        <f t="shared" si="25"/>
        <v>0</v>
      </c>
      <c r="N46" s="24">
        <f t="shared" si="25"/>
        <v>0</v>
      </c>
      <c r="O46" s="24">
        <f t="shared" si="25"/>
        <v>0</v>
      </c>
      <c r="P46" s="25"/>
      <c r="Q46" s="22" t="s">
        <v>22</v>
      </c>
      <c r="R46" s="23">
        <f t="shared" ref="R46" si="26">SUM(R36:R45)</f>
        <v>0</v>
      </c>
      <c r="S46" s="23">
        <f t="shared" ref="S46" si="27">SUM(S36:S45)</f>
        <v>0</v>
      </c>
      <c r="T46" s="23">
        <f t="shared" ref="T46" si="28">SUM(T36:T45)</f>
        <v>0</v>
      </c>
      <c r="U46" s="23">
        <f t="shared" ref="U46" si="29">SUM(U36:U45)</f>
        <v>0</v>
      </c>
      <c r="V46" s="23">
        <f t="shared" ref="V46" si="30">SUM(V36:V45)</f>
        <v>0</v>
      </c>
      <c r="W46" s="23">
        <f t="shared" ref="W46" si="31">SUM(W36:W45)</f>
        <v>0</v>
      </c>
      <c r="X46" s="25"/>
    </row>
    <row r="47" spans="1:24" ht="18">
      <c r="A47" s="18"/>
      <c r="B47" s="28">
        <f t="shared" ref="B47:G47" si="32">B46+B35+B24+B13</f>
        <v>0</v>
      </c>
      <c r="C47" s="28">
        <f t="shared" si="32"/>
        <v>0</v>
      </c>
      <c r="D47" s="28">
        <f t="shared" si="32"/>
        <v>0</v>
      </c>
      <c r="E47" s="28">
        <f t="shared" si="32"/>
        <v>0</v>
      </c>
      <c r="F47" s="28">
        <f t="shared" si="32"/>
        <v>0</v>
      </c>
      <c r="G47" s="28">
        <f t="shared" si="32"/>
        <v>0</v>
      </c>
      <c r="H47" s="29"/>
      <c r="I47" s="28">
        <f t="shared" ref="I47:O47" si="33">I46+I35+I24+I13</f>
        <v>0</v>
      </c>
      <c r="J47" s="28">
        <f t="shared" si="33"/>
        <v>0</v>
      </c>
      <c r="K47" s="28">
        <f t="shared" si="33"/>
        <v>0</v>
      </c>
      <c r="L47" s="28">
        <f t="shared" si="33"/>
        <v>0</v>
      </c>
      <c r="M47" s="28">
        <f t="shared" si="33"/>
        <v>0</v>
      </c>
      <c r="N47" s="28">
        <f t="shared" si="33"/>
        <v>0</v>
      </c>
      <c r="O47" s="28">
        <f t="shared" si="33"/>
        <v>0</v>
      </c>
      <c r="P47" s="29"/>
      <c r="Q47" s="18"/>
      <c r="R47" s="28">
        <f t="shared" ref="R47" si="34">R46+R35+R24+R13</f>
        <v>0</v>
      </c>
      <c r="S47" s="28">
        <f t="shared" ref="S47" si="35">S46+S35+S24+S13</f>
        <v>0</v>
      </c>
      <c r="T47" s="28">
        <f t="shared" ref="T47" si="36">T46+T35+T24+T13</f>
        <v>0</v>
      </c>
      <c r="U47" s="28">
        <f t="shared" ref="U47" si="37">U46+U35+U24+U13</f>
        <v>0</v>
      </c>
      <c r="V47" s="28">
        <f t="shared" ref="V47" si="38">V46+V35+V24+V13</f>
        <v>0</v>
      </c>
      <c r="W47" s="28">
        <f t="shared" ref="W47" si="39">W46+W35+W24+W13</f>
        <v>0</v>
      </c>
      <c r="X47" s="29"/>
    </row>
    <row r="48" spans="1:24" s="1" customFormat="1" ht="18.75" customHeight="1">
      <c r="A48" s="95" t="s">
        <v>24</v>
      </c>
      <c r="B48" s="95"/>
      <c r="C48" s="95"/>
      <c r="D48" s="95"/>
      <c r="E48" s="95"/>
      <c r="F48" s="95"/>
      <c r="G48" s="95"/>
      <c r="I48" s="95" t="s">
        <v>66</v>
      </c>
      <c r="J48" s="95"/>
      <c r="K48" s="95"/>
      <c r="L48" s="95"/>
      <c r="M48" s="95"/>
      <c r="N48" s="95"/>
      <c r="O48" s="95"/>
      <c r="Q48" s="95" t="s">
        <v>67</v>
      </c>
      <c r="R48" s="95"/>
      <c r="S48" s="95"/>
      <c r="T48" s="95"/>
      <c r="U48" s="95"/>
      <c r="V48" s="95"/>
      <c r="W48" s="95"/>
    </row>
    <row r="49" spans="1:24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  <c r="P49" s="2"/>
      <c r="Q49" s="2" t="s">
        <v>2</v>
      </c>
      <c r="R49" s="3" t="s">
        <v>3</v>
      </c>
      <c r="S49" s="4" t="s">
        <v>4</v>
      </c>
      <c r="T49" s="5" t="s">
        <v>5</v>
      </c>
      <c r="U49" s="2" t="s">
        <v>6</v>
      </c>
      <c r="V49" s="6" t="s">
        <v>7</v>
      </c>
      <c r="W49" s="5" t="s">
        <v>8</v>
      </c>
      <c r="X49" s="2"/>
    </row>
    <row r="50" spans="1:24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  <c r="P50" s="12"/>
      <c r="Q50" s="8" t="s">
        <v>9</v>
      </c>
      <c r="R50" s="9"/>
      <c r="S50" s="8"/>
      <c r="T50" s="10"/>
      <c r="U50" s="10"/>
      <c r="V50" s="11"/>
      <c r="W50" s="10"/>
      <c r="X50" s="12"/>
    </row>
    <row r="51" spans="1:24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  <c r="P51" s="12"/>
      <c r="Q51" s="8" t="s">
        <v>10</v>
      </c>
      <c r="R51" s="13"/>
      <c r="S51" s="14"/>
      <c r="T51" s="10"/>
      <c r="U51" s="10"/>
      <c r="V51" s="11"/>
      <c r="W51" s="15"/>
      <c r="X51" s="12"/>
    </row>
    <row r="52" spans="1:24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  <c r="P52" s="17"/>
      <c r="Q52" s="8" t="s">
        <v>11</v>
      </c>
      <c r="R52" s="9"/>
      <c r="S52" s="16"/>
      <c r="T52" s="15"/>
      <c r="U52" s="15"/>
      <c r="V52" s="11"/>
      <c r="W52" s="10"/>
      <c r="X52" s="17"/>
    </row>
    <row r="53" spans="1:24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  <c r="P53" s="12"/>
      <c r="Q53" s="8" t="s">
        <v>12</v>
      </c>
      <c r="R53" s="1"/>
      <c r="S53" s="16"/>
      <c r="T53" s="10"/>
      <c r="U53" s="10"/>
      <c r="V53" s="11"/>
      <c r="W53" s="10"/>
      <c r="X53" s="12"/>
    </row>
    <row r="54" spans="1:24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  <c r="P54" s="12"/>
      <c r="Q54" s="8" t="s">
        <v>13</v>
      </c>
      <c r="R54" s="9"/>
      <c r="S54" s="16"/>
      <c r="T54" s="10"/>
      <c r="U54" s="10"/>
      <c r="V54" s="11"/>
      <c r="W54" s="15"/>
      <c r="X54" s="12"/>
    </row>
    <row r="55" spans="1:24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  <c r="P55" s="17"/>
      <c r="Q55" s="8" t="s">
        <v>14</v>
      </c>
      <c r="R55" s="1"/>
      <c r="S55" s="16"/>
      <c r="T55" s="15"/>
      <c r="U55" s="15"/>
      <c r="V55" s="10"/>
      <c r="W55" s="10"/>
      <c r="X55" s="17"/>
    </row>
    <row r="56" spans="1:24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  <c r="P56" s="17"/>
      <c r="Q56" s="8" t="s">
        <v>15</v>
      </c>
      <c r="R56" s="1"/>
      <c r="S56" s="14"/>
      <c r="T56" s="15"/>
      <c r="U56" s="15"/>
      <c r="V56" s="10"/>
      <c r="W56" s="15"/>
      <c r="X56" s="17"/>
    </row>
    <row r="57" spans="1:24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  <c r="P57" s="17"/>
      <c r="Q57" s="8" t="s">
        <v>16</v>
      </c>
      <c r="R57" s="13"/>
      <c r="S57" s="14"/>
      <c r="T57" s="15"/>
      <c r="U57" s="15"/>
      <c r="V57" s="11"/>
      <c r="W57" s="15"/>
      <c r="X57" s="17"/>
    </row>
    <row r="58" spans="1:24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  <c r="P58" s="12"/>
      <c r="Q58" s="8" t="s">
        <v>17</v>
      </c>
      <c r="R58" s="13"/>
      <c r="S58" s="16"/>
      <c r="T58" s="10"/>
      <c r="U58" s="10"/>
      <c r="V58" s="18"/>
      <c r="W58" s="10"/>
      <c r="X58" s="12"/>
    </row>
    <row r="59" spans="1:24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  <c r="P59" s="21"/>
      <c r="Q59" s="8" t="s">
        <v>18</v>
      </c>
      <c r="R59" s="13"/>
      <c r="S59" s="8"/>
      <c r="T59" s="19"/>
      <c r="U59" s="19"/>
      <c r="W59" s="20"/>
      <c r="X59" s="21"/>
    </row>
    <row r="60" spans="1:24">
      <c r="A60" s="22" t="s">
        <v>19</v>
      </c>
      <c r="B60" s="23">
        <f t="shared" ref="B60:G60" si="40">SUM(B50:B59)</f>
        <v>0</v>
      </c>
      <c r="C60" s="23">
        <f t="shared" si="40"/>
        <v>0</v>
      </c>
      <c r="D60" s="23">
        <f t="shared" si="40"/>
        <v>0</v>
      </c>
      <c r="E60" s="23">
        <f t="shared" si="40"/>
        <v>0</v>
      </c>
      <c r="F60" s="23">
        <f t="shared" si="40"/>
        <v>0</v>
      </c>
      <c r="G60" s="24">
        <f t="shared" si="40"/>
        <v>0</v>
      </c>
      <c r="H60" s="25"/>
      <c r="I60" s="23">
        <f t="shared" ref="I60:O60" si="41">SUM(I50:I59)</f>
        <v>0</v>
      </c>
      <c r="J60" s="23">
        <f t="shared" si="41"/>
        <v>0</v>
      </c>
      <c r="K60" s="23">
        <f t="shared" si="41"/>
        <v>0</v>
      </c>
      <c r="L60" s="23">
        <f t="shared" si="41"/>
        <v>0</v>
      </c>
      <c r="M60" s="23">
        <f t="shared" si="41"/>
        <v>0</v>
      </c>
      <c r="N60" s="24">
        <f t="shared" si="41"/>
        <v>0</v>
      </c>
      <c r="O60" s="24">
        <f t="shared" si="41"/>
        <v>0</v>
      </c>
      <c r="P60" s="25"/>
      <c r="Q60" s="22" t="s">
        <v>19</v>
      </c>
      <c r="R60" s="23">
        <f t="shared" ref="R60" si="42">SUM(R50:R59)</f>
        <v>0</v>
      </c>
      <c r="S60" s="23">
        <f t="shared" ref="S60" si="43">SUM(S50:S59)</f>
        <v>0</v>
      </c>
      <c r="T60" s="23">
        <f t="shared" ref="T60" si="44">SUM(T50:T59)</f>
        <v>0</v>
      </c>
      <c r="U60" s="23">
        <f t="shared" ref="U60" si="45">SUM(U50:U59)</f>
        <v>0</v>
      </c>
      <c r="V60" s="23">
        <f t="shared" ref="V60" si="46">SUM(V50:V59)</f>
        <v>0</v>
      </c>
      <c r="W60" s="24">
        <f t="shared" ref="W60" si="47">SUM(W50:W59)</f>
        <v>0</v>
      </c>
      <c r="X60" s="25"/>
    </row>
    <row r="61" spans="1:24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  <c r="P61" s="17"/>
      <c r="Q61" s="8" t="s">
        <v>9</v>
      </c>
      <c r="R61" s="9"/>
      <c r="S61" s="9"/>
      <c r="T61" s="9"/>
      <c r="U61" s="9"/>
      <c r="V61" s="9"/>
      <c r="W61" s="1"/>
      <c r="X61" s="17"/>
    </row>
    <row r="62" spans="1:24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  <c r="P62" s="17"/>
      <c r="Q62" s="8" t="s">
        <v>10</v>
      </c>
      <c r="R62" s="9"/>
      <c r="S62" s="9"/>
      <c r="T62" s="9"/>
      <c r="U62" s="9"/>
      <c r="V62" s="9"/>
      <c r="W62" s="13"/>
      <c r="X62" s="17"/>
    </row>
    <row r="63" spans="1:24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  <c r="P63" s="17"/>
      <c r="Q63" s="8" t="s">
        <v>11</v>
      </c>
      <c r="R63" s="9"/>
      <c r="S63" s="9"/>
      <c r="T63" s="9"/>
      <c r="U63" s="9"/>
      <c r="V63" s="9"/>
      <c r="W63" s="1"/>
      <c r="X63" s="17"/>
    </row>
    <row r="64" spans="1:24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  <c r="P64" s="12"/>
      <c r="Q64" s="8" t="s">
        <v>12</v>
      </c>
      <c r="R64" s="9"/>
      <c r="S64" s="9"/>
      <c r="T64" s="9"/>
      <c r="U64" s="9"/>
      <c r="V64" s="9"/>
      <c r="W64" s="13"/>
      <c r="X64" s="12"/>
    </row>
    <row r="65" spans="1:24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  <c r="P65" s="12"/>
      <c r="Q65" s="8" t="s">
        <v>13</v>
      </c>
      <c r="R65" s="9"/>
      <c r="S65" s="9"/>
      <c r="T65" s="9"/>
      <c r="U65" s="9"/>
      <c r="V65" s="9"/>
      <c r="W65" s="13"/>
      <c r="X65" s="12"/>
    </row>
    <row r="66" spans="1:24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  <c r="P66" s="12"/>
      <c r="Q66" s="8" t="s">
        <v>14</v>
      </c>
      <c r="R66" s="9"/>
      <c r="S66" s="9"/>
      <c r="T66" s="9"/>
      <c r="U66" s="9"/>
      <c r="V66" s="9"/>
      <c r="W66" s="1"/>
      <c r="X66" s="12"/>
    </row>
    <row r="67" spans="1:24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  <c r="P67" s="12"/>
      <c r="Q67" s="8" t="s">
        <v>15</v>
      </c>
      <c r="R67" s="9"/>
      <c r="S67" s="16"/>
      <c r="T67" s="9"/>
      <c r="U67" s="9"/>
      <c r="V67" s="1"/>
      <c r="W67" s="13"/>
      <c r="X67" s="12"/>
    </row>
    <row r="68" spans="1:24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  <c r="P68" s="17"/>
      <c r="Q68" s="8" t="s">
        <v>16</v>
      </c>
      <c r="R68" s="9"/>
      <c r="S68" s="9"/>
      <c r="T68" s="9"/>
      <c r="U68" s="9"/>
      <c r="V68" s="9"/>
      <c r="W68" s="13"/>
      <c r="X68" s="17"/>
    </row>
    <row r="69" spans="1:24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  <c r="P69" s="12"/>
      <c r="Q69" s="8" t="s">
        <v>17</v>
      </c>
      <c r="R69" s="9"/>
      <c r="S69" s="9"/>
      <c r="T69" s="9"/>
      <c r="U69" s="9"/>
      <c r="V69" s="9"/>
      <c r="W69" s="13"/>
      <c r="X69" s="12"/>
    </row>
    <row r="70" spans="1:24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  <c r="P70" s="17"/>
      <c r="Q70" s="8" t="s">
        <v>18</v>
      </c>
      <c r="R70" s="9"/>
      <c r="S70" s="9"/>
      <c r="T70" s="9"/>
      <c r="U70" s="9"/>
      <c r="V70" s="9"/>
      <c r="W70" s="1"/>
      <c r="X70" s="17"/>
    </row>
    <row r="71" spans="1:24">
      <c r="A71" s="22" t="s">
        <v>20</v>
      </c>
      <c r="B71" s="23">
        <f t="shared" ref="B71:G71" si="48">SUM(B61:B70)</f>
        <v>0</v>
      </c>
      <c r="C71" s="24">
        <f t="shared" si="48"/>
        <v>0</v>
      </c>
      <c r="D71" s="23">
        <f t="shared" si="48"/>
        <v>0</v>
      </c>
      <c r="E71" s="23">
        <f t="shared" si="48"/>
        <v>0</v>
      </c>
      <c r="F71" s="24">
        <f t="shared" si="48"/>
        <v>0</v>
      </c>
      <c r="G71" s="23">
        <f t="shared" si="48"/>
        <v>0</v>
      </c>
      <c r="H71" s="25"/>
      <c r="I71" s="23">
        <f t="shared" ref="I71:O71" si="49">SUM(I61:I70)</f>
        <v>0</v>
      </c>
      <c r="J71" s="23">
        <f t="shared" si="49"/>
        <v>0</v>
      </c>
      <c r="K71" s="23">
        <f t="shared" si="49"/>
        <v>0</v>
      </c>
      <c r="L71" s="23">
        <f t="shared" si="49"/>
        <v>0</v>
      </c>
      <c r="M71" s="23">
        <f t="shared" si="49"/>
        <v>0</v>
      </c>
      <c r="N71" s="24">
        <f t="shared" si="49"/>
        <v>0</v>
      </c>
      <c r="O71" s="24">
        <f t="shared" si="49"/>
        <v>0</v>
      </c>
      <c r="P71" s="25"/>
      <c r="Q71" s="22" t="s">
        <v>20</v>
      </c>
      <c r="R71" s="23">
        <f t="shared" ref="R71" si="50">SUM(R61:R70)</f>
        <v>0</v>
      </c>
      <c r="S71" s="24">
        <f t="shared" ref="S71" si="51">SUM(S61:S70)</f>
        <v>0</v>
      </c>
      <c r="T71" s="23">
        <f t="shared" ref="T71" si="52">SUM(T61:T70)</f>
        <v>0</v>
      </c>
      <c r="U71" s="23">
        <f t="shared" ref="U71" si="53">SUM(U61:U70)</f>
        <v>0</v>
      </c>
      <c r="V71" s="24">
        <f t="shared" ref="V71" si="54">SUM(V61:V70)</f>
        <v>0</v>
      </c>
      <c r="W71" s="23">
        <f t="shared" ref="W71" si="55">SUM(W61:W70)</f>
        <v>0</v>
      </c>
      <c r="X71" s="25"/>
    </row>
    <row r="72" spans="1:24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  <c r="P72" s="17"/>
      <c r="Q72" s="8" t="s">
        <v>9</v>
      </c>
      <c r="R72" s="9"/>
      <c r="S72" s="8"/>
      <c r="T72" s="15"/>
      <c r="U72" s="15"/>
      <c r="V72" s="11"/>
      <c r="W72" s="15"/>
      <c r="X72" s="17"/>
    </row>
    <row r="73" spans="1:24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  <c r="P73" s="12"/>
      <c r="Q73" s="8" t="s">
        <v>10</v>
      </c>
      <c r="R73" s="9"/>
      <c r="S73" s="8"/>
      <c r="T73" s="10"/>
      <c r="U73" s="10"/>
      <c r="V73" s="11"/>
      <c r="W73" s="10"/>
      <c r="X73" s="12"/>
    </row>
    <row r="74" spans="1:24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  <c r="P74" s="17"/>
      <c r="Q74" s="8" t="s">
        <v>11</v>
      </c>
      <c r="R74" s="9"/>
      <c r="S74" s="8"/>
      <c r="T74" s="15"/>
      <c r="U74" s="15"/>
      <c r="V74" s="11"/>
      <c r="W74" s="15"/>
      <c r="X74" s="17"/>
    </row>
    <row r="75" spans="1:24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  <c r="P75" s="17"/>
      <c r="Q75" s="8" t="s">
        <v>12</v>
      </c>
      <c r="R75" s="9"/>
      <c r="S75" s="8"/>
      <c r="T75" s="15"/>
      <c r="U75" s="15"/>
      <c r="V75" s="11"/>
      <c r="W75" s="15"/>
      <c r="X75" s="17"/>
    </row>
    <row r="76" spans="1:24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  <c r="P76" s="12"/>
      <c r="Q76" s="8" t="s">
        <v>13</v>
      </c>
      <c r="R76" s="9"/>
      <c r="S76" s="8"/>
      <c r="T76" s="10"/>
      <c r="U76" s="10"/>
      <c r="V76" s="11"/>
      <c r="W76" s="10"/>
      <c r="X76" s="12"/>
    </row>
    <row r="77" spans="1:24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  <c r="P77" s="17"/>
      <c r="Q77" s="8" t="s">
        <v>14</v>
      </c>
      <c r="R77" s="9"/>
      <c r="S77" s="8"/>
      <c r="T77" s="15"/>
      <c r="U77" s="15"/>
      <c r="V77" s="10"/>
      <c r="W77" s="15"/>
      <c r="X77" s="17"/>
    </row>
    <row r="78" spans="1:24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  <c r="P78" s="12"/>
      <c r="Q78" s="8" t="s">
        <v>15</v>
      </c>
      <c r="R78" s="9"/>
      <c r="S78" s="8"/>
      <c r="T78" s="10"/>
      <c r="U78" s="10"/>
      <c r="V78" s="10"/>
      <c r="W78" s="10"/>
      <c r="X78" s="12"/>
    </row>
    <row r="79" spans="1:24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  <c r="P79" s="17"/>
      <c r="Q79" s="8" t="s">
        <v>16</v>
      </c>
      <c r="R79" s="9"/>
      <c r="S79" s="8"/>
      <c r="T79" s="15"/>
      <c r="U79" s="15"/>
      <c r="V79" s="11"/>
      <c r="W79" s="15"/>
      <c r="X79" s="17"/>
    </row>
    <row r="80" spans="1:24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  <c r="P80" s="12"/>
      <c r="Q80" s="8" t="s">
        <v>17</v>
      </c>
      <c r="R80" s="9"/>
      <c r="S80" s="8"/>
      <c r="T80" s="10"/>
      <c r="U80" s="10"/>
      <c r="V80" s="18"/>
      <c r="W80" s="10"/>
      <c r="X80" s="12"/>
    </row>
    <row r="81" spans="1:24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  <c r="P81" s="12"/>
      <c r="Q81" s="8" t="s">
        <v>18</v>
      </c>
      <c r="R81" s="9"/>
      <c r="S81" s="8"/>
      <c r="T81" s="10"/>
      <c r="U81" s="10"/>
      <c r="W81" s="10"/>
      <c r="X81" s="12"/>
    </row>
    <row r="82" spans="1:24">
      <c r="A82" s="22" t="s">
        <v>21</v>
      </c>
      <c r="B82" s="23">
        <f t="shared" ref="B82:G82" si="56">SUM(B72:B81)</f>
        <v>0</v>
      </c>
      <c r="C82" s="23">
        <f t="shared" si="56"/>
        <v>0</v>
      </c>
      <c r="D82" s="23">
        <f t="shared" si="56"/>
        <v>0</v>
      </c>
      <c r="E82" s="23">
        <f t="shared" si="56"/>
        <v>0</v>
      </c>
      <c r="F82" s="23">
        <f t="shared" si="56"/>
        <v>0</v>
      </c>
      <c r="G82" s="23">
        <f t="shared" si="56"/>
        <v>0</v>
      </c>
      <c r="H82" s="25"/>
      <c r="I82" s="23">
        <f t="shared" ref="I82:O82" si="57">SUM(I72:I81)</f>
        <v>0</v>
      </c>
      <c r="J82" s="23">
        <f t="shared" si="57"/>
        <v>0</v>
      </c>
      <c r="K82" s="23">
        <f t="shared" si="57"/>
        <v>0</v>
      </c>
      <c r="L82" s="23">
        <f t="shared" si="57"/>
        <v>0</v>
      </c>
      <c r="M82" s="23">
        <f t="shared" si="57"/>
        <v>0</v>
      </c>
      <c r="N82" s="24">
        <f t="shared" si="57"/>
        <v>0</v>
      </c>
      <c r="O82" s="24">
        <f t="shared" si="57"/>
        <v>0</v>
      </c>
      <c r="P82" s="25"/>
      <c r="Q82" s="22" t="s">
        <v>21</v>
      </c>
      <c r="R82" s="23">
        <f t="shared" ref="R82" si="58">SUM(R72:R81)</f>
        <v>0</v>
      </c>
      <c r="S82" s="23">
        <f t="shared" ref="S82" si="59">SUM(S72:S81)</f>
        <v>0</v>
      </c>
      <c r="T82" s="23">
        <f t="shared" ref="T82" si="60">SUM(T72:T81)</f>
        <v>0</v>
      </c>
      <c r="U82" s="23">
        <f t="shared" ref="U82" si="61">SUM(U72:U81)</f>
        <v>0</v>
      </c>
      <c r="V82" s="23">
        <f t="shared" ref="V82" si="62">SUM(V72:V81)</f>
        <v>0</v>
      </c>
      <c r="W82" s="23">
        <f t="shared" ref="W82" si="63">SUM(W72:W81)</f>
        <v>0</v>
      </c>
      <c r="X82" s="25"/>
    </row>
    <row r="83" spans="1:24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  <c r="P83" s="12"/>
      <c r="Q83" s="8" t="s">
        <v>9</v>
      </c>
      <c r="R83" s="9"/>
      <c r="S83" s="8"/>
      <c r="T83" s="10"/>
      <c r="U83" s="10"/>
      <c r="V83" s="11"/>
      <c r="W83" s="10"/>
      <c r="X83" s="12"/>
    </row>
    <row r="84" spans="1:24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  <c r="P84" s="12"/>
      <c r="Q84" s="8" t="s">
        <v>10</v>
      </c>
      <c r="R84" s="9"/>
      <c r="S84" s="8"/>
      <c r="T84" s="10"/>
      <c r="U84" s="10"/>
      <c r="V84" s="11"/>
      <c r="W84" s="10"/>
      <c r="X84" s="12"/>
    </row>
    <row r="85" spans="1:24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  <c r="P85" s="27"/>
      <c r="Q85" s="8" t="s">
        <v>11</v>
      </c>
      <c r="R85" s="9"/>
      <c r="S85" s="8"/>
      <c r="T85" s="11"/>
      <c r="U85" s="11"/>
      <c r="V85" s="11"/>
      <c r="W85" s="11"/>
      <c r="X85" s="27"/>
    </row>
    <row r="86" spans="1:24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  <c r="P86" s="17"/>
      <c r="Q86" s="8" t="s">
        <v>12</v>
      </c>
      <c r="R86" s="9"/>
      <c r="S86" s="8"/>
      <c r="T86" s="15"/>
      <c r="U86" s="15"/>
      <c r="V86" s="11"/>
      <c r="W86" s="15"/>
      <c r="X86" s="17"/>
    </row>
    <row r="87" spans="1:24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  <c r="P87" s="12"/>
      <c r="Q87" s="8" t="s">
        <v>13</v>
      </c>
      <c r="R87" s="9"/>
      <c r="S87" s="8"/>
      <c r="T87" s="10"/>
      <c r="U87" s="10"/>
      <c r="V87" s="11"/>
      <c r="W87" s="10"/>
      <c r="X87" s="12"/>
    </row>
    <row r="88" spans="1:24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  <c r="P88" s="12"/>
      <c r="Q88" s="8" t="s">
        <v>14</v>
      </c>
      <c r="R88" s="9"/>
      <c r="S88" s="8"/>
      <c r="T88" s="10"/>
      <c r="U88" s="10"/>
      <c r="V88" s="10"/>
      <c r="W88" s="10"/>
      <c r="X88" s="12"/>
    </row>
    <row r="89" spans="1:24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  <c r="P89" s="12"/>
      <c r="Q89" s="8" t="s">
        <v>15</v>
      </c>
      <c r="R89" s="9"/>
      <c r="S89" s="8"/>
      <c r="T89" s="10"/>
      <c r="U89" s="10"/>
      <c r="V89" s="10"/>
      <c r="W89" s="10"/>
      <c r="X89" s="12"/>
    </row>
    <row r="90" spans="1:24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  <c r="P90" s="27"/>
      <c r="Q90" s="8" t="s">
        <v>16</v>
      </c>
      <c r="R90" s="9"/>
      <c r="S90" s="8"/>
      <c r="T90" s="11"/>
      <c r="U90" s="11"/>
      <c r="V90" s="11"/>
      <c r="W90" s="11"/>
      <c r="X90" s="27"/>
    </row>
    <row r="91" spans="1:24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  <c r="P91" s="17"/>
      <c r="Q91" s="8" t="s">
        <v>17</v>
      </c>
      <c r="R91" s="9"/>
      <c r="S91" s="8"/>
      <c r="T91" s="15"/>
      <c r="U91" s="15"/>
      <c r="V91" s="18"/>
      <c r="W91" s="15"/>
      <c r="X91" s="17"/>
    </row>
    <row r="92" spans="1:24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  <c r="P92" s="17"/>
      <c r="Q92" s="8" t="s">
        <v>18</v>
      </c>
      <c r="R92" s="9"/>
      <c r="S92" s="8"/>
      <c r="T92" s="15"/>
      <c r="U92" s="15"/>
      <c r="W92" s="15"/>
      <c r="X92" s="17"/>
    </row>
    <row r="93" spans="1:24">
      <c r="A93" s="22" t="s">
        <v>22</v>
      </c>
      <c r="B93" s="23">
        <f t="shared" ref="B93:G93" si="64">SUM(B83:B92)</f>
        <v>0</v>
      </c>
      <c r="C93" s="23">
        <f t="shared" si="64"/>
        <v>0</v>
      </c>
      <c r="D93" s="23">
        <f t="shared" si="64"/>
        <v>0</v>
      </c>
      <c r="E93" s="23">
        <f t="shared" si="64"/>
        <v>0</v>
      </c>
      <c r="F93" s="23">
        <f t="shared" si="64"/>
        <v>0</v>
      </c>
      <c r="G93" s="23">
        <f t="shared" si="64"/>
        <v>0</v>
      </c>
      <c r="H93" s="25"/>
      <c r="I93" s="23">
        <f t="shared" ref="I93:O93" si="65">SUM(I83:I92)</f>
        <v>0</v>
      </c>
      <c r="J93" s="23">
        <f t="shared" si="65"/>
        <v>0</v>
      </c>
      <c r="K93" s="23">
        <f t="shared" si="65"/>
        <v>0</v>
      </c>
      <c r="L93" s="23">
        <f t="shared" si="65"/>
        <v>0</v>
      </c>
      <c r="M93" s="23">
        <f t="shared" si="65"/>
        <v>0</v>
      </c>
      <c r="N93" s="24">
        <f t="shared" si="65"/>
        <v>0</v>
      </c>
      <c r="O93" s="24">
        <f t="shared" si="65"/>
        <v>0</v>
      </c>
      <c r="P93" s="25"/>
      <c r="Q93" s="22" t="s">
        <v>22</v>
      </c>
      <c r="R93" s="23">
        <f t="shared" ref="R93" si="66">SUM(R83:R92)</f>
        <v>0</v>
      </c>
      <c r="S93" s="23">
        <f t="shared" ref="S93" si="67">SUM(S83:S92)</f>
        <v>0</v>
      </c>
      <c r="T93" s="23">
        <f t="shared" ref="T93" si="68">SUM(T83:T92)</f>
        <v>0</v>
      </c>
      <c r="U93" s="23">
        <f t="shared" ref="U93" si="69">SUM(U83:U92)</f>
        <v>0</v>
      </c>
      <c r="V93" s="23">
        <f t="shared" ref="V93" si="70">SUM(V83:V92)</f>
        <v>0</v>
      </c>
      <c r="W93" s="23">
        <f t="shared" ref="W93" si="71">SUM(W83:W92)</f>
        <v>0</v>
      </c>
      <c r="X93" s="25"/>
    </row>
    <row r="94" spans="1:24" ht="18">
      <c r="A94" s="18"/>
      <c r="B94" s="28">
        <f t="shared" ref="B94:G94" si="72">B93+B82+B71+B60</f>
        <v>0</v>
      </c>
      <c r="C94" s="28">
        <f t="shared" si="72"/>
        <v>0</v>
      </c>
      <c r="D94" s="28">
        <f t="shared" si="72"/>
        <v>0</v>
      </c>
      <c r="E94" s="28">
        <f t="shared" si="72"/>
        <v>0</v>
      </c>
      <c r="F94" s="28">
        <f t="shared" si="72"/>
        <v>0</v>
      </c>
      <c r="G94" s="28">
        <f t="shared" si="72"/>
        <v>0</v>
      </c>
      <c r="H94" s="29"/>
      <c r="I94" s="28">
        <f t="shared" ref="I94:O94" si="73">I93+I82+I71+I60</f>
        <v>0</v>
      </c>
      <c r="J94" s="28">
        <f t="shared" si="73"/>
        <v>0</v>
      </c>
      <c r="K94" s="28">
        <f t="shared" si="73"/>
        <v>0</v>
      </c>
      <c r="L94" s="28">
        <f t="shared" si="73"/>
        <v>0</v>
      </c>
      <c r="M94" s="28">
        <f t="shared" si="73"/>
        <v>0</v>
      </c>
      <c r="N94" s="28">
        <f t="shared" si="73"/>
        <v>0</v>
      </c>
      <c r="O94" s="28">
        <f t="shared" si="73"/>
        <v>0</v>
      </c>
      <c r="P94" s="29"/>
      <c r="Q94" s="18"/>
      <c r="R94" s="28">
        <f t="shared" ref="R94" si="74">R93+R82+R71+R60</f>
        <v>0</v>
      </c>
      <c r="S94" s="28">
        <f t="shared" ref="S94" si="75">S93+S82+S71+S60</f>
        <v>0</v>
      </c>
      <c r="T94" s="28">
        <f t="shared" ref="T94" si="76">T93+T82+T71+T60</f>
        <v>0</v>
      </c>
      <c r="U94" s="28">
        <f t="shared" ref="U94" si="77">U93+U82+U71+U60</f>
        <v>0</v>
      </c>
      <c r="V94" s="28">
        <f t="shared" ref="V94" si="78">V93+V82+V71+V60</f>
        <v>0</v>
      </c>
      <c r="W94" s="28">
        <f t="shared" ref="W94" si="79">W93+W82+W71+W60</f>
        <v>0</v>
      </c>
      <c r="X94" s="29"/>
    </row>
    <row r="95" spans="1:24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  <c r="P95" s="18"/>
      <c r="Q95" s="18"/>
      <c r="R95" s="30"/>
      <c r="S95" s="22"/>
      <c r="T95" s="18"/>
      <c r="U95" s="18"/>
      <c r="V95" s="18"/>
      <c r="W95" s="18"/>
      <c r="X95" s="18"/>
    </row>
    <row r="96" spans="1:24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  <c r="P96" s="18"/>
      <c r="Q96" s="18"/>
      <c r="R96" s="30"/>
      <c r="S96" s="22"/>
      <c r="T96" s="18"/>
      <c r="U96" s="18"/>
      <c r="V96" s="18"/>
      <c r="W96" s="18"/>
      <c r="X96" s="18"/>
    </row>
    <row r="97" spans="1:2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  <c r="P97" s="18"/>
      <c r="Q97" s="18"/>
      <c r="R97" s="30"/>
      <c r="S97" s="22"/>
      <c r="T97" s="18"/>
      <c r="U97" s="18"/>
      <c r="V97" s="18"/>
      <c r="W97" s="18"/>
      <c r="X97" s="18"/>
    </row>
    <row r="98" spans="1:2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  <c r="P98" s="18"/>
      <c r="Q98" s="18"/>
      <c r="R98" s="30"/>
      <c r="S98" s="22"/>
      <c r="T98" s="18"/>
      <c r="U98" s="18"/>
      <c r="V98" s="18"/>
      <c r="W98" s="18"/>
      <c r="X98" s="18"/>
    </row>
    <row r="99" spans="1:2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  <c r="P99" s="18"/>
      <c r="Q99" s="18"/>
      <c r="R99" s="30"/>
      <c r="S99" s="22"/>
      <c r="T99" s="18"/>
      <c r="U99" s="18"/>
      <c r="V99" s="18"/>
      <c r="W99" s="18"/>
      <c r="X99" s="18"/>
    </row>
    <row r="100" spans="1:2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  <c r="P100" s="18"/>
      <c r="Q100" s="18"/>
      <c r="R100" s="30"/>
      <c r="S100" s="22"/>
      <c r="T100" s="18"/>
      <c r="U100" s="18"/>
      <c r="V100" s="18"/>
      <c r="W100" s="18"/>
      <c r="X100" s="18"/>
    </row>
    <row r="101" spans="1:2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  <c r="P101" s="18"/>
      <c r="Q101" s="18"/>
      <c r="R101" s="30"/>
      <c r="S101" s="22"/>
      <c r="T101" s="18"/>
      <c r="U101" s="18"/>
      <c r="V101" s="18"/>
      <c r="W101" s="18"/>
      <c r="X101" s="18"/>
    </row>
    <row r="102" spans="1:2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  <c r="P102" s="18"/>
      <c r="Q102" s="18"/>
      <c r="R102" s="30"/>
      <c r="S102" s="22"/>
      <c r="T102" s="18"/>
      <c r="U102" s="18"/>
      <c r="V102" s="18"/>
      <c r="W102" s="18"/>
      <c r="X102" s="18"/>
    </row>
    <row r="103" spans="1:2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  <c r="P103" s="18"/>
      <c r="Q103" s="18"/>
      <c r="R103" s="30"/>
      <c r="S103" s="22"/>
      <c r="T103" s="18"/>
      <c r="U103" s="18"/>
      <c r="V103" s="18"/>
      <c r="W103" s="18"/>
      <c r="X103" s="18"/>
    </row>
    <row r="104" spans="1:2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  <c r="P104" s="18"/>
      <c r="Q104" s="18"/>
      <c r="R104" s="30"/>
      <c r="S104" s="22"/>
      <c r="T104" s="18"/>
      <c r="U104" s="18"/>
      <c r="V104" s="18"/>
      <c r="W104" s="18"/>
      <c r="X104" s="18"/>
    </row>
    <row r="105" spans="1:2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  <c r="P105" s="18"/>
      <c r="Q105" s="18"/>
      <c r="R105" s="30"/>
      <c r="S105" s="22"/>
      <c r="T105" s="18"/>
      <c r="U105" s="18"/>
      <c r="V105" s="18"/>
      <c r="W105" s="18"/>
      <c r="X105" s="18"/>
    </row>
    <row r="106" spans="1:2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  <c r="P106" s="18"/>
      <c r="Q106" s="18"/>
      <c r="R106" s="30"/>
      <c r="S106" s="22"/>
      <c r="T106" s="18"/>
      <c r="U106" s="18"/>
      <c r="V106" s="18"/>
      <c r="W106" s="18"/>
      <c r="X106" s="18"/>
    </row>
    <row r="107" spans="1:2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  <c r="P107" s="18"/>
      <c r="Q107" s="18"/>
      <c r="R107" s="30"/>
      <c r="S107" s="22"/>
      <c r="T107" s="18"/>
      <c r="U107" s="18"/>
      <c r="V107" s="18"/>
      <c r="W107" s="18"/>
      <c r="X107" s="18"/>
    </row>
    <row r="108" spans="1:2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  <c r="P108" s="18"/>
      <c r="Q108" s="18"/>
      <c r="R108" s="30"/>
      <c r="S108" s="22"/>
      <c r="T108" s="18"/>
      <c r="U108" s="18"/>
      <c r="V108" s="18"/>
      <c r="W108" s="18"/>
      <c r="X108" s="18"/>
    </row>
    <row r="109" spans="1:2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  <c r="P109" s="18"/>
      <c r="Q109" s="18"/>
      <c r="R109" s="30"/>
      <c r="S109" s="22"/>
      <c r="T109" s="18"/>
      <c r="U109" s="18"/>
      <c r="V109" s="18"/>
      <c r="W109" s="18"/>
      <c r="X109" s="18"/>
    </row>
    <row r="110" spans="1:2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  <c r="P110" s="18"/>
      <c r="Q110" s="18"/>
      <c r="R110" s="30"/>
      <c r="S110" s="22"/>
      <c r="T110" s="18"/>
      <c r="U110" s="18"/>
      <c r="V110" s="18"/>
      <c r="W110" s="18"/>
      <c r="X110" s="18"/>
    </row>
    <row r="111" spans="1:2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  <c r="P111" s="18"/>
      <c r="Q111" s="18"/>
      <c r="R111" s="30"/>
      <c r="S111" s="22"/>
      <c r="T111" s="18"/>
      <c r="U111" s="18"/>
      <c r="V111" s="18"/>
      <c r="W111" s="18"/>
      <c r="X111" s="18"/>
    </row>
    <row r="112" spans="1:2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  <c r="P112" s="18"/>
      <c r="Q112" s="18"/>
      <c r="R112" s="30"/>
      <c r="S112" s="22"/>
      <c r="T112" s="18"/>
      <c r="U112" s="18"/>
      <c r="V112" s="18"/>
      <c r="W112" s="18"/>
      <c r="X112" s="18"/>
    </row>
    <row r="113" spans="1:2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  <c r="P113" s="18"/>
      <c r="Q113" s="18"/>
      <c r="R113" s="30"/>
      <c r="S113" s="22"/>
      <c r="T113" s="18"/>
      <c r="U113" s="18"/>
      <c r="V113" s="18"/>
      <c r="W113" s="18"/>
      <c r="X113" s="18"/>
    </row>
    <row r="114" spans="1:2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  <c r="P114" s="18"/>
      <c r="Q114" s="18"/>
      <c r="R114" s="30"/>
      <c r="S114" s="22"/>
      <c r="T114" s="18"/>
      <c r="U114" s="18"/>
      <c r="V114" s="18"/>
      <c r="W114" s="18"/>
      <c r="X114" s="18"/>
    </row>
    <row r="115" spans="1:2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  <c r="P115" s="18"/>
      <c r="Q115" s="18"/>
      <c r="R115" s="30"/>
      <c r="S115" s="22"/>
      <c r="T115" s="18"/>
      <c r="U115" s="18"/>
      <c r="V115" s="18"/>
      <c r="W115" s="18"/>
      <c r="X115" s="18"/>
    </row>
    <row r="116" spans="1:2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  <c r="P116" s="18"/>
      <c r="Q116" s="18"/>
      <c r="R116" s="30"/>
      <c r="S116" s="22"/>
      <c r="T116" s="18"/>
      <c r="U116" s="18"/>
      <c r="V116" s="18"/>
      <c r="W116" s="18"/>
      <c r="X116" s="18"/>
    </row>
    <row r="117" spans="1:2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  <c r="P117" s="18"/>
      <c r="Q117" s="18"/>
      <c r="R117" s="30"/>
      <c r="S117" s="22"/>
      <c r="T117" s="18"/>
      <c r="U117" s="18"/>
      <c r="V117" s="18"/>
      <c r="W117" s="18"/>
      <c r="X117" s="18"/>
    </row>
    <row r="118" spans="1:2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  <c r="P118" s="18"/>
      <c r="Q118" s="18"/>
      <c r="R118" s="30"/>
      <c r="S118" s="22"/>
      <c r="T118" s="18"/>
      <c r="U118" s="18"/>
      <c r="V118" s="18"/>
      <c r="W118" s="18"/>
      <c r="X118" s="18"/>
    </row>
    <row r="119" spans="1:2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  <c r="P119" s="18"/>
      <c r="Q119" s="18"/>
      <c r="R119" s="30"/>
      <c r="S119" s="22"/>
      <c r="T119" s="18"/>
      <c r="U119" s="18"/>
      <c r="V119" s="18"/>
      <c r="W119" s="18"/>
      <c r="X119" s="18"/>
    </row>
  </sheetData>
  <mergeCells count="6">
    <mergeCell ref="A1:G1"/>
    <mergeCell ref="I1:O1"/>
    <mergeCell ref="A48:G48"/>
    <mergeCell ref="I48:O48"/>
    <mergeCell ref="Q1:W1"/>
    <mergeCell ref="Q48:W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28" zoomScale="80" zoomScaleNormal="80" workbookViewId="0">
      <selection activeCell="K49" sqref="K49:N49"/>
    </sheetView>
  </sheetViews>
  <sheetFormatPr defaultRowHeight="15"/>
  <cols>
    <col min="1" max="1" width="14" bestFit="1" customWidth="1"/>
    <col min="2" max="2" width="3" style="26" bestFit="1" customWidth="1"/>
    <col min="3" max="3" width="8.28515625" bestFit="1" customWidth="1"/>
    <col min="4" max="4" width="8.140625" bestFit="1" customWidth="1"/>
    <col min="5" max="5" width="1.42578125" style="18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8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8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8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101" t="s">
        <v>25</v>
      </c>
      <c r="B1" s="101"/>
      <c r="C1" s="101"/>
      <c r="D1" s="101"/>
      <c r="E1" s="32"/>
      <c r="F1" s="101" t="s">
        <v>26</v>
      </c>
      <c r="G1" s="101"/>
      <c r="H1" s="101"/>
      <c r="I1" s="101"/>
      <c r="J1" s="32"/>
      <c r="K1" s="101" t="s">
        <v>27</v>
      </c>
      <c r="L1" s="101"/>
      <c r="M1" s="101"/>
      <c r="N1" s="101"/>
      <c r="O1" s="32"/>
      <c r="P1" s="101" t="s">
        <v>28</v>
      </c>
      <c r="Q1" s="101"/>
      <c r="R1" s="101"/>
      <c r="S1" s="101"/>
      <c r="T1" s="32"/>
      <c r="U1" s="101" t="s">
        <v>29</v>
      </c>
      <c r="V1" s="101"/>
      <c r="W1" s="101"/>
      <c r="X1" s="101"/>
    </row>
    <row r="2" spans="1:35" s="35" customFormat="1" ht="12.75">
      <c r="A2" s="2" t="s">
        <v>30</v>
      </c>
      <c r="B2" s="33" t="s">
        <v>31</v>
      </c>
      <c r="C2" s="5" t="s">
        <v>32</v>
      </c>
      <c r="D2" s="34" t="s">
        <v>33</v>
      </c>
      <c r="E2" s="32"/>
      <c r="F2" s="2" t="s">
        <v>30</v>
      </c>
      <c r="G2" s="33" t="s">
        <v>31</v>
      </c>
      <c r="H2" s="5" t="s">
        <v>32</v>
      </c>
      <c r="I2" s="34" t="s">
        <v>33</v>
      </c>
      <c r="J2" s="32"/>
      <c r="K2" s="2" t="s">
        <v>30</v>
      </c>
      <c r="L2" s="33" t="s">
        <v>31</v>
      </c>
      <c r="M2" s="5" t="s">
        <v>32</v>
      </c>
      <c r="N2" s="34" t="s">
        <v>33</v>
      </c>
      <c r="O2" s="32"/>
      <c r="P2" s="2" t="s">
        <v>30</v>
      </c>
      <c r="Q2" s="33" t="s">
        <v>31</v>
      </c>
      <c r="R2" s="5" t="s">
        <v>32</v>
      </c>
      <c r="S2" s="34" t="s">
        <v>33</v>
      </c>
      <c r="T2" s="32"/>
      <c r="U2" s="2" t="s">
        <v>30</v>
      </c>
      <c r="V2" s="33" t="s">
        <v>31</v>
      </c>
      <c r="W2" s="5" t="s">
        <v>32</v>
      </c>
      <c r="X2" s="34" t="s">
        <v>33</v>
      </c>
    </row>
    <row r="3" spans="1:35">
      <c r="A3" s="8" t="s">
        <v>9</v>
      </c>
      <c r="B3" s="36">
        <v>1</v>
      </c>
      <c r="C3" s="10">
        <v>-48</v>
      </c>
      <c r="D3" s="11"/>
      <c r="E3" s="32"/>
      <c r="F3" s="8" t="s">
        <v>9</v>
      </c>
      <c r="G3" s="36">
        <v>1</v>
      </c>
      <c r="H3" s="15">
        <v>77</v>
      </c>
      <c r="I3" s="11"/>
      <c r="J3" s="32"/>
      <c r="K3" s="8" t="s">
        <v>9</v>
      </c>
      <c r="L3" s="14">
        <v>2</v>
      </c>
      <c r="M3" s="10">
        <v>-111</v>
      </c>
      <c r="N3" s="11"/>
      <c r="O3" s="32"/>
      <c r="P3" s="8" t="s">
        <v>9</v>
      </c>
      <c r="Q3" s="8"/>
      <c r="R3" s="10">
        <v>-27</v>
      </c>
      <c r="S3" s="11"/>
      <c r="T3" s="32"/>
      <c r="U3" s="8" t="s">
        <v>9</v>
      </c>
      <c r="V3" s="8"/>
      <c r="W3" s="15">
        <v>264</v>
      </c>
      <c r="X3" s="11"/>
      <c r="Y3" s="18"/>
      <c r="Z3" s="18"/>
      <c r="AA3" s="18"/>
    </row>
    <row r="4" spans="1:35">
      <c r="A4" s="8" t="s">
        <v>10</v>
      </c>
      <c r="B4" s="36">
        <v>1</v>
      </c>
      <c r="C4" s="15">
        <v>295</v>
      </c>
      <c r="D4" s="11"/>
      <c r="E4" s="32"/>
      <c r="F4" s="8" t="s">
        <v>10</v>
      </c>
      <c r="G4" s="36">
        <v>1</v>
      </c>
      <c r="H4" s="15">
        <v>100</v>
      </c>
      <c r="I4" s="11"/>
      <c r="J4" s="32"/>
      <c r="K4" s="8" t="s">
        <v>10</v>
      </c>
      <c r="L4" s="36">
        <v>1</v>
      </c>
      <c r="M4" s="10">
        <v>-214</v>
      </c>
      <c r="N4" s="11"/>
      <c r="O4" s="32"/>
      <c r="P4" s="8" t="s">
        <v>10</v>
      </c>
      <c r="Q4" s="8"/>
      <c r="R4" s="10">
        <v>-99</v>
      </c>
      <c r="S4" s="11"/>
      <c r="T4" s="32"/>
      <c r="U4" s="8" t="s">
        <v>10</v>
      </c>
      <c r="V4" s="8"/>
      <c r="W4" s="15">
        <v>422</v>
      </c>
      <c r="X4" s="11"/>
      <c r="Y4" s="18"/>
      <c r="Z4" s="18"/>
      <c r="AA4" s="18"/>
    </row>
    <row r="5" spans="1:35">
      <c r="A5" s="8" t="s">
        <v>11</v>
      </c>
      <c r="B5" s="36">
        <v>1</v>
      </c>
      <c r="C5" s="10">
        <v>-140</v>
      </c>
      <c r="D5" s="11"/>
      <c r="E5" s="32"/>
      <c r="F5" s="8" t="s">
        <v>11</v>
      </c>
      <c r="G5" s="36">
        <v>1</v>
      </c>
      <c r="H5" s="15">
        <v>45</v>
      </c>
      <c r="I5" s="11"/>
      <c r="J5" s="32"/>
      <c r="K5" s="8" t="s">
        <v>11</v>
      </c>
      <c r="L5" s="36">
        <v>1</v>
      </c>
      <c r="M5" s="15">
        <v>55</v>
      </c>
      <c r="N5" s="11"/>
      <c r="O5" s="32"/>
      <c r="P5" s="8" t="s">
        <v>11</v>
      </c>
      <c r="Q5" s="8"/>
      <c r="R5" s="15">
        <v>41</v>
      </c>
      <c r="S5" s="11"/>
      <c r="T5" s="32"/>
      <c r="U5" s="8" t="s">
        <v>11</v>
      </c>
      <c r="V5" s="8"/>
      <c r="W5" s="15">
        <v>257</v>
      </c>
      <c r="X5" s="11"/>
      <c r="Y5" s="18"/>
      <c r="Z5" s="18"/>
      <c r="AA5" s="18"/>
    </row>
    <row r="6" spans="1:35">
      <c r="A6" s="8" t="s">
        <v>12</v>
      </c>
      <c r="B6" s="36">
        <v>1</v>
      </c>
      <c r="C6" s="10">
        <v>-43</v>
      </c>
      <c r="D6" s="11"/>
      <c r="E6" s="32"/>
      <c r="F6" s="8" t="s">
        <v>12</v>
      </c>
      <c r="G6" s="36">
        <v>1</v>
      </c>
      <c r="H6" s="15">
        <v>4</v>
      </c>
      <c r="I6" s="11"/>
      <c r="J6" s="32"/>
      <c r="K6" s="8" t="s">
        <v>12</v>
      </c>
      <c r="L6" s="36">
        <v>1</v>
      </c>
      <c r="M6" s="10">
        <v>-10</v>
      </c>
      <c r="N6" s="11"/>
      <c r="O6" s="32"/>
      <c r="P6" s="8" t="s">
        <v>12</v>
      </c>
      <c r="Q6" s="8"/>
      <c r="R6" s="15">
        <v>30</v>
      </c>
      <c r="S6" s="11"/>
      <c r="T6" s="32"/>
      <c r="U6" s="8" t="s">
        <v>12</v>
      </c>
      <c r="V6" s="8"/>
      <c r="W6" s="15">
        <v>226</v>
      </c>
      <c r="X6" s="11"/>
      <c r="Y6" s="18"/>
      <c r="Z6" s="18"/>
      <c r="AA6" s="18"/>
    </row>
    <row r="7" spans="1:35">
      <c r="A7" s="8" t="s">
        <v>13</v>
      </c>
      <c r="B7" s="36">
        <v>1</v>
      </c>
      <c r="C7" s="10">
        <v>-172</v>
      </c>
      <c r="D7" s="11"/>
      <c r="E7" s="32"/>
      <c r="F7" s="36" t="s">
        <v>13</v>
      </c>
      <c r="G7" s="36">
        <v>1</v>
      </c>
      <c r="H7" s="10">
        <v>-30</v>
      </c>
      <c r="I7" s="11"/>
      <c r="J7" s="32"/>
      <c r="K7" s="8" t="s">
        <v>13</v>
      </c>
      <c r="L7" s="36">
        <v>1</v>
      </c>
      <c r="M7" s="10">
        <v>-119</v>
      </c>
      <c r="N7" s="11"/>
      <c r="O7" s="32"/>
      <c r="P7" s="8" t="s">
        <v>13</v>
      </c>
      <c r="Q7" s="8"/>
      <c r="R7" s="15">
        <v>110</v>
      </c>
      <c r="S7" s="11"/>
      <c r="T7" s="32"/>
      <c r="U7" s="8" t="s">
        <v>13</v>
      </c>
      <c r="V7" s="8"/>
      <c r="W7" s="15">
        <v>305</v>
      </c>
      <c r="X7" s="11"/>
      <c r="Y7" s="18"/>
      <c r="Z7" s="18"/>
      <c r="AA7" s="18"/>
    </row>
    <row r="8" spans="1:35">
      <c r="A8" s="8" t="s">
        <v>14</v>
      </c>
      <c r="B8" s="36">
        <v>1</v>
      </c>
      <c r="C8" s="10">
        <v>-138</v>
      </c>
      <c r="D8" s="10"/>
      <c r="E8" s="32"/>
      <c r="F8" s="8" t="s">
        <v>14</v>
      </c>
      <c r="G8" s="36">
        <v>1</v>
      </c>
      <c r="H8" s="15">
        <v>53</v>
      </c>
      <c r="I8" s="10"/>
      <c r="J8" s="32"/>
      <c r="K8" s="8" t="s">
        <v>14</v>
      </c>
      <c r="L8" s="16">
        <v>2</v>
      </c>
      <c r="M8" s="15">
        <v>66</v>
      </c>
      <c r="N8" s="10"/>
      <c r="O8" s="32"/>
      <c r="P8" s="8" t="s">
        <v>14</v>
      </c>
      <c r="Q8" s="8"/>
      <c r="R8" s="15">
        <v>101</v>
      </c>
      <c r="S8" s="10"/>
      <c r="T8" s="32"/>
      <c r="U8" s="8" t="s">
        <v>14</v>
      </c>
      <c r="V8" s="8"/>
      <c r="W8" s="15">
        <v>135</v>
      </c>
      <c r="X8" s="10"/>
      <c r="Y8" s="18"/>
      <c r="Z8" s="18"/>
      <c r="AA8" s="18"/>
    </row>
    <row r="9" spans="1:35">
      <c r="A9" s="8" t="s">
        <v>15</v>
      </c>
      <c r="B9" s="36">
        <v>1</v>
      </c>
      <c r="C9" s="10">
        <v>-134</v>
      </c>
      <c r="D9" s="10"/>
      <c r="E9" s="32"/>
      <c r="F9" s="8" t="s">
        <v>15</v>
      </c>
      <c r="G9" s="36">
        <v>1</v>
      </c>
      <c r="H9" s="10">
        <v>-7</v>
      </c>
      <c r="I9" s="10"/>
      <c r="J9" s="32"/>
      <c r="K9" s="8" t="s">
        <v>15</v>
      </c>
      <c r="L9" s="36">
        <v>1</v>
      </c>
      <c r="M9" s="10">
        <v>-83</v>
      </c>
      <c r="N9" s="10"/>
      <c r="O9" s="32"/>
      <c r="P9" s="8" t="s">
        <v>15</v>
      </c>
      <c r="Q9" s="8"/>
      <c r="R9" s="10">
        <v>-46</v>
      </c>
      <c r="S9" s="10"/>
      <c r="T9" s="32"/>
      <c r="U9" s="8" t="s">
        <v>15</v>
      </c>
      <c r="V9" s="8"/>
      <c r="W9" s="15">
        <v>27</v>
      </c>
      <c r="X9" s="10"/>
      <c r="Y9" s="18"/>
      <c r="Z9" s="18"/>
      <c r="AA9" s="18"/>
    </row>
    <row r="10" spans="1:35">
      <c r="A10" s="8" t="s">
        <v>16</v>
      </c>
      <c r="B10" s="36">
        <v>1</v>
      </c>
      <c r="C10" s="10">
        <v>-39</v>
      </c>
      <c r="D10" s="11"/>
      <c r="E10" s="32"/>
      <c r="F10" s="8" t="s">
        <v>16</v>
      </c>
      <c r="G10" s="14">
        <v>5</v>
      </c>
      <c r="H10" s="10">
        <v>-38</v>
      </c>
      <c r="I10" s="11"/>
      <c r="J10" s="32"/>
      <c r="K10" s="8" t="s">
        <v>16</v>
      </c>
      <c r="L10" s="16">
        <v>3</v>
      </c>
      <c r="M10" s="15">
        <v>21</v>
      </c>
      <c r="N10" s="11"/>
      <c r="O10" s="32"/>
      <c r="P10" s="8" t="s">
        <v>16</v>
      </c>
      <c r="Q10" s="8"/>
      <c r="R10" s="10">
        <v>-19</v>
      </c>
      <c r="S10" s="11"/>
      <c r="T10" s="32"/>
      <c r="U10" s="8" t="s">
        <v>16</v>
      </c>
      <c r="V10" s="8"/>
      <c r="W10" s="10">
        <v>-26</v>
      </c>
      <c r="X10" s="11"/>
      <c r="Y10" s="18"/>
      <c r="Z10" s="18"/>
      <c r="AA10" s="18"/>
    </row>
    <row r="11" spans="1:35">
      <c r="A11" s="22" t="s">
        <v>19</v>
      </c>
      <c r="B11" s="22"/>
      <c r="C11" s="23">
        <f>SUM(C3:C10)</f>
        <v>-419</v>
      </c>
      <c r="D11" s="23">
        <v>-19</v>
      </c>
      <c r="E11" s="32"/>
      <c r="F11" s="8" t="s">
        <v>17</v>
      </c>
      <c r="G11" s="36">
        <v>1</v>
      </c>
      <c r="H11" s="15">
        <v>97</v>
      </c>
      <c r="I11" s="18"/>
      <c r="J11" s="32"/>
      <c r="K11" s="8" t="s">
        <v>17</v>
      </c>
      <c r="L11" s="14">
        <v>3</v>
      </c>
      <c r="M11" s="10">
        <v>-9</v>
      </c>
      <c r="N11" s="18"/>
      <c r="O11" s="32"/>
      <c r="P11" s="8" t="s">
        <v>17</v>
      </c>
      <c r="Q11" s="22"/>
      <c r="R11" s="15">
        <v>63</v>
      </c>
      <c r="S11" s="18"/>
      <c r="T11" s="32"/>
      <c r="U11" s="8" t="s">
        <v>17</v>
      </c>
      <c r="V11" s="22"/>
      <c r="W11" s="15">
        <v>56</v>
      </c>
      <c r="X11" s="18"/>
      <c r="Y11" s="18"/>
      <c r="Z11" s="18"/>
      <c r="AA11" s="18"/>
    </row>
    <row r="12" spans="1:35">
      <c r="A12" s="8" t="s">
        <v>9</v>
      </c>
      <c r="B12" s="36">
        <v>1</v>
      </c>
      <c r="C12" s="15">
        <v>7</v>
      </c>
      <c r="D12" s="10"/>
      <c r="E12" s="32"/>
      <c r="F12" s="8" t="s">
        <v>18</v>
      </c>
      <c r="G12" s="36">
        <v>1</v>
      </c>
      <c r="H12" s="19">
        <v>-27</v>
      </c>
      <c r="J12" s="32"/>
      <c r="K12" s="8" t="s">
        <v>18</v>
      </c>
      <c r="L12" s="14">
        <v>2</v>
      </c>
      <c r="M12" s="19">
        <v>-62</v>
      </c>
      <c r="O12" s="32"/>
      <c r="P12" s="8" t="s">
        <v>18</v>
      </c>
      <c r="Q12" s="8"/>
      <c r="R12" s="19">
        <v>-78</v>
      </c>
      <c r="T12" s="32"/>
      <c r="U12" s="8" t="s">
        <v>18</v>
      </c>
      <c r="V12" s="8"/>
      <c r="W12" s="19">
        <v>-28</v>
      </c>
      <c r="Y12" s="18"/>
      <c r="Z12" s="18"/>
      <c r="AA12" s="18"/>
    </row>
    <row r="13" spans="1:35">
      <c r="A13" s="8" t="s">
        <v>10</v>
      </c>
      <c r="B13" s="36">
        <v>1</v>
      </c>
      <c r="C13" s="10">
        <v>-133</v>
      </c>
      <c r="D13" s="15"/>
      <c r="E13" s="32"/>
      <c r="F13" s="22" t="s">
        <v>19</v>
      </c>
      <c r="G13" s="8"/>
      <c r="H13" s="24">
        <f>SUM(H3:H12)</f>
        <v>274</v>
      </c>
      <c r="I13" s="23">
        <v>-90</v>
      </c>
      <c r="J13" s="32"/>
      <c r="K13" s="22" t="s">
        <v>19</v>
      </c>
      <c r="L13" s="8"/>
      <c r="M13" s="23">
        <f>SUM(M3:M12)</f>
        <v>-466</v>
      </c>
      <c r="N13" s="23">
        <v>-55</v>
      </c>
      <c r="O13" s="32"/>
      <c r="P13" s="22" t="s">
        <v>19</v>
      </c>
      <c r="Q13" s="8"/>
      <c r="R13" s="24">
        <f>SUM(R3:R12)</f>
        <v>76</v>
      </c>
      <c r="S13" s="24">
        <v>25</v>
      </c>
      <c r="T13" s="32"/>
      <c r="U13" s="22" t="s">
        <v>19</v>
      </c>
      <c r="V13" s="8"/>
      <c r="W13" s="24">
        <f>SUM(W3:W12)</f>
        <v>1638</v>
      </c>
      <c r="X13" s="23"/>
      <c r="Y13" s="18"/>
      <c r="Z13" s="18"/>
      <c r="AA13" s="18"/>
    </row>
    <row r="14" spans="1:35">
      <c r="A14" s="8" t="s">
        <v>11</v>
      </c>
      <c r="B14" s="14">
        <v>2</v>
      </c>
      <c r="C14" s="10">
        <v>-76</v>
      </c>
      <c r="D14" s="10"/>
      <c r="E14" s="32"/>
      <c r="F14" s="8" t="s">
        <v>9</v>
      </c>
      <c r="G14" s="36">
        <v>1</v>
      </c>
      <c r="H14" s="10">
        <v>-28</v>
      </c>
      <c r="I14" s="11"/>
      <c r="J14" s="32"/>
      <c r="K14" s="8" t="s">
        <v>9</v>
      </c>
      <c r="L14" s="8"/>
      <c r="M14" s="15">
        <v>28</v>
      </c>
      <c r="N14" s="11"/>
      <c r="O14" s="32"/>
      <c r="P14" s="8" t="s">
        <v>9</v>
      </c>
      <c r="Q14" s="8"/>
      <c r="R14" s="15">
        <v>94</v>
      </c>
      <c r="S14" s="11"/>
      <c r="T14" s="32"/>
      <c r="U14" s="8" t="s">
        <v>9</v>
      </c>
      <c r="V14" s="8"/>
      <c r="W14" s="10">
        <v>-97</v>
      </c>
      <c r="X14" s="11"/>
      <c r="Y14" s="18"/>
      <c r="Z14" s="18"/>
      <c r="AA14" s="18"/>
    </row>
    <row r="15" spans="1:35">
      <c r="A15" s="8" t="s">
        <v>12</v>
      </c>
      <c r="B15" s="36">
        <v>1</v>
      </c>
      <c r="C15" s="15">
        <v>6</v>
      </c>
      <c r="D15" s="11"/>
      <c r="E15" s="32"/>
      <c r="F15" s="8" t="s">
        <v>10</v>
      </c>
      <c r="G15" s="16">
        <v>2</v>
      </c>
      <c r="H15" s="15">
        <v>32</v>
      </c>
      <c r="I15" s="11"/>
      <c r="J15" s="32"/>
      <c r="K15" s="8" t="s">
        <v>10</v>
      </c>
      <c r="L15" s="8"/>
      <c r="M15" s="15">
        <v>10</v>
      </c>
      <c r="N15" s="11"/>
      <c r="O15" s="32"/>
      <c r="P15" s="8" t="s">
        <v>10</v>
      </c>
      <c r="Q15" s="8"/>
      <c r="R15" s="15">
        <v>66</v>
      </c>
      <c r="S15" s="11"/>
      <c r="T15" s="32"/>
      <c r="U15" s="8" t="s">
        <v>10</v>
      </c>
      <c r="V15" s="8"/>
      <c r="W15" s="15">
        <v>405</v>
      </c>
      <c r="X15" s="11"/>
      <c r="Y15" s="18"/>
      <c r="Z15" s="18"/>
      <c r="AA15" s="18"/>
    </row>
    <row r="16" spans="1:35">
      <c r="A16" s="8" t="s">
        <v>13</v>
      </c>
      <c r="B16" s="36">
        <v>1</v>
      </c>
      <c r="C16" s="15">
        <v>28</v>
      </c>
      <c r="D16" s="15"/>
      <c r="E16" s="32"/>
      <c r="F16" s="8" t="s">
        <v>11</v>
      </c>
      <c r="G16" s="36">
        <v>1</v>
      </c>
      <c r="H16" s="10">
        <v>-102</v>
      </c>
      <c r="I16" s="11"/>
      <c r="J16" s="32"/>
      <c r="K16" s="8" t="s">
        <v>11</v>
      </c>
      <c r="L16" s="8"/>
      <c r="M16" s="10">
        <v>-14</v>
      </c>
      <c r="N16" s="11"/>
      <c r="O16" s="32"/>
      <c r="P16" s="8" t="s">
        <v>11</v>
      </c>
      <c r="Q16" s="8"/>
      <c r="R16" s="15">
        <v>11</v>
      </c>
      <c r="S16" s="11"/>
      <c r="T16" s="32"/>
      <c r="U16" s="8" t="s">
        <v>11</v>
      </c>
      <c r="V16" s="8"/>
      <c r="W16" s="15">
        <v>284</v>
      </c>
      <c r="X16" s="11"/>
      <c r="Y16" s="18"/>
      <c r="Z16" s="18"/>
      <c r="AA16" s="18"/>
      <c r="AI16" s="15"/>
    </row>
    <row r="17" spans="1:27">
      <c r="A17" s="8" t="s">
        <v>14</v>
      </c>
      <c r="B17" s="14">
        <v>2</v>
      </c>
      <c r="C17" s="10">
        <v>-151</v>
      </c>
      <c r="D17" s="15"/>
      <c r="E17" s="32"/>
      <c r="F17" s="8" t="s">
        <v>12</v>
      </c>
      <c r="G17" s="36">
        <v>1</v>
      </c>
      <c r="H17" s="10">
        <v>32</v>
      </c>
      <c r="I17" s="11"/>
      <c r="J17" s="32"/>
      <c r="K17" s="8" t="s">
        <v>12</v>
      </c>
      <c r="L17" s="8"/>
      <c r="M17" s="15">
        <v>69</v>
      </c>
      <c r="N17" s="11"/>
      <c r="O17" s="32"/>
      <c r="P17" s="8" t="s">
        <v>12</v>
      </c>
      <c r="Q17" s="8"/>
      <c r="R17" s="10">
        <v>-34</v>
      </c>
      <c r="S17" s="11"/>
      <c r="T17" s="32"/>
      <c r="U17" s="8" t="s">
        <v>12</v>
      </c>
      <c r="V17" s="8"/>
      <c r="W17" s="10">
        <v>-59</v>
      </c>
      <c r="X17" s="11"/>
      <c r="Y17" s="18"/>
      <c r="Z17" s="18"/>
      <c r="AA17" s="18"/>
    </row>
    <row r="18" spans="1:27">
      <c r="A18" s="8" t="s">
        <v>15</v>
      </c>
      <c r="B18" s="36">
        <v>1</v>
      </c>
      <c r="C18" s="15">
        <v>48</v>
      </c>
      <c r="D18" s="15"/>
      <c r="E18" s="32"/>
      <c r="F18" s="8" t="s">
        <v>13</v>
      </c>
      <c r="G18" s="14">
        <v>2</v>
      </c>
      <c r="H18" s="10">
        <v>-108</v>
      </c>
      <c r="I18" s="11"/>
      <c r="J18" s="32"/>
      <c r="K18" s="8" t="s">
        <v>13</v>
      </c>
      <c r="L18" s="8"/>
      <c r="M18" s="10">
        <v>-42</v>
      </c>
      <c r="N18" s="11"/>
      <c r="O18" s="32"/>
      <c r="P18" s="8" t="s">
        <v>13</v>
      </c>
      <c r="Q18" s="8"/>
      <c r="R18" s="10">
        <v>-39</v>
      </c>
      <c r="S18" s="11"/>
      <c r="T18" s="32"/>
      <c r="U18" s="8" t="s">
        <v>13</v>
      </c>
      <c r="V18" s="8"/>
      <c r="W18" s="15">
        <v>405</v>
      </c>
      <c r="X18" s="11"/>
      <c r="Y18" s="18"/>
      <c r="Z18" s="18"/>
      <c r="AA18" s="18"/>
    </row>
    <row r="19" spans="1:27">
      <c r="A19" s="8" t="s">
        <v>16</v>
      </c>
      <c r="B19" s="14">
        <v>2</v>
      </c>
      <c r="C19" s="10">
        <v>-70</v>
      </c>
      <c r="D19" s="15"/>
      <c r="E19" s="32"/>
      <c r="F19" s="8" t="s">
        <v>14</v>
      </c>
      <c r="G19" s="36">
        <v>1</v>
      </c>
      <c r="H19" s="10">
        <v>-63</v>
      </c>
      <c r="I19" s="10"/>
      <c r="J19" s="32"/>
      <c r="K19" s="8" t="s">
        <v>14</v>
      </c>
      <c r="L19" s="8"/>
      <c r="M19" s="15">
        <v>37</v>
      </c>
      <c r="N19" s="10"/>
      <c r="O19" s="32"/>
      <c r="P19" s="8" t="s">
        <v>14</v>
      </c>
      <c r="Q19" s="8"/>
      <c r="R19" s="10">
        <v>-16</v>
      </c>
      <c r="S19" s="10"/>
      <c r="T19" s="32"/>
      <c r="U19" s="8" t="s">
        <v>14</v>
      </c>
      <c r="V19" s="8"/>
      <c r="W19" s="15">
        <v>233</v>
      </c>
      <c r="X19" s="10"/>
      <c r="Y19" s="18"/>
      <c r="Z19" s="18"/>
      <c r="AA19" s="18"/>
    </row>
    <row r="20" spans="1:27">
      <c r="A20" s="22" t="s">
        <v>20</v>
      </c>
      <c r="B20" s="22"/>
      <c r="C20" s="23">
        <f>SUM(C12:C19)</f>
        <v>-341</v>
      </c>
      <c r="D20" s="24">
        <v>180</v>
      </c>
      <c r="E20" s="32"/>
      <c r="F20" s="8" t="s">
        <v>15</v>
      </c>
      <c r="G20" s="36">
        <v>1</v>
      </c>
      <c r="H20" s="15">
        <v>31</v>
      </c>
      <c r="I20" s="10"/>
      <c r="J20" s="32"/>
      <c r="K20" s="8" t="s">
        <v>15</v>
      </c>
      <c r="L20" s="22"/>
      <c r="M20" s="10">
        <v>-29</v>
      </c>
      <c r="N20" s="10"/>
      <c r="O20" s="32"/>
      <c r="P20" s="8" t="s">
        <v>15</v>
      </c>
      <c r="Q20" s="22"/>
      <c r="R20" s="10">
        <v>-13</v>
      </c>
      <c r="S20" s="10"/>
      <c r="T20" s="32"/>
      <c r="U20" s="8" t="s">
        <v>15</v>
      </c>
      <c r="V20" s="22"/>
      <c r="W20" s="15">
        <v>239</v>
      </c>
      <c r="X20" s="10"/>
      <c r="Y20" s="18"/>
      <c r="Z20" s="18"/>
      <c r="AA20" s="18"/>
    </row>
    <row r="21" spans="1:27">
      <c r="A21" s="8" t="s">
        <v>9</v>
      </c>
      <c r="B21" s="16">
        <v>2</v>
      </c>
      <c r="C21" s="15">
        <v>87</v>
      </c>
      <c r="D21" s="10"/>
      <c r="E21" s="32"/>
      <c r="F21" s="8" t="s">
        <v>16</v>
      </c>
      <c r="G21" s="14">
        <v>6</v>
      </c>
      <c r="H21" s="10">
        <v>-18</v>
      </c>
      <c r="I21" s="11"/>
      <c r="J21" s="32"/>
      <c r="K21" s="8" t="s">
        <v>16</v>
      </c>
      <c r="L21" s="8"/>
      <c r="M21" s="15">
        <v>21</v>
      </c>
      <c r="N21" s="11"/>
      <c r="O21" s="32"/>
      <c r="P21" s="8" t="s">
        <v>16</v>
      </c>
      <c r="Q21" s="8"/>
      <c r="R21" s="10">
        <v>-19</v>
      </c>
      <c r="S21" s="11"/>
      <c r="T21" s="32"/>
      <c r="U21" s="8" t="s">
        <v>16</v>
      </c>
      <c r="V21" s="8"/>
      <c r="W21" s="15">
        <v>191</v>
      </c>
      <c r="X21" s="11"/>
      <c r="Y21" s="18"/>
      <c r="Z21" s="18"/>
      <c r="AA21" s="18"/>
    </row>
    <row r="22" spans="1:27">
      <c r="A22" s="8" t="s">
        <v>10</v>
      </c>
      <c r="B22" s="36">
        <v>1</v>
      </c>
      <c r="C22" s="15">
        <v>242</v>
      </c>
      <c r="D22" s="10"/>
      <c r="E22" s="32"/>
      <c r="F22" s="8" t="s">
        <v>17</v>
      </c>
      <c r="G22" s="16">
        <v>2</v>
      </c>
      <c r="H22" s="15">
        <v>206</v>
      </c>
      <c r="I22" s="18"/>
      <c r="J22" s="32"/>
      <c r="K22" s="8" t="s">
        <v>17</v>
      </c>
      <c r="L22" s="8"/>
      <c r="M22" s="10">
        <v>-13</v>
      </c>
      <c r="N22" s="18"/>
      <c r="O22" s="32"/>
      <c r="P22" s="8" t="s">
        <v>17</v>
      </c>
      <c r="Q22" s="8"/>
      <c r="R22" s="15">
        <v>71</v>
      </c>
      <c r="S22" s="18"/>
      <c r="T22" s="32"/>
      <c r="U22" s="8" t="s">
        <v>17</v>
      </c>
      <c r="V22" s="8"/>
      <c r="W22" s="10">
        <v>-48</v>
      </c>
      <c r="X22" s="18"/>
      <c r="Y22" s="18"/>
      <c r="Z22" s="18"/>
      <c r="AA22" s="18"/>
    </row>
    <row r="23" spans="1:27">
      <c r="A23" s="8" t="s">
        <v>11</v>
      </c>
      <c r="B23" s="36">
        <v>1</v>
      </c>
      <c r="C23" s="15">
        <v>189</v>
      </c>
      <c r="D23" s="10"/>
      <c r="E23" s="32"/>
      <c r="F23" s="8" t="s">
        <v>18</v>
      </c>
      <c r="G23" s="36">
        <v>1</v>
      </c>
      <c r="H23" s="15">
        <v>77</v>
      </c>
      <c r="J23" s="32"/>
      <c r="K23" s="8" t="s">
        <v>18</v>
      </c>
      <c r="L23" s="8"/>
      <c r="M23" s="15">
        <v>-34</v>
      </c>
      <c r="O23" s="32"/>
      <c r="P23" s="8" t="s">
        <v>18</v>
      </c>
      <c r="Q23" s="8"/>
      <c r="R23" s="10">
        <v>-84</v>
      </c>
      <c r="T23" s="32"/>
      <c r="U23" s="8" t="s">
        <v>18</v>
      </c>
      <c r="V23" s="8"/>
      <c r="W23" s="15">
        <v>92</v>
      </c>
      <c r="Y23" s="18"/>
      <c r="Z23" s="18"/>
      <c r="AA23" s="18"/>
    </row>
    <row r="24" spans="1:27">
      <c r="A24" s="8" t="s">
        <v>12</v>
      </c>
      <c r="B24" s="16">
        <v>2</v>
      </c>
      <c r="C24" s="15">
        <v>28</v>
      </c>
      <c r="D24" s="10"/>
      <c r="E24" s="32"/>
      <c r="F24" s="22" t="s">
        <v>20</v>
      </c>
      <c r="G24" s="8"/>
      <c r="H24" s="24">
        <f>SUM(H14:H23)</f>
        <v>59</v>
      </c>
      <c r="I24" s="23">
        <v>-31</v>
      </c>
      <c r="J24" s="32"/>
      <c r="K24" s="22" t="s">
        <v>20</v>
      </c>
      <c r="L24" s="8"/>
      <c r="M24" s="24">
        <f>SUM(M14:M23)</f>
        <v>33</v>
      </c>
      <c r="N24" s="23">
        <v>-136</v>
      </c>
      <c r="O24" s="32"/>
      <c r="P24" s="22" t="s">
        <v>20</v>
      </c>
      <c r="Q24" s="8"/>
      <c r="R24" s="24">
        <f>SUM(R14:R23)</f>
        <v>37</v>
      </c>
      <c r="S24" s="24">
        <v>53</v>
      </c>
      <c r="T24" s="32"/>
      <c r="U24" s="22" t="s">
        <v>20</v>
      </c>
      <c r="V24" s="8"/>
      <c r="W24" s="24">
        <f>SUM(W14:W23)</f>
        <v>1645</v>
      </c>
      <c r="X24" s="23"/>
      <c r="Y24" s="18"/>
      <c r="Z24" s="18"/>
      <c r="AA24" s="18"/>
    </row>
    <row r="25" spans="1:27">
      <c r="A25" s="8" t="s">
        <v>13</v>
      </c>
      <c r="B25" s="16">
        <v>2</v>
      </c>
      <c r="C25" s="15">
        <v>8</v>
      </c>
      <c r="D25" s="10"/>
      <c r="E25" s="32"/>
      <c r="F25" s="8" t="s">
        <v>9</v>
      </c>
      <c r="G25" s="36">
        <v>1</v>
      </c>
      <c r="H25" s="15">
        <v>97</v>
      </c>
      <c r="I25" s="11"/>
      <c r="J25" s="32"/>
      <c r="K25" s="8" t="s">
        <v>9</v>
      </c>
      <c r="L25" s="8"/>
      <c r="M25" s="15">
        <v>94</v>
      </c>
      <c r="N25" s="11"/>
      <c r="O25" s="32"/>
      <c r="P25" s="8" t="s">
        <v>9</v>
      </c>
      <c r="Q25" s="8"/>
      <c r="R25" s="15">
        <v>128</v>
      </c>
      <c r="S25" s="11"/>
      <c r="T25" s="32"/>
      <c r="U25" s="8" t="s">
        <v>9</v>
      </c>
      <c r="V25" s="8"/>
      <c r="W25" s="10">
        <v>-17</v>
      </c>
      <c r="X25" s="11"/>
      <c r="Y25" s="18"/>
      <c r="Z25" s="18"/>
      <c r="AA25" s="18"/>
    </row>
    <row r="26" spans="1:27">
      <c r="A26" s="8" t="s">
        <v>14</v>
      </c>
      <c r="B26" s="36">
        <v>1</v>
      </c>
      <c r="C26" s="15">
        <v>114</v>
      </c>
      <c r="D26" s="10"/>
      <c r="E26" s="32"/>
      <c r="F26" s="8" t="s">
        <v>10</v>
      </c>
      <c r="G26" s="36">
        <v>1</v>
      </c>
      <c r="H26" s="10">
        <v>-49</v>
      </c>
      <c r="I26" s="11"/>
      <c r="J26" s="32"/>
      <c r="K26" s="8" t="s">
        <v>10</v>
      </c>
      <c r="L26" s="8"/>
      <c r="M26" s="15">
        <v>129</v>
      </c>
      <c r="N26" s="11"/>
      <c r="O26" s="32"/>
      <c r="P26" s="8" t="s">
        <v>10</v>
      </c>
      <c r="Q26" s="8"/>
      <c r="R26" s="15">
        <v>12</v>
      </c>
      <c r="S26" s="11"/>
      <c r="T26" s="32"/>
      <c r="U26" s="8" t="s">
        <v>10</v>
      </c>
      <c r="V26" s="8"/>
      <c r="W26" s="15">
        <v>104</v>
      </c>
      <c r="X26" s="11"/>
      <c r="Y26" s="18"/>
      <c r="Z26" s="18"/>
      <c r="AA26" s="18"/>
    </row>
    <row r="27" spans="1:27">
      <c r="A27" s="8" t="s">
        <v>15</v>
      </c>
      <c r="B27" s="36">
        <v>1</v>
      </c>
      <c r="C27" s="10">
        <v>-32</v>
      </c>
      <c r="D27" s="10"/>
      <c r="E27" s="32"/>
      <c r="F27" s="8" t="s">
        <v>11</v>
      </c>
      <c r="G27" s="36">
        <v>1</v>
      </c>
      <c r="H27" s="15">
        <v>67</v>
      </c>
      <c r="I27" s="11"/>
      <c r="J27" s="32"/>
      <c r="K27" s="8" t="s">
        <v>11</v>
      </c>
      <c r="L27" s="8"/>
      <c r="M27" s="10">
        <v>-136</v>
      </c>
      <c r="N27" s="11"/>
      <c r="O27" s="32"/>
      <c r="P27" s="8" t="s">
        <v>11</v>
      </c>
      <c r="Q27" s="8"/>
      <c r="R27" s="15">
        <v>47</v>
      </c>
      <c r="S27" s="11"/>
      <c r="T27" s="32"/>
      <c r="U27" s="8" t="s">
        <v>11</v>
      </c>
      <c r="V27" s="8"/>
      <c r="W27" s="15">
        <v>353</v>
      </c>
      <c r="X27" s="11"/>
      <c r="Y27" s="18"/>
      <c r="Z27" s="18"/>
      <c r="AA27" s="18"/>
    </row>
    <row r="28" spans="1:27">
      <c r="A28" s="8" t="s">
        <v>16</v>
      </c>
      <c r="B28" s="14">
        <v>3</v>
      </c>
      <c r="C28" s="10">
        <v>-6</v>
      </c>
      <c r="D28" s="10"/>
      <c r="E28" s="32"/>
      <c r="F28" s="8" t="s">
        <v>12</v>
      </c>
      <c r="G28" s="14">
        <v>2</v>
      </c>
      <c r="H28" s="10">
        <v>-62</v>
      </c>
      <c r="I28" s="11"/>
      <c r="J28" s="32"/>
      <c r="K28" s="8" t="s">
        <v>12</v>
      </c>
      <c r="L28" s="8"/>
      <c r="M28" s="15">
        <v>33</v>
      </c>
      <c r="N28" s="11"/>
      <c r="O28" s="32"/>
      <c r="P28" s="8" t="s">
        <v>12</v>
      </c>
      <c r="Q28" s="8"/>
      <c r="R28" s="15">
        <v>66</v>
      </c>
      <c r="S28" s="11"/>
      <c r="T28" s="32"/>
      <c r="U28" s="8" t="s">
        <v>12</v>
      </c>
      <c r="V28" s="8"/>
      <c r="W28" s="10">
        <v>-109</v>
      </c>
      <c r="X28" s="11"/>
      <c r="Y28" s="18"/>
      <c r="Z28" s="18"/>
      <c r="AA28" s="18"/>
    </row>
    <row r="29" spans="1:27">
      <c r="A29" s="22" t="s">
        <v>21</v>
      </c>
      <c r="B29" s="22"/>
      <c r="C29" s="24">
        <f>SUM(C21:C28)</f>
        <v>630</v>
      </c>
      <c r="D29" s="23">
        <v>-186</v>
      </c>
      <c r="E29" s="32"/>
      <c r="F29" s="8" t="s">
        <v>13</v>
      </c>
      <c r="G29" s="36">
        <v>1</v>
      </c>
      <c r="H29" s="15">
        <v>93</v>
      </c>
      <c r="I29" s="11"/>
      <c r="J29" s="32"/>
      <c r="K29" s="8" t="s">
        <v>13</v>
      </c>
      <c r="L29" s="22"/>
      <c r="M29" s="15">
        <v>56</v>
      </c>
      <c r="N29" s="11"/>
      <c r="O29" s="32"/>
      <c r="P29" s="8" t="s">
        <v>13</v>
      </c>
      <c r="Q29" s="22"/>
      <c r="R29" s="10">
        <v>-31</v>
      </c>
      <c r="S29" s="11"/>
      <c r="T29" s="32"/>
      <c r="U29" s="8" t="s">
        <v>13</v>
      </c>
      <c r="V29" s="22"/>
      <c r="W29" s="10">
        <v>-31</v>
      </c>
      <c r="X29" s="11"/>
      <c r="Y29" s="18"/>
      <c r="Z29" s="18"/>
      <c r="AA29" s="18"/>
    </row>
    <row r="30" spans="1:27">
      <c r="A30" s="8" t="s">
        <v>9</v>
      </c>
      <c r="B30" s="36">
        <v>1</v>
      </c>
      <c r="C30" s="10">
        <v>-138</v>
      </c>
      <c r="D30" s="10"/>
      <c r="E30" s="32"/>
      <c r="F30" s="8" t="s">
        <v>14</v>
      </c>
      <c r="G30" s="14">
        <v>2</v>
      </c>
      <c r="H30" s="10">
        <v>-6</v>
      </c>
      <c r="I30" s="10"/>
      <c r="J30" s="32"/>
      <c r="K30" s="8" t="s">
        <v>14</v>
      </c>
      <c r="L30" s="8"/>
      <c r="M30" s="10">
        <v>-7</v>
      </c>
      <c r="N30" s="10"/>
      <c r="O30" s="32"/>
      <c r="P30" s="8" t="s">
        <v>14</v>
      </c>
      <c r="Q30" s="8"/>
      <c r="R30" s="15">
        <v>36</v>
      </c>
      <c r="S30" s="10"/>
      <c r="T30" s="32"/>
      <c r="U30" s="8" t="s">
        <v>14</v>
      </c>
      <c r="V30" s="8"/>
      <c r="W30" s="15">
        <v>166</v>
      </c>
      <c r="X30" s="10"/>
      <c r="Y30" s="18"/>
      <c r="Z30" s="18"/>
      <c r="AA30" s="18"/>
    </row>
    <row r="31" spans="1:27">
      <c r="A31" s="8" t="s">
        <v>10</v>
      </c>
      <c r="B31" s="36">
        <v>1</v>
      </c>
      <c r="C31" s="10">
        <v>-86</v>
      </c>
      <c r="D31" s="10"/>
      <c r="E31" s="32"/>
      <c r="F31" s="8" t="s">
        <v>15</v>
      </c>
      <c r="G31" s="16">
        <v>2</v>
      </c>
      <c r="H31" s="15">
        <v>11</v>
      </c>
      <c r="I31" s="10"/>
      <c r="J31" s="32"/>
      <c r="K31" s="8" t="s">
        <v>15</v>
      </c>
      <c r="L31" s="8"/>
      <c r="M31" s="15">
        <v>50</v>
      </c>
      <c r="N31" s="10"/>
      <c r="O31" s="32"/>
      <c r="P31" s="8" t="s">
        <v>15</v>
      </c>
      <c r="Q31" s="8"/>
      <c r="R31" s="15">
        <v>52</v>
      </c>
      <c r="S31" s="10"/>
      <c r="T31" s="32"/>
      <c r="U31" s="8" t="s">
        <v>15</v>
      </c>
      <c r="V31" s="8"/>
      <c r="W31" s="10">
        <v>-157</v>
      </c>
      <c r="X31" s="10"/>
      <c r="Y31" s="18"/>
      <c r="Z31" s="18"/>
      <c r="AA31" s="18"/>
    </row>
    <row r="32" spans="1:27">
      <c r="A32" s="8" t="s">
        <v>11</v>
      </c>
      <c r="B32" s="36">
        <v>1</v>
      </c>
      <c r="C32" s="10">
        <v>-6</v>
      </c>
      <c r="D32" s="10"/>
      <c r="E32" s="32"/>
      <c r="F32" s="8" t="s">
        <v>16</v>
      </c>
      <c r="G32" s="36">
        <v>1</v>
      </c>
      <c r="H32" s="15">
        <v>27</v>
      </c>
      <c r="I32" s="11"/>
      <c r="J32" s="32"/>
      <c r="K32" s="8" t="s">
        <v>16</v>
      </c>
      <c r="L32" s="8"/>
      <c r="M32" s="15">
        <v>106</v>
      </c>
      <c r="N32" s="11"/>
      <c r="O32" s="32"/>
      <c r="P32" s="8" t="s">
        <v>16</v>
      </c>
      <c r="Q32" s="8"/>
      <c r="R32" s="15">
        <v>79</v>
      </c>
      <c r="S32" s="11"/>
      <c r="T32" s="32"/>
      <c r="U32" s="8" t="s">
        <v>16</v>
      </c>
      <c r="V32" s="8"/>
      <c r="W32" s="15">
        <v>70</v>
      </c>
      <c r="X32" s="11"/>
      <c r="Y32" s="18"/>
      <c r="Z32" s="18"/>
      <c r="AA32" s="18"/>
    </row>
    <row r="33" spans="1:27">
      <c r="A33" s="8" t="s">
        <v>12</v>
      </c>
      <c r="B33" s="36">
        <v>1</v>
      </c>
      <c r="C33" s="10">
        <v>-32</v>
      </c>
      <c r="D33" s="10"/>
      <c r="E33" s="32"/>
      <c r="F33" s="8" t="s">
        <v>17</v>
      </c>
      <c r="G33" s="36">
        <v>1</v>
      </c>
      <c r="H33" s="10">
        <v>-96</v>
      </c>
      <c r="I33" s="18"/>
      <c r="J33" s="32"/>
      <c r="K33" s="8" t="s">
        <v>17</v>
      </c>
      <c r="L33" s="8"/>
      <c r="M33" s="15">
        <v>1</v>
      </c>
      <c r="N33" s="18"/>
      <c r="O33" s="32"/>
      <c r="P33" s="8" t="s">
        <v>17</v>
      </c>
      <c r="Q33" s="8"/>
      <c r="R33" s="10">
        <v>-20</v>
      </c>
      <c r="S33" s="18"/>
      <c r="T33" s="32"/>
      <c r="U33" s="8" t="s">
        <v>17</v>
      </c>
      <c r="V33" s="8"/>
      <c r="W33" s="15">
        <v>142</v>
      </c>
      <c r="X33" s="18"/>
      <c r="Y33" s="18"/>
      <c r="Z33" s="18"/>
      <c r="AA33" s="18"/>
    </row>
    <row r="34" spans="1:27">
      <c r="A34" s="8" t="s">
        <v>13</v>
      </c>
      <c r="B34" s="16">
        <v>3</v>
      </c>
      <c r="C34" s="15">
        <v>44</v>
      </c>
      <c r="D34" s="10"/>
      <c r="E34" s="32"/>
      <c r="F34" s="8" t="s">
        <v>18</v>
      </c>
      <c r="G34" s="16">
        <v>2</v>
      </c>
      <c r="H34" s="15">
        <v>19</v>
      </c>
      <c r="J34" s="32"/>
      <c r="K34" s="8" t="s">
        <v>18</v>
      </c>
      <c r="L34" s="8"/>
      <c r="M34" s="15">
        <v>107</v>
      </c>
      <c r="O34" s="32"/>
      <c r="P34" s="8" t="s">
        <v>18</v>
      </c>
      <c r="Q34" s="8"/>
      <c r="R34" s="15">
        <v>48</v>
      </c>
      <c r="T34" s="32"/>
      <c r="U34" s="8" t="s">
        <v>18</v>
      </c>
      <c r="V34" s="8"/>
      <c r="W34" s="10">
        <v>-37</v>
      </c>
      <c r="Y34" s="18"/>
      <c r="Z34" s="18"/>
      <c r="AA34" s="18"/>
    </row>
    <row r="35" spans="1:27">
      <c r="A35" s="8" t="s">
        <v>14</v>
      </c>
      <c r="B35" s="36">
        <v>1</v>
      </c>
      <c r="C35" s="10">
        <v>-67</v>
      </c>
      <c r="D35" s="10"/>
      <c r="E35" s="32"/>
      <c r="F35" s="22" t="s">
        <v>21</v>
      </c>
      <c r="G35" s="8"/>
      <c r="H35" s="24">
        <f>SUM(H25:H34)</f>
        <v>101</v>
      </c>
      <c r="I35" s="23">
        <v>-250</v>
      </c>
      <c r="J35" s="32"/>
      <c r="K35" s="22" t="s">
        <v>21</v>
      </c>
      <c r="L35" s="8"/>
      <c r="M35" s="24">
        <f>SUM(M25:M34)</f>
        <v>433</v>
      </c>
      <c r="N35" s="23">
        <v>-55</v>
      </c>
      <c r="O35" s="32"/>
      <c r="P35" s="22" t="s">
        <v>21</v>
      </c>
      <c r="Q35" s="8"/>
      <c r="R35" s="24">
        <f>SUM(R25:R34)</f>
        <v>417</v>
      </c>
      <c r="S35" s="24">
        <v>62</v>
      </c>
      <c r="T35" s="32"/>
      <c r="U35" s="22" t="s">
        <v>21</v>
      </c>
      <c r="V35" s="8"/>
      <c r="W35" s="24">
        <f>SUM(W25:W34)</f>
        <v>484</v>
      </c>
      <c r="X35" s="24"/>
      <c r="Y35" s="18"/>
      <c r="Z35" s="18"/>
      <c r="AA35" s="18"/>
    </row>
    <row r="36" spans="1:27">
      <c r="A36" s="8" t="s">
        <v>15</v>
      </c>
      <c r="B36" s="36">
        <v>1</v>
      </c>
      <c r="C36" s="15">
        <v>84</v>
      </c>
      <c r="D36" s="10"/>
      <c r="E36" s="32"/>
      <c r="F36" s="8" t="s">
        <v>9</v>
      </c>
      <c r="G36" s="36">
        <v>1</v>
      </c>
      <c r="H36" s="10">
        <v>-38</v>
      </c>
      <c r="I36" s="11"/>
      <c r="J36" s="32"/>
      <c r="K36" s="8" t="s">
        <v>9</v>
      </c>
      <c r="L36" s="8"/>
      <c r="M36" s="10">
        <v>-27</v>
      </c>
      <c r="N36" s="11"/>
      <c r="O36" s="32"/>
      <c r="P36" s="8" t="s">
        <v>9</v>
      </c>
      <c r="Q36" s="8"/>
      <c r="R36" s="10">
        <v>-69</v>
      </c>
      <c r="S36" s="11"/>
      <c r="T36" s="32"/>
      <c r="U36" s="8" t="s">
        <v>9</v>
      </c>
      <c r="V36" s="8"/>
      <c r="W36" s="10">
        <v>-109</v>
      </c>
      <c r="X36" s="11"/>
      <c r="Y36" s="18"/>
      <c r="Z36" s="18"/>
      <c r="AA36" s="18"/>
    </row>
    <row r="37" spans="1:27">
      <c r="A37" s="8" t="s">
        <v>16</v>
      </c>
      <c r="B37" s="14">
        <v>4</v>
      </c>
      <c r="C37" s="10">
        <v>-45</v>
      </c>
      <c r="D37" s="10"/>
      <c r="E37" s="32"/>
      <c r="F37" s="8" t="s">
        <v>10</v>
      </c>
      <c r="G37" s="36">
        <v>1</v>
      </c>
      <c r="H37" s="15">
        <v>155</v>
      </c>
      <c r="I37" s="11"/>
      <c r="J37" s="32"/>
      <c r="K37" s="8" t="s">
        <v>10</v>
      </c>
      <c r="L37" s="8"/>
      <c r="M37" s="10">
        <v>-46</v>
      </c>
      <c r="N37" s="11"/>
      <c r="O37" s="32"/>
      <c r="P37" s="8" t="s">
        <v>10</v>
      </c>
      <c r="Q37" s="8"/>
      <c r="R37" s="15">
        <v>24</v>
      </c>
      <c r="S37" s="11"/>
      <c r="T37" s="32"/>
      <c r="U37" s="8" t="s">
        <v>10</v>
      </c>
      <c r="V37" s="8"/>
      <c r="W37" s="10">
        <v>-135</v>
      </c>
      <c r="X37" s="11"/>
      <c r="Y37" s="18"/>
      <c r="Z37" s="18"/>
      <c r="AA37" s="18"/>
    </row>
    <row r="38" spans="1:27">
      <c r="A38" s="22" t="s">
        <v>22</v>
      </c>
      <c r="B38" s="22"/>
      <c r="C38" s="23">
        <f>SUM(C30:C37)</f>
        <v>-246</v>
      </c>
      <c r="D38" s="23">
        <v>-25</v>
      </c>
      <c r="E38" s="32"/>
      <c r="F38" s="8" t="s">
        <v>11</v>
      </c>
      <c r="G38" s="36">
        <v>1</v>
      </c>
      <c r="H38" s="11">
        <v>0</v>
      </c>
      <c r="I38" s="11"/>
      <c r="J38" s="32"/>
      <c r="K38" s="8" t="s">
        <v>11</v>
      </c>
      <c r="L38" s="22"/>
      <c r="M38" s="11"/>
      <c r="N38" s="11"/>
      <c r="O38" s="32"/>
      <c r="P38" s="8" t="s">
        <v>11</v>
      </c>
      <c r="Q38" s="22"/>
      <c r="R38" s="15">
        <v>36</v>
      </c>
      <c r="S38" s="11"/>
      <c r="T38" s="32"/>
      <c r="U38" s="8" t="s">
        <v>11</v>
      </c>
      <c r="V38" s="22"/>
      <c r="W38" s="10">
        <v>-449</v>
      </c>
      <c r="X38" s="11"/>
      <c r="Y38" s="18"/>
      <c r="Z38" s="18"/>
      <c r="AA38" s="18"/>
    </row>
    <row r="39" spans="1:27">
      <c r="A39" s="18"/>
      <c r="B39" s="22"/>
      <c r="C39" s="18"/>
      <c r="D39" s="11"/>
      <c r="E39" s="32"/>
      <c r="F39" s="8" t="s">
        <v>12</v>
      </c>
      <c r="G39" s="36">
        <v>1</v>
      </c>
      <c r="H39" s="15">
        <v>57</v>
      </c>
      <c r="I39" s="11"/>
      <c r="J39" s="32"/>
      <c r="K39" s="8" t="s">
        <v>12</v>
      </c>
      <c r="L39" s="18"/>
      <c r="M39" s="15">
        <v>5</v>
      </c>
      <c r="N39" s="11"/>
      <c r="O39" s="32"/>
      <c r="P39" s="8" t="s">
        <v>12</v>
      </c>
      <c r="Q39" s="18"/>
      <c r="R39" s="15">
        <v>8</v>
      </c>
      <c r="S39" s="11"/>
      <c r="T39" s="32"/>
      <c r="U39" s="8" t="s">
        <v>12</v>
      </c>
      <c r="V39" s="18"/>
      <c r="W39" s="15">
        <v>39</v>
      </c>
      <c r="X39" s="11"/>
      <c r="Y39" s="18"/>
      <c r="Z39" s="18"/>
      <c r="AA39" s="18"/>
    </row>
    <row r="40" spans="1:27">
      <c r="E40" s="32"/>
      <c r="F40" s="8" t="s">
        <v>13</v>
      </c>
      <c r="G40" s="16">
        <v>2</v>
      </c>
      <c r="H40" s="15">
        <v>102</v>
      </c>
      <c r="I40" s="11"/>
      <c r="J40" s="32"/>
      <c r="K40" s="8" t="s">
        <v>13</v>
      </c>
      <c r="M40" s="10">
        <v>-74</v>
      </c>
      <c r="N40" s="11"/>
      <c r="O40" s="32"/>
      <c r="P40" s="8" t="s">
        <v>13</v>
      </c>
      <c r="R40" s="10">
        <v>-159</v>
      </c>
      <c r="S40" s="11"/>
      <c r="T40" s="32"/>
      <c r="U40" s="8" t="s">
        <v>13</v>
      </c>
      <c r="W40" s="10">
        <v>-128</v>
      </c>
      <c r="X40" s="11"/>
      <c r="Y40" s="18"/>
      <c r="Z40" s="18"/>
      <c r="AA40" s="18"/>
    </row>
    <row r="41" spans="1:27">
      <c r="A41" s="18"/>
      <c r="B41" s="22"/>
      <c r="C41" s="18"/>
      <c r="D41" s="11"/>
      <c r="E41" s="32"/>
      <c r="F41" s="8" t="s">
        <v>14</v>
      </c>
      <c r="G41" s="36">
        <v>1</v>
      </c>
      <c r="H41" s="15">
        <v>38</v>
      </c>
      <c r="I41" s="10"/>
      <c r="J41" s="32"/>
      <c r="K41" s="8" t="s">
        <v>14</v>
      </c>
      <c r="L41" s="18"/>
      <c r="M41" s="10">
        <v>-43</v>
      </c>
      <c r="N41" s="10"/>
      <c r="O41" s="32"/>
      <c r="P41" s="8" t="s">
        <v>14</v>
      </c>
      <c r="Q41" s="18"/>
      <c r="R41" s="15">
        <v>2</v>
      </c>
      <c r="S41" s="10"/>
      <c r="T41" s="32"/>
      <c r="U41" s="8" t="s">
        <v>14</v>
      </c>
      <c r="V41" s="18"/>
      <c r="W41" s="10">
        <v>-233</v>
      </c>
      <c r="X41" s="10"/>
      <c r="Y41" s="18"/>
      <c r="Z41" s="18"/>
      <c r="AA41" s="18"/>
    </row>
    <row r="42" spans="1:27">
      <c r="A42" s="18"/>
      <c r="B42" s="22"/>
      <c r="C42" s="18"/>
      <c r="D42" s="11"/>
      <c r="E42" s="32"/>
      <c r="F42" s="8" t="s">
        <v>15</v>
      </c>
      <c r="G42" s="16">
        <v>3</v>
      </c>
      <c r="H42" s="15">
        <v>67</v>
      </c>
      <c r="I42" s="10"/>
      <c r="J42" s="32"/>
      <c r="K42" s="8" t="s">
        <v>15</v>
      </c>
      <c r="L42" s="18"/>
      <c r="M42" s="10"/>
      <c r="N42" s="10"/>
      <c r="O42" s="32"/>
      <c r="P42" s="8" t="s">
        <v>15</v>
      </c>
      <c r="Q42" s="18"/>
      <c r="R42" s="10">
        <v>-10</v>
      </c>
      <c r="S42" s="10"/>
      <c r="T42" s="32"/>
      <c r="U42" s="8" t="s">
        <v>15</v>
      </c>
      <c r="V42" s="18"/>
      <c r="W42" s="15">
        <v>101</v>
      </c>
      <c r="X42" s="10"/>
      <c r="Y42" s="18"/>
      <c r="Z42" s="18"/>
      <c r="AA42" s="18"/>
    </row>
    <row r="43" spans="1:27">
      <c r="A43" s="18"/>
      <c r="B43" s="22"/>
      <c r="C43" s="18"/>
      <c r="D43" s="11"/>
      <c r="E43" s="32"/>
      <c r="F43" s="8" t="s">
        <v>16</v>
      </c>
      <c r="G43" s="16">
        <v>2</v>
      </c>
      <c r="H43" s="15">
        <v>55</v>
      </c>
      <c r="I43" s="11"/>
      <c r="J43" s="32"/>
      <c r="K43" s="8" t="s">
        <v>16</v>
      </c>
      <c r="L43" s="18"/>
      <c r="M43" s="11">
        <v>0</v>
      </c>
      <c r="N43" s="11"/>
      <c r="O43" s="32"/>
      <c r="P43" s="8" t="s">
        <v>16</v>
      </c>
      <c r="Q43" s="18"/>
      <c r="R43" s="15">
        <v>28</v>
      </c>
      <c r="S43" s="11"/>
      <c r="T43" s="32"/>
      <c r="U43" s="8" t="s">
        <v>16</v>
      </c>
      <c r="V43" s="18"/>
      <c r="W43" s="10">
        <v>-59</v>
      </c>
      <c r="X43" s="11"/>
      <c r="Y43" s="18"/>
      <c r="Z43" s="18"/>
      <c r="AA43" s="18"/>
    </row>
    <row r="44" spans="1:27">
      <c r="A44" s="18"/>
      <c r="B44" s="22"/>
      <c r="C44" s="18"/>
      <c r="D44" s="11"/>
      <c r="E44" s="32"/>
      <c r="F44" s="8" t="s">
        <v>17</v>
      </c>
      <c r="G44" s="14">
        <v>2</v>
      </c>
      <c r="H44" s="10">
        <v>-66</v>
      </c>
      <c r="I44" s="18"/>
      <c r="J44" s="32"/>
      <c r="K44" s="8" t="s">
        <v>17</v>
      </c>
      <c r="L44" s="18"/>
      <c r="M44" s="10">
        <v>-11</v>
      </c>
      <c r="N44" s="18"/>
      <c r="O44" s="32"/>
      <c r="P44" s="8" t="s">
        <v>17</v>
      </c>
      <c r="Q44" s="18"/>
      <c r="R44" s="15">
        <v>125</v>
      </c>
      <c r="S44" s="18"/>
      <c r="T44" s="32"/>
      <c r="U44" s="8" t="s">
        <v>17</v>
      </c>
      <c r="V44" s="18"/>
      <c r="W44" s="15">
        <v>92</v>
      </c>
      <c r="X44" s="18"/>
      <c r="Y44" s="18"/>
      <c r="Z44" s="18"/>
      <c r="AA44" s="18"/>
    </row>
    <row r="45" spans="1:27">
      <c r="A45" s="18"/>
      <c r="B45" s="22"/>
      <c r="C45" s="18"/>
      <c r="D45" s="11"/>
      <c r="E45" s="32"/>
      <c r="F45" s="8" t="s">
        <v>18</v>
      </c>
      <c r="G45" s="36">
        <v>1</v>
      </c>
      <c r="H45" s="10">
        <v>-52</v>
      </c>
      <c r="J45" s="32"/>
      <c r="K45" s="8" t="s">
        <v>18</v>
      </c>
      <c r="L45" s="18"/>
      <c r="M45" s="11">
        <v>0</v>
      </c>
      <c r="O45" s="32"/>
      <c r="P45" s="8" t="s">
        <v>18</v>
      </c>
      <c r="Q45" s="18"/>
      <c r="R45" s="15">
        <v>87</v>
      </c>
      <c r="T45" s="32"/>
      <c r="U45" s="8" t="s">
        <v>18</v>
      </c>
      <c r="V45" s="18"/>
      <c r="W45" s="15">
        <v>9</v>
      </c>
      <c r="Y45" s="18"/>
      <c r="Z45" s="18"/>
      <c r="AA45" s="18"/>
    </row>
    <row r="46" spans="1:27">
      <c r="A46" s="18"/>
      <c r="B46" s="22"/>
      <c r="C46" s="18"/>
      <c r="D46" s="18"/>
      <c r="E46" s="32"/>
      <c r="F46" s="22" t="s">
        <v>22</v>
      </c>
      <c r="G46" s="18"/>
      <c r="H46" s="24">
        <f>SUM(H36:H45)</f>
        <v>318</v>
      </c>
      <c r="I46" s="24">
        <v>435</v>
      </c>
      <c r="J46" s="32"/>
      <c r="K46" s="22" t="s">
        <v>22</v>
      </c>
      <c r="L46" s="18"/>
      <c r="M46" s="23">
        <f>SUM(M36:M45)</f>
        <v>-196</v>
      </c>
      <c r="N46" s="24">
        <v>75</v>
      </c>
      <c r="O46" s="32"/>
      <c r="P46" s="22" t="s">
        <v>22</v>
      </c>
      <c r="Q46" s="18"/>
      <c r="R46" s="23">
        <f>SUM(R36:R45)</f>
        <v>72</v>
      </c>
      <c r="S46" s="23">
        <v>-225</v>
      </c>
      <c r="T46" s="32"/>
      <c r="U46" s="22" t="s">
        <v>22</v>
      </c>
      <c r="V46" s="18"/>
      <c r="W46" s="23">
        <f>SUM(W36:W45)</f>
        <v>-872</v>
      </c>
      <c r="X46" s="24"/>
      <c r="Y46" s="18"/>
      <c r="Z46" s="18"/>
      <c r="AA46" s="18"/>
    </row>
    <row r="47" spans="1:27" ht="18.75">
      <c r="A47" s="22" t="s">
        <v>34</v>
      </c>
      <c r="B47" s="22"/>
      <c r="C47" s="28">
        <f>C38+C29+C20+C11</f>
        <v>-376</v>
      </c>
      <c r="D47" s="28">
        <v>-50</v>
      </c>
      <c r="E47" s="32"/>
      <c r="F47" s="18"/>
      <c r="G47" s="22"/>
      <c r="H47" s="37">
        <f>H46+H35+H24+H13</f>
        <v>752</v>
      </c>
      <c r="I47" s="38">
        <v>64</v>
      </c>
      <c r="J47" s="32"/>
      <c r="K47" s="18"/>
      <c r="L47" s="22"/>
      <c r="M47" s="28">
        <f>M46+M35+M24+M13</f>
        <v>-196</v>
      </c>
      <c r="N47" s="28">
        <f>N46+N35+N24+N13</f>
        <v>-171</v>
      </c>
      <c r="O47" s="32"/>
      <c r="P47" s="18"/>
      <c r="Q47" s="22"/>
      <c r="R47" s="37">
        <f>R46+R35+R24+R13</f>
        <v>602</v>
      </c>
      <c r="S47" s="28">
        <f>S46+S35+S24+S13</f>
        <v>-85</v>
      </c>
      <c r="T47" s="32"/>
      <c r="U47" s="18"/>
      <c r="V47" s="22"/>
      <c r="W47" s="37">
        <f>W46+W35+W24+W13</f>
        <v>2895</v>
      </c>
      <c r="X47" s="28">
        <f>X46+X35+X24+X13</f>
        <v>0</v>
      </c>
      <c r="Y47" s="18"/>
      <c r="Z47" s="18"/>
      <c r="AA47" s="18"/>
    </row>
    <row r="48" spans="1:27">
      <c r="A48" s="18"/>
      <c r="B48" s="22"/>
      <c r="C48" s="18"/>
      <c r="D48" s="11"/>
      <c r="F48" s="18"/>
      <c r="G48" s="18"/>
      <c r="H48" s="18"/>
      <c r="I48" s="11"/>
      <c r="K48" s="18"/>
      <c r="L48" s="18"/>
      <c r="M48" s="18"/>
      <c r="N48" s="11"/>
      <c r="P48" s="18"/>
      <c r="Q48" s="18"/>
      <c r="R48" s="18"/>
      <c r="S48" s="11"/>
      <c r="U48" s="18"/>
      <c r="V48" s="18"/>
      <c r="W48" s="18"/>
      <c r="X48" s="11"/>
      <c r="Y48" s="18"/>
      <c r="Z48" s="18"/>
      <c r="AA48" s="18"/>
    </row>
    <row r="49" spans="1:27">
      <c r="A49" s="101" t="s">
        <v>35</v>
      </c>
      <c r="B49" s="101"/>
      <c r="C49" s="101"/>
      <c r="D49" s="101"/>
      <c r="F49" s="101" t="s">
        <v>36</v>
      </c>
      <c r="G49" s="101"/>
      <c r="H49" s="101"/>
      <c r="I49" s="101"/>
      <c r="K49" s="101"/>
      <c r="L49" s="101"/>
      <c r="M49" s="101"/>
      <c r="N49" s="101"/>
      <c r="P49" s="101" t="s">
        <v>37</v>
      </c>
      <c r="Q49" s="101"/>
      <c r="R49" s="101"/>
      <c r="S49" s="101"/>
      <c r="U49" s="102"/>
      <c r="V49" s="102"/>
      <c r="W49" s="102"/>
      <c r="X49" s="102"/>
      <c r="Y49" s="18"/>
      <c r="Z49" s="18"/>
      <c r="AA49" s="18"/>
    </row>
    <row r="50" spans="1:27">
      <c r="A50" s="2" t="s">
        <v>30</v>
      </c>
      <c r="B50" s="2"/>
      <c r="C50" s="5" t="s">
        <v>32</v>
      </c>
      <c r="D50" s="34" t="s">
        <v>33</v>
      </c>
      <c r="F50" s="2" t="s">
        <v>30</v>
      </c>
      <c r="G50" s="2"/>
      <c r="H50" s="5" t="s">
        <v>32</v>
      </c>
      <c r="I50" s="34" t="s">
        <v>33</v>
      </c>
      <c r="K50" s="2" t="s">
        <v>30</v>
      </c>
      <c r="L50" s="2"/>
      <c r="M50" s="5" t="s">
        <v>32</v>
      </c>
      <c r="N50" s="34" t="s">
        <v>33</v>
      </c>
      <c r="P50" s="2" t="s">
        <v>30</v>
      </c>
      <c r="Q50" s="2"/>
      <c r="R50" s="5" t="s">
        <v>32</v>
      </c>
      <c r="S50" s="34" t="s">
        <v>33</v>
      </c>
      <c r="U50" s="39"/>
      <c r="V50" s="39"/>
      <c r="W50" s="39"/>
      <c r="X50" s="8"/>
      <c r="Y50" s="18"/>
      <c r="Z50" s="18"/>
      <c r="AA50" s="18"/>
    </row>
    <row r="51" spans="1:27">
      <c r="A51" s="8" t="s">
        <v>9</v>
      </c>
      <c r="B51" s="8"/>
      <c r="C51" s="10">
        <v>-77</v>
      </c>
      <c r="D51" s="11"/>
      <c r="F51" s="8" t="s">
        <v>9</v>
      </c>
      <c r="G51" s="8"/>
      <c r="H51" s="10">
        <v>-268</v>
      </c>
      <c r="I51" s="11"/>
      <c r="K51" s="8" t="s">
        <v>9</v>
      </c>
      <c r="L51" s="8"/>
      <c r="M51" s="15">
        <v>95</v>
      </c>
      <c r="N51" s="11"/>
      <c r="P51" s="8" t="s">
        <v>9</v>
      </c>
      <c r="Q51" s="8"/>
      <c r="R51" s="15"/>
      <c r="S51" s="11"/>
      <c r="U51" s="8"/>
      <c r="V51" s="8"/>
      <c r="W51" s="10"/>
      <c r="X51" s="11"/>
      <c r="Y51" s="18"/>
      <c r="Z51" s="18"/>
      <c r="AA51" s="18"/>
    </row>
    <row r="52" spans="1:27">
      <c r="A52" s="8" t="s">
        <v>10</v>
      </c>
      <c r="B52" s="8"/>
      <c r="C52" s="10">
        <v>-83</v>
      </c>
      <c r="D52" s="11"/>
      <c r="F52" s="8" t="s">
        <v>10</v>
      </c>
      <c r="G52" s="8"/>
      <c r="H52" s="10">
        <v>-17</v>
      </c>
      <c r="I52" s="11"/>
      <c r="K52" s="8" t="s">
        <v>10</v>
      </c>
      <c r="L52" s="8"/>
      <c r="M52" s="15">
        <v>142</v>
      </c>
      <c r="N52" s="11"/>
      <c r="P52" s="8" t="s">
        <v>10</v>
      </c>
      <c r="Q52" s="8"/>
      <c r="R52" s="15"/>
      <c r="S52" s="11"/>
      <c r="U52" s="8"/>
      <c r="V52" s="8"/>
      <c r="W52" s="10"/>
      <c r="X52" s="11"/>
      <c r="Y52" s="18"/>
      <c r="Z52" s="18"/>
      <c r="AA52" s="18"/>
    </row>
    <row r="53" spans="1:27">
      <c r="A53" s="8" t="s">
        <v>11</v>
      </c>
      <c r="B53" s="8"/>
      <c r="C53" s="10">
        <v>-73</v>
      </c>
      <c r="D53" s="11"/>
      <c r="F53" s="8" t="s">
        <v>11</v>
      </c>
      <c r="G53" s="8"/>
      <c r="H53" s="15">
        <v>551</v>
      </c>
      <c r="I53" s="11"/>
      <c r="K53" s="8" t="s">
        <v>11</v>
      </c>
      <c r="L53" s="8"/>
      <c r="M53" s="10">
        <v>-331</v>
      </c>
      <c r="N53" s="11"/>
      <c r="P53" s="8" t="s">
        <v>11</v>
      </c>
      <c r="Q53" s="8"/>
      <c r="R53" s="10"/>
      <c r="S53" s="11"/>
      <c r="U53" s="8"/>
      <c r="V53" s="8"/>
      <c r="W53" s="15"/>
      <c r="X53" s="11"/>
      <c r="Y53" s="18"/>
      <c r="Z53" s="18"/>
      <c r="AA53" s="18"/>
    </row>
    <row r="54" spans="1:27">
      <c r="A54" s="8" t="s">
        <v>12</v>
      </c>
      <c r="B54" s="8"/>
      <c r="C54" s="15">
        <v>32</v>
      </c>
      <c r="D54" s="11"/>
      <c r="F54" s="8" t="s">
        <v>12</v>
      </c>
      <c r="G54" s="8"/>
      <c r="H54" s="15">
        <v>138</v>
      </c>
      <c r="I54" s="11"/>
      <c r="K54" s="8" t="s">
        <v>12</v>
      </c>
      <c r="L54" s="8"/>
      <c r="M54" s="10">
        <v>-59</v>
      </c>
      <c r="N54" s="11"/>
      <c r="P54" s="8" t="s">
        <v>12</v>
      </c>
      <c r="Q54" s="8"/>
      <c r="R54" s="10"/>
      <c r="S54" s="11"/>
      <c r="U54" s="8"/>
      <c r="V54" s="8"/>
      <c r="W54" s="10"/>
      <c r="X54" s="11"/>
      <c r="Y54" s="18"/>
      <c r="Z54" s="18"/>
      <c r="AA54" s="18"/>
    </row>
    <row r="55" spans="1:27">
      <c r="A55" s="8" t="s">
        <v>13</v>
      </c>
      <c r="B55" s="8"/>
      <c r="C55" s="10">
        <v>-125</v>
      </c>
      <c r="D55" s="11"/>
      <c r="F55" s="8" t="s">
        <v>13</v>
      </c>
      <c r="G55" s="8"/>
      <c r="H55" s="10">
        <v>-96</v>
      </c>
      <c r="I55" s="11"/>
      <c r="K55" s="8" t="s">
        <v>13</v>
      </c>
      <c r="L55" s="8"/>
      <c r="M55" s="15">
        <v>60</v>
      </c>
      <c r="N55" s="11"/>
      <c r="P55" s="8" t="s">
        <v>13</v>
      </c>
      <c r="Q55" s="8"/>
      <c r="R55" s="15"/>
      <c r="S55" s="11"/>
      <c r="U55" s="8"/>
      <c r="V55" s="8"/>
      <c r="W55" s="10"/>
      <c r="X55" s="11"/>
      <c r="Y55" s="18"/>
      <c r="Z55" s="18"/>
      <c r="AA55" s="18"/>
    </row>
    <row r="56" spans="1:27">
      <c r="A56" s="8" t="s">
        <v>14</v>
      </c>
      <c r="B56" s="8"/>
      <c r="C56" s="10">
        <v>-5</v>
      </c>
      <c r="D56" s="10"/>
      <c r="F56" s="8" t="s">
        <v>14</v>
      </c>
      <c r="G56" s="8"/>
      <c r="H56" s="15">
        <v>345</v>
      </c>
      <c r="I56" s="10"/>
      <c r="K56" s="8" t="s">
        <v>14</v>
      </c>
      <c r="L56" s="8"/>
      <c r="M56" s="10">
        <v>-190</v>
      </c>
      <c r="N56" s="10"/>
      <c r="P56" s="8" t="s">
        <v>14</v>
      </c>
      <c r="Q56" s="8"/>
      <c r="R56" s="10"/>
      <c r="S56" s="10"/>
      <c r="U56" s="8"/>
      <c r="V56" s="8"/>
      <c r="W56" s="15"/>
      <c r="X56" s="10"/>
      <c r="Y56" s="18"/>
      <c r="Z56" s="18"/>
      <c r="AA56" s="18"/>
    </row>
    <row r="57" spans="1:27">
      <c r="A57" s="8" t="s">
        <v>15</v>
      </c>
      <c r="B57" s="8"/>
      <c r="C57" s="10">
        <v>-47</v>
      </c>
      <c r="D57" s="10"/>
      <c r="F57" s="8" t="s">
        <v>15</v>
      </c>
      <c r="G57" s="8"/>
      <c r="H57" s="10">
        <v>-16</v>
      </c>
      <c r="I57" s="10"/>
      <c r="K57" s="8" t="s">
        <v>15</v>
      </c>
      <c r="L57" s="8"/>
      <c r="M57" s="15">
        <v>31</v>
      </c>
      <c r="N57" s="10"/>
      <c r="P57" s="8" t="s">
        <v>15</v>
      </c>
      <c r="Q57" s="8"/>
      <c r="R57" s="15"/>
      <c r="S57" s="10"/>
      <c r="U57" s="8"/>
      <c r="V57" s="8"/>
      <c r="W57" s="15"/>
      <c r="X57" s="10"/>
      <c r="Y57" s="18"/>
      <c r="Z57" s="18"/>
      <c r="AA57" s="18"/>
    </row>
    <row r="58" spans="1:27">
      <c r="A58" s="8" t="s">
        <v>16</v>
      </c>
      <c r="B58" s="8"/>
      <c r="C58" s="15">
        <v>87</v>
      </c>
      <c r="D58" s="11"/>
      <c r="F58" s="8" t="s">
        <v>16</v>
      </c>
      <c r="G58" s="8"/>
      <c r="H58" s="15">
        <v>343</v>
      </c>
      <c r="I58" s="11"/>
      <c r="K58" s="8" t="s">
        <v>16</v>
      </c>
      <c r="L58" s="8"/>
      <c r="M58" s="15">
        <v>73</v>
      </c>
      <c r="N58" s="11"/>
      <c r="P58" s="8" t="s">
        <v>16</v>
      </c>
      <c r="Q58" s="8"/>
      <c r="R58" s="15"/>
      <c r="S58" s="11"/>
      <c r="U58" s="8"/>
      <c r="V58" s="8"/>
      <c r="W58" s="15"/>
      <c r="X58" s="11"/>
      <c r="Y58" s="18"/>
      <c r="Z58" s="18"/>
      <c r="AA58" s="18"/>
    </row>
    <row r="59" spans="1:27">
      <c r="A59" s="8" t="s">
        <v>17</v>
      </c>
      <c r="B59" s="8"/>
      <c r="C59" s="10">
        <v>-179</v>
      </c>
      <c r="D59" s="18"/>
      <c r="F59" s="8" t="s">
        <v>17</v>
      </c>
      <c r="G59" s="8"/>
      <c r="H59" s="15">
        <v>390</v>
      </c>
      <c r="I59" s="18"/>
      <c r="K59" s="8" t="s">
        <v>17</v>
      </c>
      <c r="L59" s="8"/>
      <c r="M59" s="10">
        <v>-51</v>
      </c>
      <c r="N59" s="18"/>
      <c r="P59" s="8" t="s">
        <v>17</v>
      </c>
      <c r="Q59" s="8"/>
      <c r="R59" s="10"/>
      <c r="S59" s="18"/>
      <c r="U59" s="8"/>
      <c r="V59" s="8"/>
      <c r="W59" s="10"/>
      <c r="X59" s="18"/>
      <c r="Y59" s="18"/>
      <c r="Z59" s="18"/>
      <c r="AA59" s="18"/>
    </row>
    <row r="60" spans="1:27">
      <c r="A60" s="8" t="s">
        <v>18</v>
      </c>
      <c r="B60" s="8"/>
      <c r="C60" s="20">
        <v>60</v>
      </c>
      <c r="F60" s="8" t="s">
        <v>18</v>
      </c>
      <c r="G60" s="8"/>
      <c r="H60" s="15">
        <v>218</v>
      </c>
      <c r="K60" s="8" t="s">
        <v>18</v>
      </c>
      <c r="L60" s="8"/>
      <c r="M60" s="10">
        <v>-57</v>
      </c>
      <c r="P60" s="8" t="s">
        <v>18</v>
      </c>
      <c r="Q60" s="8"/>
      <c r="R60" s="10"/>
      <c r="U60" s="8"/>
      <c r="V60" s="8"/>
      <c r="W60" s="19"/>
      <c r="X60" s="40"/>
      <c r="Y60" s="18"/>
      <c r="Z60" s="18"/>
      <c r="AA60" s="18"/>
    </row>
    <row r="61" spans="1:27">
      <c r="A61" s="22" t="s">
        <v>19</v>
      </c>
      <c r="B61" s="22"/>
      <c r="C61" s="23">
        <f>SUM(C51:C60)</f>
        <v>-410</v>
      </c>
      <c r="D61" s="23">
        <v>0</v>
      </c>
      <c r="F61" s="22" t="s">
        <v>19</v>
      </c>
      <c r="G61" s="22"/>
      <c r="H61" s="24">
        <f>SUM(H51:H60)</f>
        <v>1588</v>
      </c>
      <c r="I61" s="24"/>
      <c r="K61" s="22" t="s">
        <v>19</v>
      </c>
      <c r="L61" s="22"/>
      <c r="M61" s="23">
        <f>SUM(M51:M60)</f>
        <v>-287</v>
      </c>
      <c r="N61" s="24"/>
      <c r="P61" s="22" t="s">
        <v>19</v>
      </c>
      <c r="Q61" s="22"/>
      <c r="R61" s="23">
        <f>SUM(R51:R60)</f>
        <v>0</v>
      </c>
      <c r="S61" s="24"/>
      <c r="U61" s="22"/>
      <c r="V61" s="22"/>
      <c r="W61" s="41"/>
      <c r="X61" s="42"/>
      <c r="Y61" s="18"/>
      <c r="Z61" s="18"/>
      <c r="AA61" s="18"/>
    </row>
    <row r="62" spans="1:27">
      <c r="A62" s="8" t="s">
        <v>9</v>
      </c>
      <c r="B62" s="8"/>
      <c r="C62" s="10">
        <v>-12</v>
      </c>
      <c r="D62" s="11"/>
      <c r="F62" s="8" t="s">
        <v>9</v>
      </c>
      <c r="G62" s="8"/>
      <c r="H62" s="10">
        <v>-8</v>
      </c>
      <c r="I62" s="11"/>
      <c r="K62" s="8"/>
      <c r="L62" s="8"/>
      <c r="M62" s="15"/>
      <c r="N62" s="11"/>
      <c r="P62" s="8" t="s">
        <v>9</v>
      </c>
      <c r="Q62" s="8"/>
      <c r="R62" s="15"/>
      <c r="S62" s="11"/>
      <c r="U62" s="8"/>
      <c r="V62" s="8"/>
      <c r="W62" s="15"/>
      <c r="X62" s="11"/>
      <c r="Y62" s="18"/>
      <c r="Z62" s="18"/>
      <c r="AA62" s="18"/>
    </row>
    <row r="63" spans="1:27">
      <c r="A63" s="8" t="s">
        <v>10</v>
      </c>
      <c r="B63" s="8"/>
      <c r="C63" s="10">
        <v>-148</v>
      </c>
      <c r="D63" s="11"/>
      <c r="F63" s="8" t="s">
        <v>10</v>
      </c>
      <c r="G63" s="8"/>
      <c r="H63" s="15">
        <v>159</v>
      </c>
      <c r="I63" s="11"/>
      <c r="K63" s="8"/>
      <c r="L63" s="8"/>
      <c r="M63" s="15"/>
      <c r="N63" s="11"/>
      <c r="P63" s="8" t="s">
        <v>10</v>
      </c>
      <c r="Q63" s="8"/>
      <c r="R63" s="15"/>
      <c r="S63" s="11"/>
      <c r="U63" s="8"/>
      <c r="V63" s="8"/>
      <c r="W63" s="15"/>
      <c r="X63" s="11"/>
      <c r="Y63" s="18"/>
      <c r="Z63" s="18"/>
      <c r="AA63" s="18"/>
    </row>
    <row r="64" spans="1:27">
      <c r="A64" s="8" t="s">
        <v>11</v>
      </c>
      <c r="B64" s="8"/>
      <c r="C64" s="15">
        <v>263</v>
      </c>
      <c r="D64" s="11"/>
      <c r="F64" s="8" t="s">
        <v>11</v>
      </c>
      <c r="G64" s="8"/>
      <c r="H64" s="10">
        <v>-42</v>
      </c>
      <c r="I64" s="11"/>
      <c r="K64" s="8"/>
      <c r="L64" s="8"/>
      <c r="M64" s="10"/>
      <c r="N64" s="11"/>
      <c r="P64" s="8" t="s">
        <v>11</v>
      </c>
      <c r="Q64" s="8"/>
      <c r="R64" s="10"/>
      <c r="S64" s="11"/>
      <c r="U64" s="8"/>
      <c r="V64" s="8"/>
      <c r="W64" s="15"/>
      <c r="X64" s="11"/>
      <c r="Y64" s="18"/>
      <c r="Z64" s="18"/>
      <c r="AA64" s="18"/>
    </row>
    <row r="65" spans="1:27">
      <c r="A65" s="8" t="s">
        <v>12</v>
      </c>
      <c r="B65" s="8"/>
      <c r="C65" s="10">
        <v>-12</v>
      </c>
      <c r="D65" s="11"/>
      <c r="F65" s="8" t="s">
        <v>12</v>
      </c>
      <c r="G65" s="8"/>
      <c r="H65" s="10">
        <v>-58</v>
      </c>
      <c r="I65" s="11"/>
      <c r="K65" s="8"/>
      <c r="L65" s="8"/>
      <c r="M65" s="10"/>
      <c r="N65" s="11"/>
      <c r="P65" s="8" t="s">
        <v>12</v>
      </c>
      <c r="Q65" s="8"/>
      <c r="R65" s="10"/>
      <c r="S65" s="11"/>
      <c r="U65" s="8"/>
      <c r="V65" s="8"/>
      <c r="W65" s="10"/>
      <c r="X65" s="11"/>
      <c r="Y65" s="18"/>
      <c r="Z65" s="18"/>
      <c r="AA65" s="18"/>
    </row>
    <row r="66" spans="1:27">
      <c r="A66" s="8" t="s">
        <v>13</v>
      </c>
      <c r="B66" s="8"/>
      <c r="C66" s="10">
        <v>-152</v>
      </c>
      <c r="D66" s="11"/>
      <c r="F66" s="8" t="s">
        <v>13</v>
      </c>
      <c r="G66" s="8"/>
      <c r="H66" s="15">
        <v>88</v>
      </c>
      <c r="I66" s="11"/>
      <c r="K66" s="8"/>
      <c r="L66" s="8"/>
      <c r="M66" s="15"/>
      <c r="N66" s="11"/>
      <c r="P66" s="8" t="s">
        <v>13</v>
      </c>
      <c r="Q66" s="8"/>
      <c r="R66" s="15"/>
      <c r="S66" s="11"/>
      <c r="U66" s="8"/>
      <c r="V66" s="8"/>
      <c r="W66" s="10"/>
      <c r="X66" s="11"/>
      <c r="Y66" s="18"/>
      <c r="Z66" s="18"/>
      <c r="AA66" s="18"/>
    </row>
    <row r="67" spans="1:27">
      <c r="A67" s="8" t="s">
        <v>14</v>
      </c>
      <c r="B67" s="8"/>
      <c r="C67" s="15">
        <v>35</v>
      </c>
      <c r="D67" s="10"/>
      <c r="F67" s="8" t="s">
        <v>14</v>
      </c>
      <c r="G67" s="8"/>
      <c r="H67" s="10">
        <v>-101</v>
      </c>
      <c r="I67" s="10"/>
      <c r="K67" s="8"/>
      <c r="L67" s="8"/>
      <c r="M67" s="10"/>
      <c r="N67" s="10"/>
      <c r="P67" s="8" t="s">
        <v>14</v>
      </c>
      <c r="Q67" s="8"/>
      <c r="R67" s="10"/>
      <c r="S67" s="10"/>
      <c r="U67" s="8"/>
      <c r="V67" s="8"/>
      <c r="W67" s="10"/>
      <c r="X67" s="10"/>
      <c r="Y67" s="18"/>
      <c r="Z67" s="18"/>
      <c r="AA67" s="18"/>
    </row>
    <row r="68" spans="1:27">
      <c r="A68" s="8" t="s">
        <v>15</v>
      </c>
      <c r="B68" s="8"/>
      <c r="C68" s="15">
        <v>86</v>
      </c>
      <c r="D68" s="10"/>
      <c r="F68" s="8" t="s">
        <v>15</v>
      </c>
      <c r="G68" s="8"/>
      <c r="H68" s="15">
        <v>116</v>
      </c>
      <c r="I68" s="10"/>
      <c r="K68" s="8"/>
      <c r="L68" s="8"/>
      <c r="M68" s="15"/>
      <c r="N68" s="10"/>
      <c r="P68" s="8" t="s">
        <v>15</v>
      </c>
      <c r="Q68" s="8"/>
      <c r="R68" s="15"/>
      <c r="S68" s="10"/>
      <c r="U68" s="8"/>
      <c r="V68" s="8"/>
      <c r="W68" s="10"/>
      <c r="X68" s="10"/>
      <c r="Y68" s="18"/>
      <c r="Z68" s="18"/>
      <c r="AA68" s="18"/>
    </row>
    <row r="69" spans="1:27">
      <c r="A69" s="8" t="s">
        <v>16</v>
      </c>
      <c r="B69" s="8"/>
      <c r="C69" s="15">
        <v>115</v>
      </c>
      <c r="D69" s="11"/>
      <c r="F69" s="8" t="s">
        <v>16</v>
      </c>
      <c r="G69" s="8"/>
      <c r="H69" s="15">
        <v>90</v>
      </c>
      <c r="I69" s="11"/>
      <c r="K69" s="8"/>
      <c r="L69" s="8"/>
      <c r="M69" s="15"/>
      <c r="N69" s="11"/>
      <c r="P69" s="8" t="s">
        <v>16</v>
      </c>
      <c r="Q69" s="8"/>
      <c r="R69" s="15"/>
      <c r="S69" s="11"/>
      <c r="U69" s="8"/>
      <c r="V69" s="8"/>
      <c r="W69" s="15"/>
      <c r="X69" s="11"/>
      <c r="Y69" s="18"/>
      <c r="Z69" s="18"/>
      <c r="AA69" s="18"/>
    </row>
    <row r="70" spans="1:27">
      <c r="A70" s="8" t="s">
        <v>17</v>
      </c>
      <c r="B70" s="8"/>
      <c r="C70" s="10">
        <v>-9</v>
      </c>
      <c r="D70" s="18"/>
      <c r="F70" s="8" t="s">
        <v>17</v>
      </c>
      <c r="G70" s="8"/>
      <c r="H70" s="10">
        <v>-23</v>
      </c>
      <c r="I70" s="18"/>
      <c r="K70" s="8"/>
      <c r="L70" s="8"/>
      <c r="M70" s="10"/>
      <c r="N70" s="18"/>
      <c r="P70" s="8" t="s">
        <v>17</v>
      </c>
      <c r="Q70" s="8"/>
      <c r="R70" s="10"/>
      <c r="S70" s="18"/>
      <c r="U70" s="8"/>
      <c r="V70" s="8"/>
      <c r="W70" s="10"/>
      <c r="X70" s="18"/>
      <c r="Y70" s="18"/>
      <c r="Z70" s="18"/>
      <c r="AA70" s="18"/>
    </row>
    <row r="71" spans="1:27">
      <c r="A71" s="8" t="s">
        <v>18</v>
      </c>
      <c r="B71" s="8"/>
      <c r="C71" s="19">
        <v>-27</v>
      </c>
      <c r="F71" s="8" t="s">
        <v>18</v>
      </c>
      <c r="G71" s="8"/>
      <c r="H71" s="15">
        <v>28</v>
      </c>
      <c r="K71" s="8"/>
      <c r="L71" s="8"/>
      <c r="M71" s="10"/>
      <c r="N71" s="40"/>
      <c r="P71" s="8" t="s">
        <v>18</v>
      </c>
      <c r="Q71" s="8"/>
      <c r="R71" s="10"/>
      <c r="U71" s="8"/>
      <c r="V71" s="8"/>
      <c r="W71" s="15"/>
      <c r="X71" s="40"/>
      <c r="Y71" s="18"/>
      <c r="Z71" s="18"/>
      <c r="AA71" s="18"/>
    </row>
    <row r="72" spans="1:27">
      <c r="A72" s="22" t="s">
        <v>20</v>
      </c>
      <c r="B72" s="22"/>
      <c r="C72" s="24">
        <f>SUM(C62:C71)</f>
        <v>139</v>
      </c>
      <c r="D72" s="23">
        <v>-503</v>
      </c>
      <c r="F72" s="22" t="s">
        <v>20</v>
      </c>
      <c r="G72" s="22"/>
      <c r="H72" s="24">
        <f>SUM(H62:H71)</f>
        <v>249</v>
      </c>
      <c r="I72" s="24"/>
      <c r="K72" s="22"/>
      <c r="L72" s="22"/>
      <c r="M72" s="42"/>
      <c r="N72" s="41"/>
      <c r="P72" s="22" t="s">
        <v>20</v>
      </c>
      <c r="Q72" s="22"/>
      <c r="R72" s="23">
        <f>SUM(R62:R71)</f>
        <v>0</v>
      </c>
      <c r="S72" s="24"/>
      <c r="U72" s="22"/>
      <c r="V72" s="22"/>
      <c r="W72" s="42"/>
      <c r="X72" s="41"/>
      <c r="Y72" s="18"/>
      <c r="Z72" s="18"/>
      <c r="AA72" s="18"/>
    </row>
    <row r="73" spans="1:27">
      <c r="A73" s="8" t="s">
        <v>9</v>
      </c>
      <c r="B73" s="8"/>
      <c r="C73" s="15">
        <v>75</v>
      </c>
      <c r="D73" s="11"/>
      <c r="F73" s="8" t="s">
        <v>9</v>
      </c>
      <c r="G73" s="8"/>
      <c r="H73" s="15">
        <v>116</v>
      </c>
      <c r="I73" s="11"/>
      <c r="K73" s="8"/>
      <c r="L73" s="8"/>
      <c r="M73" s="15"/>
      <c r="N73" s="11"/>
      <c r="P73" s="8" t="s">
        <v>9</v>
      </c>
      <c r="Q73" s="8"/>
      <c r="R73" s="15"/>
      <c r="S73" s="11"/>
      <c r="U73" s="8"/>
      <c r="V73" s="8"/>
      <c r="W73" s="15"/>
      <c r="X73" s="11"/>
      <c r="Y73" s="18"/>
      <c r="Z73" s="18"/>
      <c r="AA73" s="18"/>
    </row>
    <row r="74" spans="1:27">
      <c r="A74" s="8" t="s">
        <v>10</v>
      </c>
      <c r="B74" s="8"/>
      <c r="C74" s="15">
        <v>62</v>
      </c>
      <c r="D74" s="11"/>
      <c r="F74" s="8" t="s">
        <v>10</v>
      </c>
      <c r="G74" s="8"/>
      <c r="H74" s="10">
        <v>-386</v>
      </c>
      <c r="I74" s="11"/>
      <c r="K74" s="8"/>
      <c r="L74" s="8"/>
      <c r="M74" s="10"/>
      <c r="N74" s="11"/>
      <c r="P74" s="8" t="s">
        <v>10</v>
      </c>
      <c r="Q74" s="8"/>
      <c r="R74" s="10"/>
      <c r="S74" s="11"/>
      <c r="U74" s="8"/>
      <c r="V74" s="8"/>
      <c r="W74" s="10"/>
      <c r="X74" s="11"/>
      <c r="Y74" s="18"/>
      <c r="Z74" s="18"/>
      <c r="AA74" s="18"/>
    </row>
    <row r="75" spans="1:27">
      <c r="A75" s="8" t="s">
        <v>11</v>
      </c>
      <c r="B75" s="8"/>
      <c r="C75" s="15">
        <v>51</v>
      </c>
      <c r="D75" s="11"/>
      <c r="F75" s="8" t="s">
        <v>11</v>
      </c>
      <c r="G75" s="8"/>
      <c r="H75" s="15">
        <v>71</v>
      </c>
      <c r="I75" s="11"/>
      <c r="K75" s="8"/>
      <c r="L75" s="8"/>
      <c r="M75" s="15"/>
      <c r="N75" s="11"/>
      <c r="P75" s="8" t="s">
        <v>11</v>
      </c>
      <c r="Q75" s="8"/>
      <c r="R75" s="15"/>
      <c r="S75" s="11"/>
      <c r="U75" s="8"/>
      <c r="V75" s="8"/>
      <c r="W75" s="15"/>
      <c r="X75" s="11"/>
      <c r="Y75" s="18"/>
      <c r="Z75" s="18"/>
      <c r="AA75" s="18"/>
    </row>
    <row r="76" spans="1:27">
      <c r="A76" s="8" t="s">
        <v>12</v>
      </c>
      <c r="B76" s="8"/>
      <c r="C76" s="10">
        <v>-93</v>
      </c>
      <c r="D76" s="11"/>
      <c r="F76" s="8" t="s">
        <v>12</v>
      </c>
      <c r="G76" s="8"/>
      <c r="H76" s="10">
        <v>-93</v>
      </c>
      <c r="I76" s="11"/>
      <c r="K76" s="8"/>
      <c r="L76" s="8"/>
      <c r="M76" s="10"/>
      <c r="N76" s="11"/>
      <c r="P76" s="8" t="s">
        <v>12</v>
      </c>
      <c r="Q76" s="8"/>
      <c r="R76" s="10"/>
      <c r="S76" s="11"/>
      <c r="U76" s="8"/>
      <c r="V76" s="8"/>
      <c r="W76" s="15"/>
      <c r="X76" s="11"/>
      <c r="Y76" s="18"/>
      <c r="Z76" s="18"/>
      <c r="AA76" s="18"/>
    </row>
    <row r="77" spans="1:27">
      <c r="A77" s="8" t="s">
        <v>13</v>
      </c>
      <c r="B77" s="8"/>
      <c r="C77" s="10">
        <v>-274</v>
      </c>
      <c r="D77" s="11"/>
      <c r="F77" s="8" t="s">
        <v>13</v>
      </c>
      <c r="G77" s="8"/>
      <c r="H77" s="10">
        <v>-158</v>
      </c>
      <c r="I77" s="11"/>
      <c r="K77" s="8"/>
      <c r="L77" s="8"/>
      <c r="M77" s="10"/>
      <c r="N77" s="11"/>
      <c r="P77" s="8" t="s">
        <v>13</v>
      </c>
      <c r="Q77" s="8"/>
      <c r="R77" s="10"/>
      <c r="S77" s="11"/>
      <c r="U77" s="8"/>
      <c r="V77" s="8"/>
      <c r="W77" s="10"/>
      <c r="X77" s="11"/>
      <c r="Y77" s="18"/>
      <c r="Z77" s="18"/>
      <c r="AA77" s="18"/>
    </row>
    <row r="78" spans="1:27">
      <c r="A78" s="8" t="s">
        <v>14</v>
      </c>
      <c r="B78" s="8"/>
      <c r="C78" s="10">
        <v>-252</v>
      </c>
      <c r="D78" s="10"/>
      <c r="F78" s="8" t="s">
        <v>14</v>
      </c>
      <c r="G78" s="8"/>
      <c r="H78" s="15">
        <v>215</v>
      </c>
      <c r="I78" s="10"/>
      <c r="K78" s="8"/>
      <c r="L78" s="8"/>
      <c r="M78" s="15"/>
      <c r="N78" s="10"/>
      <c r="P78" s="8" t="s">
        <v>14</v>
      </c>
      <c r="Q78" s="8"/>
      <c r="R78" s="15"/>
      <c r="S78" s="10"/>
      <c r="U78" s="8"/>
      <c r="V78" s="8"/>
      <c r="W78" s="15"/>
      <c r="X78" s="10"/>
      <c r="Y78" s="18"/>
      <c r="Z78" s="18"/>
      <c r="AA78" s="18"/>
    </row>
    <row r="79" spans="1:27">
      <c r="A79" s="8" t="s">
        <v>15</v>
      </c>
      <c r="B79" s="8"/>
      <c r="C79" s="10">
        <v>-197</v>
      </c>
      <c r="D79" s="10"/>
      <c r="F79" s="8" t="s">
        <v>15</v>
      </c>
      <c r="G79" s="8"/>
      <c r="H79" s="10">
        <v>-102</v>
      </c>
      <c r="I79" s="10"/>
      <c r="K79" s="8"/>
      <c r="L79" s="8"/>
      <c r="M79" s="10"/>
      <c r="N79" s="10"/>
      <c r="P79" s="8" t="s">
        <v>15</v>
      </c>
      <c r="Q79" s="8"/>
      <c r="R79" s="10"/>
      <c r="S79" s="10"/>
      <c r="U79" s="8"/>
      <c r="V79" s="8"/>
      <c r="W79" s="10"/>
      <c r="X79" s="10"/>
      <c r="Y79" s="18"/>
      <c r="Z79" s="18"/>
      <c r="AA79" s="18"/>
    </row>
    <row r="80" spans="1:27">
      <c r="A80" s="8" t="s">
        <v>16</v>
      </c>
      <c r="B80" s="8"/>
      <c r="C80" s="15">
        <v>62</v>
      </c>
      <c r="D80" s="11"/>
      <c r="F80" s="8" t="s">
        <v>16</v>
      </c>
      <c r="G80" s="8"/>
      <c r="H80" s="10">
        <v>-163</v>
      </c>
      <c r="I80" s="11"/>
      <c r="K80" s="8"/>
      <c r="L80" s="8"/>
      <c r="M80" s="10"/>
      <c r="N80" s="11"/>
      <c r="P80" s="8" t="s">
        <v>16</v>
      </c>
      <c r="Q80" s="8"/>
      <c r="R80" s="10"/>
      <c r="S80" s="11"/>
      <c r="U80" s="8"/>
      <c r="V80" s="8"/>
      <c r="W80" s="15"/>
      <c r="X80" s="11"/>
      <c r="Y80" s="18"/>
      <c r="Z80" s="18"/>
      <c r="AA80" s="18"/>
    </row>
    <row r="81" spans="1:27">
      <c r="A81" s="8" t="s">
        <v>17</v>
      </c>
      <c r="B81" s="8"/>
      <c r="C81" s="10">
        <v>-285</v>
      </c>
      <c r="D81" s="18"/>
      <c r="F81" s="8" t="s">
        <v>17</v>
      </c>
      <c r="G81" s="8"/>
      <c r="H81" s="10">
        <v>-123</v>
      </c>
      <c r="I81" s="18"/>
      <c r="K81" s="8"/>
      <c r="L81" s="8"/>
      <c r="M81" s="10"/>
      <c r="N81" s="18"/>
      <c r="P81" s="8" t="s">
        <v>17</v>
      </c>
      <c r="Q81" s="8"/>
      <c r="R81" s="10"/>
      <c r="S81" s="18"/>
      <c r="U81" s="8"/>
      <c r="V81" s="8"/>
      <c r="W81" s="10"/>
      <c r="X81" s="18"/>
      <c r="Y81" s="18"/>
      <c r="Z81" s="18"/>
      <c r="AA81" s="18"/>
    </row>
    <row r="82" spans="1:27">
      <c r="A82" s="8" t="s">
        <v>18</v>
      </c>
      <c r="B82" s="8"/>
      <c r="C82" s="15">
        <v>7</v>
      </c>
      <c r="F82" s="8" t="s">
        <v>18</v>
      </c>
      <c r="G82" s="8"/>
      <c r="H82" s="15">
        <v>28</v>
      </c>
      <c r="K82" s="8"/>
      <c r="L82" s="8"/>
      <c r="M82" s="15"/>
      <c r="N82" s="40"/>
      <c r="P82" s="8" t="s">
        <v>18</v>
      </c>
      <c r="Q82" s="8"/>
      <c r="R82" s="15"/>
      <c r="U82" s="8"/>
      <c r="V82" s="8"/>
      <c r="W82" s="10"/>
      <c r="X82" s="40"/>
      <c r="Y82" s="18"/>
      <c r="Z82" s="18"/>
      <c r="AA82" s="18"/>
    </row>
    <row r="83" spans="1:27">
      <c r="A83" s="22" t="s">
        <v>21</v>
      </c>
      <c r="B83" s="22"/>
      <c r="C83" s="23">
        <f>SUM(C73:C82)</f>
        <v>-844</v>
      </c>
      <c r="D83" s="24">
        <v>55</v>
      </c>
      <c r="F83" s="22" t="s">
        <v>21</v>
      </c>
      <c r="G83" s="22"/>
      <c r="H83" s="23">
        <f>SUM(H73:H82)</f>
        <v>-595</v>
      </c>
      <c r="I83" s="24"/>
      <c r="K83" s="22"/>
      <c r="L83" s="22"/>
      <c r="M83" s="42"/>
      <c r="N83" s="41"/>
      <c r="P83" s="22" t="s">
        <v>21</v>
      </c>
      <c r="Q83" s="22"/>
      <c r="R83" s="23">
        <f>SUM(R73:R82)</f>
        <v>0</v>
      </c>
      <c r="S83" s="24"/>
      <c r="U83" s="22"/>
      <c r="V83" s="22"/>
      <c r="W83" s="42"/>
      <c r="X83" s="41"/>
      <c r="Y83" s="18"/>
      <c r="Z83" s="18"/>
      <c r="AA83" s="18"/>
    </row>
    <row r="84" spans="1:27">
      <c r="A84" s="8" t="s">
        <v>9</v>
      </c>
      <c r="B84" s="8"/>
      <c r="C84" s="15">
        <v>157</v>
      </c>
      <c r="D84" s="11"/>
      <c r="F84" s="8" t="s">
        <v>9</v>
      </c>
      <c r="G84" s="8"/>
      <c r="H84" s="10">
        <v>-242</v>
      </c>
      <c r="I84" s="11"/>
      <c r="K84" s="8"/>
      <c r="L84" s="8"/>
      <c r="M84" s="10"/>
      <c r="N84" s="11"/>
      <c r="P84" s="8" t="s">
        <v>9</v>
      </c>
      <c r="Q84" s="8"/>
      <c r="R84" s="10"/>
      <c r="S84" s="11"/>
      <c r="U84" s="8"/>
      <c r="V84" s="8"/>
      <c r="W84" s="10"/>
      <c r="X84" s="11"/>
      <c r="Y84" s="18"/>
      <c r="Z84" s="18"/>
      <c r="AA84" s="18"/>
    </row>
    <row r="85" spans="1:27">
      <c r="A85" s="8" t="s">
        <v>10</v>
      </c>
      <c r="B85" s="8"/>
      <c r="C85" s="10">
        <v>-300</v>
      </c>
      <c r="D85" s="11"/>
      <c r="F85" s="8" t="s">
        <v>10</v>
      </c>
      <c r="G85" s="8"/>
      <c r="H85" s="15">
        <v>102</v>
      </c>
      <c r="I85" s="11"/>
      <c r="K85" s="8"/>
      <c r="L85" s="8"/>
      <c r="M85" s="15"/>
      <c r="N85" s="11"/>
      <c r="P85" s="8" t="s">
        <v>10</v>
      </c>
      <c r="Q85" s="8"/>
      <c r="R85" s="15"/>
      <c r="S85" s="11"/>
      <c r="U85" s="8"/>
      <c r="V85" s="8"/>
      <c r="W85" s="10"/>
      <c r="X85" s="11"/>
      <c r="Y85" s="18"/>
      <c r="Z85" s="18"/>
      <c r="AA85" s="18"/>
    </row>
    <row r="86" spans="1:27">
      <c r="A86" s="8" t="s">
        <v>11</v>
      </c>
      <c r="B86" s="8"/>
      <c r="C86" s="15">
        <v>95</v>
      </c>
      <c r="D86" s="11"/>
      <c r="F86" s="8" t="s">
        <v>11</v>
      </c>
      <c r="G86" s="8"/>
      <c r="H86" s="15">
        <v>293</v>
      </c>
      <c r="I86" s="11"/>
      <c r="K86" s="8"/>
      <c r="L86" s="8"/>
      <c r="M86" s="15"/>
      <c r="N86" s="11"/>
      <c r="P86" s="8" t="s">
        <v>11</v>
      </c>
      <c r="Q86" s="8"/>
      <c r="R86" s="15"/>
      <c r="S86" s="11"/>
      <c r="U86" s="8"/>
      <c r="V86" s="8"/>
      <c r="W86" s="11"/>
      <c r="X86" s="11"/>
      <c r="Y86" s="18"/>
      <c r="Z86" s="18"/>
      <c r="AA86" s="18"/>
    </row>
    <row r="87" spans="1:27">
      <c r="A87" s="8" t="s">
        <v>12</v>
      </c>
      <c r="B87" s="8"/>
      <c r="C87" s="15">
        <v>87</v>
      </c>
      <c r="D87" s="11"/>
      <c r="F87" s="8" t="s">
        <v>12</v>
      </c>
      <c r="G87" s="8"/>
      <c r="H87" s="15">
        <v>82</v>
      </c>
      <c r="I87" s="11"/>
      <c r="K87" s="8"/>
      <c r="L87" s="8"/>
      <c r="M87" s="15"/>
      <c r="N87" s="11"/>
      <c r="P87" s="8" t="s">
        <v>12</v>
      </c>
      <c r="Q87" s="8"/>
      <c r="R87" s="15"/>
      <c r="S87" s="11"/>
      <c r="U87" s="8"/>
      <c r="V87" s="8"/>
      <c r="W87" s="15"/>
      <c r="X87" s="11"/>
      <c r="Y87" s="18"/>
      <c r="Z87" s="18"/>
      <c r="AA87" s="18"/>
    </row>
    <row r="88" spans="1:27">
      <c r="A88" s="8" t="s">
        <v>13</v>
      </c>
      <c r="B88" s="8"/>
      <c r="C88" s="10">
        <v>-541</v>
      </c>
      <c r="D88" s="11"/>
      <c r="F88" s="8" t="s">
        <v>13</v>
      </c>
      <c r="G88" s="8"/>
      <c r="H88" s="15">
        <v>363</v>
      </c>
      <c r="I88" s="11"/>
      <c r="K88" s="8"/>
      <c r="L88" s="8"/>
      <c r="M88" s="15"/>
      <c r="N88" s="11"/>
      <c r="P88" s="8" t="s">
        <v>13</v>
      </c>
      <c r="Q88" s="8"/>
      <c r="R88" s="15"/>
      <c r="S88" s="11"/>
      <c r="U88" s="8"/>
      <c r="V88" s="8"/>
      <c r="W88" s="10"/>
      <c r="X88" s="11"/>
      <c r="Y88" s="18"/>
      <c r="Z88" s="18"/>
      <c r="AA88" s="18"/>
    </row>
    <row r="89" spans="1:27">
      <c r="A89" s="8" t="s">
        <v>14</v>
      </c>
      <c r="B89" s="8"/>
      <c r="C89" s="15">
        <v>48</v>
      </c>
      <c r="D89" s="10"/>
      <c r="F89" s="8" t="s">
        <v>14</v>
      </c>
      <c r="G89" s="8"/>
      <c r="H89" s="15">
        <v>351</v>
      </c>
      <c r="I89" s="10"/>
      <c r="K89" s="8"/>
      <c r="L89" s="8"/>
      <c r="M89" s="15"/>
      <c r="N89" s="10"/>
      <c r="P89" s="8" t="s">
        <v>14</v>
      </c>
      <c r="Q89" s="8"/>
      <c r="R89" s="15"/>
      <c r="S89" s="10"/>
      <c r="U89" s="8"/>
      <c r="V89" s="8"/>
      <c r="W89" s="10"/>
      <c r="X89" s="10"/>
      <c r="Y89" s="18"/>
      <c r="Z89" s="18"/>
      <c r="AA89" s="18"/>
    </row>
    <row r="90" spans="1:27">
      <c r="A90" s="8" t="s">
        <v>15</v>
      </c>
      <c r="B90" s="8"/>
      <c r="C90" s="10">
        <v>-122</v>
      </c>
      <c r="D90" s="10"/>
      <c r="F90" s="8" t="s">
        <v>15</v>
      </c>
      <c r="G90" s="8"/>
      <c r="H90" s="15">
        <v>15</v>
      </c>
      <c r="I90" s="10"/>
      <c r="K90" s="8"/>
      <c r="L90" s="8"/>
      <c r="M90" s="15"/>
      <c r="N90" s="10"/>
      <c r="P90" s="8" t="s">
        <v>15</v>
      </c>
      <c r="Q90" s="8"/>
      <c r="R90" s="15"/>
      <c r="S90" s="10"/>
      <c r="U90" s="8"/>
      <c r="V90" s="8"/>
      <c r="W90" s="10"/>
      <c r="X90" s="10"/>
      <c r="Y90" s="18"/>
      <c r="Z90" s="18"/>
      <c r="AA90" s="18"/>
    </row>
    <row r="91" spans="1:27">
      <c r="A91" s="8" t="s">
        <v>16</v>
      </c>
      <c r="B91" s="8"/>
      <c r="C91" s="15">
        <v>50</v>
      </c>
      <c r="D91" s="11"/>
      <c r="F91" s="8" t="s">
        <v>16</v>
      </c>
      <c r="G91" s="8"/>
      <c r="H91" s="10">
        <v>-127</v>
      </c>
      <c r="I91" s="11"/>
      <c r="K91" s="8"/>
      <c r="L91" s="8"/>
      <c r="M91" s="10"/>
      <c r="N91" s="11"/>
      <c r="P91" s="8" t="s">
        <v>16</v>
      </c>
      <c r="Q91" s="8"/>
      <c r="R91" s="10"/>
      <c r="S91" s="11"/>
      <c r="U91" s="8"/>
      <c r="V91" s="8"/>
      <c r="W91" s="11"/>
      <c r="X91" s="11"/>
      <c r="Y91" s="18"/>
      <c r="Z91" s="18"/>
      <c r="AA91" s="18"/>
    </row>
    <row r="92" spans="1:27">
      <c r="A92" s="8" t="s">
        <v>17</v>
      </c>
      <c r="B92" s="8"/>
      <c r="C92" s="10">
        <v>-177</v>
      </c>
      <c r="D92" s="18"/>
      <c r="F92" s="8" t="s">
        <v>17</v>
      </c>
      <c r="G92" s="8"/>
      <c r="H92" s="15">
        <v>140</v>
      </c>
      <c r="I92" s="18"/>
      <c r="K92" s="8"/>
      <c r="L92" s="8"/>
      <c r="M92" s="15"/>
      <c r="N92" s="18"/>
      <c r="P92" s="8" t="s">
        <v>17</v>
      </c>
      <c r="Q92" s="8"/>
      <c r="R92" s="15"/>
      <c r="S92" s="18"/>
      <c r="U92" s="8"/>
      <c r="V92" s="8"/>
      <c r="W92" s="15"/>
      <c r="X92" s="18"/>
      <c r="Y92" s="18"/>
      <c r="Z92" s="18"/>
      <c r="AA92" s="18"/>
    </row>
    <row r="93" spans="1:27">
      <c r="A93" s="8" t="s">
        <v>18</v>
      </c>
      <c r="B93" s="8"/>
      <c r="C93" s="10">
        <v>-83</v>
      </c>
      <c r="F93" s="8" t="s">
        <v>18</v>
      </c>
      <c r="G93" s="8"/>
      <c r="H93" s="10">
        <v>-77</v>
      </c>
      <c r="K93" s="8"/>
      <c r="L93" s="8"/>
      <c r="M93" s="10"/>
      <c r="N93" s="40"/>
      <c r="P93" s="8" t="s">
        <v>18</v>
      </c>
      <c r="Q93" s="8"/>
      <c r="R93" s="10"/>
      <c r="U93" s="8"/>
      <c r="V93" s="8"/>
      <c r="W93" s="15"/>
      <c r="X93" s="40"/>
      <c r="Y93" s="18"/>
      <c r="Z93" s="18"/>
      <c r="AA93" s="18"/>
    </row>
    <row r="94" spans="1:27">
      <c r="A94" s="22" t="s">
        <v>22</v>
      </c>
      <c r="B94" s="22"/>
      <c r="C94" s="23">
        <f>SUM(C84:C93)</f>
        <v>-786</v>
      </c>
      <c r="D94" s="24"/>
      <c r="F94" s="22" t="s">
        <v>22</v>
      </c>
      <c r="G94" s="22"/>
      <c r="H94" s="24">
        <f>SUM(H84:H93)</f>
        <v>900</v>
      </c>
      <c r="I94" s="24"/>
      <c r="K94" s="22"/>
      <c r="L94" s="22"/>
      <c r="M94" s="41"/>
      <c r="N94" s="41"/>
      <c r="P94" s="22" t="s">
        <v>22</v>
      </c>
      <c r="Q94" s="22"/>
      <c r="R94" s="24">
        <f>SUM(R84:R93)</f>
        <v>0</v>
      </c>
      <c r="S94" s="24"/>
      <c r="U94" s="22"/>
      <c r="V94" s="22"/>
      <c r="W94" s="42"/>
      <c r="X94" s="41"/>
      <c r="Y94" s="18"/>
      <c r="Z94" s="18"/>
      <c r="AA94" s="18"/>
    </row>
    <row r="95" spans="1:27" ht="18">
      <c r="A95" s="18"/>
      <c r="B95" s="22"/>
      <c r="C95" s="28">
        <f>C94+C83+C72+C61</f>
        <v>-1901</v>
      </c>
      <c r="D95" s="28">
        <f>D94+D83+D72+D61</f>
        <v>-448</v>
      </c>
      <c r="F95" s="18"/>
      <c r="G95" s="18"/>
      <c r="H95" s="37">
        <f>H94+H83+H72+H61</f>
        <v>2142</v>
      </c>
      <c r="I95" s="28">
        <f>I94+I83+I72+I61</f>
        <v>0</v>
      </c>
      <c r="K95" s="18"/>
      <c r="L95" s="18"/>
      <c r="M95" s="93"/>
      <c r="N95" s="43"/>
      <c r="P95" s="18"/>
      <c r="Q95" s="18"/>
      <c r="R95" s="37">
        <f>R94+R83+R72+R61</f>
        <v>0</v>
      </c>
      <c r="S95" s="28">
        <f>S94+S83+S72+S61</f>
        <v>0</v>
      </c>
      <c r="U95" s="18"/>
      <c r="V95" s="18"/>
      <c r="W95" s="43"/>
      <c r="X95" s="43"/>
      <c r="Y95" s="18"/>
      <c r="Z95" s="18"/>
      <c r="AA95" s="18"/>
    </row>
    <row r="96" spans="1:27">
      <c r="A96" s="18"/>
      <c r="B96" s="22"/>
      <c r="C96" s="18"/>
      <c r="D96" s="18"/>
      <c r="F96" s="18"/>
      <c r="G96" s="18"/>
      <c r="H96" s="18"/>
      <c r="I96" s="18"/>
      <c r="K96" s="18"/>
      <c r="L96" s="18"/>
      <c r="M96" s="18"/>
      <c r="N96" s="18"/>
      <c r="P96" s="18"/>
      <c r="Q96" s="18"/>
      <c r="R96" s="18"/>
      <c r="S96" s="18"/>
      <c r="U96" s="18"/>
      <c r="V96" s="18"/>
      <c r="W96" s="18"/>
      <c r="X96" s="18"/>
      <c r="Y96" s="18"/>
      <c r="Z96" s="18"/>
      <c r="AA96" s="18"/>
    </row>
    <row r="97" spans="1:27">
      <c r="A97" s="18"/>
      <c r="B97" s="22"/>
      <c r="C97" s="18"/>
      <c r="D97" s="18"/>
      <c r="F97" s="18"/>
      <c r="G97" s="18"/>
      <c r="H97" s="18"/>
      <c r="I97" s="18"/>
      <c r="K97" s="18"/>
      <c r="L97" s="18"/>
      <c r="M97" s="18"/>
      <c r="N97" s="18"/>
      <c r="P97" s="18"/>
      <c r="Q97" s="18"/>
      <c r="R97" s="18"/>
      <c r="S97" s="18"/>
      <c r="U97" s="18"/>
      <c r="V97" s="18"/>
      <c r="W97" s="18"/>
      <c r="X97" s="18"/>
      <c r="Y97" s="18"/>
      <c r="Z97" s="18"/>
      <c r="AA97" s="18"/>
    </row>
    <row r="98" spans="1:27">
      <c r="A98" s="18"/>
      <c r="B98" s="22"/>
      <c r="C98" s="18"/>
      <c r="D98" s="18"/>
      <c r="F98" s="18"/>
      <c r="G98" s="18"/>
      <c r="H98" s="18"/>
      <c r="I98" s="18"/>
      <c r="K98" s="18"/>
      <c r="L98" s="18"/>
      <c r="M98" s="18"/>
      <c r="N98" s="18"/>
      <c r="P98" s="18"/>
      <c r="Q98" s="18"/>
      <c r="R98" s="18"/>
      <c r="S98" s="18"/>
      <c r="U98" s="18"/>
      <c r="V98" s="18"/>
      <c r="W98" s="18"/>
      <c r="X98" s="18"/>
      <c r="Y98" s="18"/>
      <c r="Z98" s="18"/>
      <c r="AA98" s="18"/>
    </row>
    <row r="99" spans="1:27">
      <c r="A99" s="18"/>
      <c r="B99" s="22"/>
      <c r="C99" s="18"/>
      <c r="D99" s="18"/>
      <c r="F99" s="18"/>
      <c r="G99" s="18"/>
      <c r="H99" s="18"/>
      <c r="I99" s="18"/>
      <c r="K99" s="18"/>
      <c r="L99" s="18"/>
      <c r="M99" s="18"/>
      <c r="N99" s="18"/>
      <c r="P99" s="18"/>
      <c r="Q99" s="18"/>
      <c r="R99" s="18"/>
      <c r="S99" s="18"/>
      <c r="U99" s="18"/>
      <c r="V99" s="18"/>
      <c r="W99" s="18"/>
      <c r="X99" s="18"/>
      <c r="Y99" s="18"/>
      <c r="Z99" s="18"/>
      <c r="AA99" s="18"/>
    </row>
    <row r="100" spans="1:27">
      <c r="A100" s="18"/>
      <c r="B100" s="22"/>
      <c r="C100" s="18"/>
      <c r="D100" s="18"/>
      <c r="F100" s="18"/>
      <c r="G100" s="18"/>
      <c r="H100" s="18"/>
      <c r="I100" s="18"/>
      <c r="K100" s="18"/>
      <c r="L100" s="18"/>
      <c r="M100" s="18"/>
      <c r="N100" s="18"/>
      <c r="P100" s="18"/>
      <c r="Q100" s="18"/>
      <c r="R100" s="18"/>
      <c r="S100" s="18"/>
      <c r="U100" s="18"/>
      <c r="V100" s="18"/>
      <c r="W100" s="18"/>
      <c r="X100" s="18"/>
      <c r="Y100" s="18"/>
      <c r="Z100" s="18"/>
      <c r="AA100" s="18"/>
    </row>
    <row r="101" spans="1:27">
      <c r="A101" s="18"/>
      <c r="B101" s="22"/>
      <c r="C101" s="18"/>
      <c r="D101" s="18"/>
      <c r="F101" s="18"/>
      <c r="G101" s="18"/>
      <c r="H101" s="18"/>
      <c r="I101" s="18"/>
      <c r="K101" s="18"/>
      <c r="L101" s="18"/>
      <c r="M101" s="18"/>
      <c r="N101" s="18"/>
      <c r="P101" s="18"/>
      <c r="Q101" s="18"/>
      <c r="R101" s="18"/>
      <c r="S101" s="18"/>
      <c r="U101" s="18"/>
      <c r="V101" s="18"/>
      <c r="W101" s="18"/>
      <c r="X101" s="18"/>
      <c r="Y101" s="18"/>
      <c r="Z101" s="18"/>
      <c r="AA101" s="18"/>
    </row>
    <row r="102" spans="1:27">
      <c r="A102" s="18"/>
      <c r="B102" s="22"/>
      <c r="C102" s="18"/>
      <c r="D102" s="18"/>
      <c r="F102" s="18"/>
      <c r="G102" s="18"/>
      <c r="H102" s="18"/>
      <c r="I102" s="18"/>
      <c r="K102" s="18"/>
      <c r="L102" s="18"/>
      <c r="M102" s="18"/>
      <c r="N102" s="18"/>
      <c r="P102" s="18"/>
      <c r="Q102" s="18"/>
      <c r="R102" s="18"/>
      <c r="S102" s="18"/>
      <c r="U102" s="18"/>
      <c r="V102" s="18"/>
      <c r="W102" s="18"/>
      <c r="X102" s="18"/>
      <c r="Y102" s="18"/>
      <c r="Z102" s="18"/>
      <c r="AA102" s="18"/>
    </row>
    <row r="103" spans="1:27">
      <c r="A103" s="18"/>
      <c r="B103" s="22"/>
      <c r="C103" s="18"/>
      <c r="D103" s="18"/>
      <c r="F103" s="18"/>
      <c r="G103" s="18"/>
      <c r="H103" s="18"/>
      <c r="I103" s="18"/>
      <c r="K103" s="18"/>
      <c r="L103" s="18"/>
      <c r="M103" s="18"/>
      <c r="N103" s="18"/>
      <c r="P103" s="18"/>
      <c r="Q103" s="18"/>
      <c r="R103" s="18"/>
      <c r="S103" s="18"/>
      <c r="U103" s="18"/>
      <c r="V103" s="18"/>
      <c r="W103" s="18"/>
      <c r="X103" s="18"/>
      <c r="Y103" s="18"/>
      <c r="Z103" s="18"/>
      <c r="AA103" s="18"/>
    </row>
    <row r="104" spans="1:27">
      <c r="A104" s="18"/>
      <c r="B104" s="22"/>
      <c r="C104" s="18"/>
      <c r="D104" s="18"/>
      <c r="F104" s="18"/>
      <c r="G104" s="18"/>
      <c r="H104" s="18"/>
      <c r="I104" s="18"/>
      <c r="K104" s="18"/>
      <c r="L104" s="18"/>
      <c r="M104" s="18"/>
      <c r="N104" s="18"/>
      <c r="P104" s="18"/>
      <c r="Q104" s="18"/>
      <c r="R104" s="18"/>
      <c r="S104" s="18"/>
      <c r="U104" s="18"/>
      <c r="V104" s="18"/>
      <c r="W104" s="18"/>
      <c r="X104" s="18"/>
      <c r="Y104" s="18"/>
      <c r="Z104" s="18"/>
      <c r="AA104" s="18"/>
    </row>
    <row r="105" spans="1:27">
      <c r="A105" s="18"/>
      <c r="B105" s="22"/>
      <c r="C105" s="18"/>
      <c r="D105" s="18"/>
      <c r="F105" s="18"/>
      <c r="G105" s="18"/>
      <c r="H105" s="18"/>
      <c r="I105" s="18"/>
      <c r="K105" s="18"/>
      <c r="L105" s="18"/>
      <c r="M105" s="18"/>
      <c r="N105" s="18"/>
      <c r="P105" s="18"/>
      <c r="Q105" s="18"/>
      <c r="R105" s="18"/>
      <c r="S105" s="18"/>
      <c r="U105" s="18"/>
      <c r="V105" s="18"/>
      <c r="W105" s="18"/>
      <c r="X105" s="18"/>
      <c r="Y105" s="18"/>
      <c r="Z105" s="18"/>
      <c r="AA105" s="18"/>
    </row>
    <row r="106" spans="1:27">
      <c r="A106" s="18"/>
      <c r="B106" s="22"/>
      <c r="C106" s="18"/>
      <c r="D106" s="18"/>
      <c r="F106" s="18"/>
      <c r="G106" s="18"/>
      <c r="H106" s="18"/>
      <c r="I106" s="18"/>
      <c r="K106" s="18"/>
      <c r="L106" s="18"/>
      <c r="M106" s="18"/>
      <c r="N106" s="18"/>
      <c r="P106" s="18"/>
      <c r="Q106" s="18"/>
      <c r="R106" s="18"/>
      <c r="S106" s="18"/>
      <c r="U106" s="18"/>
      <c r="V106" s="18"/>
      <c r="W106" s="18"/>
      <c r="X106" s="18"/>
      <c r="Y106" s="18"/>
      <c r="Z106" s="18"/>
      <c r="AA106" s="18"/>
    </row>
    <row r="107" spans="1:27">
      <c r="A107" s="18"/>
      <c r="B107" s="22"/>
      <c r="C107" s="18"/>
      <c r="D107" s="18"/>
      <c r="F107" s="18"/>
      <c r="G107" s="18"/>
      <c r="H107" s="18"/>
      <c r="I107" s="18"/>
      <c r="K107" s="18"/>
      <c r="L107" s="18"/>
      <c r="M107" s="18"/>
      <c r="N107" s="18"/>
      <c r="P107" s="18"/>
      <c r="Q107" s="18"/>
      <c r="R107" s="18"/>
      <c r="S107" s="18"/>
      <c r="U107" s="18"/>
      <c r="V107" s="18"/>
      <c r="W107" s="18"/>
      <c r="X107" s="18"/>
      <c r="Y107" s="18"/>
      <c r="Z107" s="18"/>
      <c r="AA107" s="18"/>
    </row>
    <row r="108" spans="1:27">
      <c r="A108" s="18"/>
      <c r="B108" s="22"/>
      <c r="C108" s="18"/>
      <c r="D108" s="18"/>
      <c r="F108" s="18"/>
      <c r="G108" s="18"/>
      <c r="H108" s="18"/>
      <c r="I108" s="18"/>
      <c r="K108" s="18"/>
      <c r="L108" s="18"/>
      <c r="M108" s="18"/>
      <c r="N108" s="18"/>
      <c r="P108" s="18"/>
      <c r="Q108" s="18"/>
      <c r="R108" s="18"/>
      <c r="S108" s="18"/>
      <c r="U108" s="18"/>
      <c r="V108" s="18"/>
      <c r="W108" s="18"/>
      <c r="X108" s="18"/>
      <c r="Y108" s="18"/>
      <c r="Z108" s="18"/>
      <c r="AA108" s="18"/>
    </row>
    <row r="109" spans="1:27">
      <c r="A109" s="18"/>
      <c r="B109" s="22"/>
      <c r="C109" s="18"/>
      <c r="D109" s="18"/>
      <c r="F109" s="18"/>
      <c r="G109" s="18"/>
      <c r="H109" s="18"/>
      <c r="I109" s="18"/>
      <c r="K109" s="18"/>
      <c r="L109" s="18"/>
      <c r="M109" s="18"/>
      <c r="N109" s="18"/>
      <c r="P109" s="18"/>
      <c r="Q109" s="18"/>
      <c r="R109" s="18"/>
      <c r="S109" s="18"/>
      <c r="U109" s="18"/>
      <c r="V109" s="18"/>
      <c r="W109" s="18"/>
      <c r="X109" s="18"/>
      <c r="Y109" s="18"/>
      <c r="Z109" s="18"/>
      <c r="AA109" s="18"/>
    </row>
    <row r="110" spans="1:27">
      <c r="A110" s="18"/>
      <c r="B110" s="22"/>
      <c r="C110" s="18"/>
      <c r="D110" s="18"/>
      <c r="F110" s="18"/>
      <c r="G110" s="18"/>
      <c r="H110" s="18"/>
      <c r="I110" s="18"/>
      <c r="K110" s="18"/>
      <c r="L110" s="18"/>
      <c r="M110" s="18"/>
      <c r="N110" s="18"/>
      <c r="P110" s="18"/>
      <c r="Q110" s="18"/>
      <c r="R110" s="18"/>
      <c r="S110" s="18"/>
      <c r="U110" s="18"/>
      <c r="V110" s="18"/>
      <c r="W110" s="18"/>
      <c r="X110" s="18"/>
      <c r="Y110" s="18"/>
      <c r="Z110" s="18"/>
      <c r="AA110" s="18"/>
    </row>
    <row r="111" spans="1:27">
      <c r="A111" s="18"/>
      <c r="B111" s="22"/>
      <c r="C111" s="18"/>
      <c r="D111" s="18"/>
      <c r="F111" s="18"/>
      <c r="G111" s="18"/>
      <c r="H111" s="18"/>
      <c r="I111" s="18"/>
      <c r="K111" s="18"/>
      <c r="L111" s="18"/>
      <c r="M111" s="18"/>
      <c r="N111" s="18"/>
      <c r="P111" s="18"/>
      <c r="Q111" s="18"/>
      <c r="R111" s="18"/>
      <c r="S111" s="18"/>
      <c r="U111" s="18"/>
      <c r="V111" s="18"/>
      <c r="W111" s="18"/>
      <c r="X111" s="18"/>
      <c r="Y111" s="18"/>
      <c r="Z111" s="18"/>
      <c r="AA111" s="18"/>
    </row>
    <row r="112" spans="1:27">
      <c r="A112" s="18"/>
      <c r="B112" s="22"/>
      <c r="C112" s="18"/>
      <c r="D112" s="18"/>
      <c r="F112" s="18"/>
      <c r="G112" s="18"/>
      <c r="H112" s="18"/>
      <c r="I112" s="18"/>
      <c r="K112" s="18"/>
      <c r="L112" s="18"/>
      <c r="M112" s="18"/>
      <c r="N112" s="18"/>
      <c r="P112" s="18"/>
      <c r="Q112" s="18"/>
      <c r="R112" s="18"/>
      <c r="S112" s="18"/>
      <c r="U112" s="18"/>
      <c r="V112" s="18"/>
      <c r="W112" s="18"/>
      <c r="X112" s="18"/>
      <c r="Y112" s="18"/>
      <c r="Z112" s="18"/>
      <c r="AA112" s="18"/>
    </row>
    <row r="113" spans="1:27">
      <c r="A113" s="18"/>
      <c r="B113" s="22"/>
      <c r="C113" s="18"/>
      <c r="D113" s="18"/>
      <c r="F113" s="18"/>
      <c r="G113" s="18"/>
      <c r="H113" s="18"/>
      <c r="I113" s="18"/>
      <c r="K113" s="18"/>
      <c r="L113" s="18"/>
      <c r="M113" s="18"/>
      <c r="N113" s="18"/>
      <c r="P113" s="18"/>
      <c r="Q113" s="18"/>
      <c r="R113" s="18"/>
      <c r="S113" s="18"/>
      <c r="U113" s="18"/>
      <c r="V113" s="18"/>
      <c r="W113" s="18"/>
      <c r="X113" s="18"/>
      <c r="Y113" s="18"/>
      <c r="Z113" s="18"/>
      <c r="AA113" s="18"/>
    </row>
    <row r="114" spans="1:27">
      <c r="A114" s="18"/>
      <c r="B114" s="22"/>
      <c r="C114" s="18"/>
      <c r="D114" s="18"/>
      <c r="F114" s="18"/>
      <c r="G114" s="18"/>
      <c r="H114" s="18"/>
      <c r="I114" s="18"/>
      <c r="K114" s="18"/>
      <c r="L114" s="18"/>
      <c r="M114" s="18"/>
      <c r="N114" s="18"/>
      <c r="P114" s="18"/>
      <c r="Q114" s="18"/>
      <c r="R114" s="18"/>
      <c r="S114" s="18"/>
      <c r="U114" s="18"/>
      <c r="V114" s="18"/>
      <c r="W114" s="18"/>
      <c r="X114" s="18"/>
      <c r="Y114" s="18"/>
      <c r="Z114" s="18"/>
      <c r="AA114" s="18"/>
    </row>
    <row r="115" spans="1:27">
      <c r="A115" s="18"/>
      <c r="B115" s="22"/>
      <c r="C115" s="18"/>
      <c r="D115" s="18"/>
      <c r="F115" s="18"/>
      <c r="G115" s="18"/>
      <c r="H115" s="18"/>
      <c r="I115" s="18"/>
      <c r="K115" s="18"/>
      <c r="L115" s="18"/>
      <c r="M115" s="18"/>
      <c r="N115" s="18"/>
      <c r="P115" s="18"/>
      <c r="Q115" s="18"/>
      <c r="R115" s="18"/>
      <c r="S115" s="18"/>
      <c r="U115" s="18"/>
      <c r="V115" s="18"/>
      <c r="W115" s="18"/>
      <c r="X115" s="18"/>
      <c r="Y115" s="18"/>
      <c r="Z115" s="18"/>
      <c r="AA115" s="18"/>
    </row>
    <row r="116" spans="1:27">
      <c r="A116" s="18"/>
      <c r="B116" s="22"/>
      <c r="C116" s="18"/>
      <c r="D116" s="18"/>
      <c r="F116" s="18"/>
      <c r="G116" s="18"/>
      <c r="H116" s="18"/>
      <c r="I116" s="18"/>
      <c r="K116" s="18"/>
      <c r="L116" s="18"/>
      <c r="M116" s="18"/>
      <c r="N116" s="18"/>
      <c r="P116" s="18"/>
      <c r="Q116" s="18"/>
      <c r="R116" s="18"/>
      <c r="S116" s="18"/>
      <c r="U116" s="18"/>
      <c r="V116" s="18"/>
      <c r="W116" s="18"/>
      <c r="X116" s="18"/>
      <c r="Y116" s="18"/>
      <c r="Z116" s="18"/>
      <c r="AA116" s="18"/>
    </row>
    <row r="117" spans="1:27">
      <c r="A117" s="18"/>
      <c r="B117" s="22"/>
      <c r="C117" s="18"/>
      <c r="D117" s="18"/>
      <c r="F117" s="18"/>
      <c r="G117" s="18"/>
      <c r="H117" s="18"/>
      <c r="I117" s="18"/>
      <c r="K117" s="18"/>
      <c r="L117" s="18"/>
      <c r="M117" s="18"/>
      <c r="N117" s="18"/>
      <c r="P117" s="18"/>
      <c r="Q117" s="18"/>
      <c r="R117" s="18"/>
      <c r="S117" s="18"/>
      <c r="U117" s="18"/>
      <c r="V117" s="18"/>
      <c r="W117" s="18"/>
      <c r="X117" s="18"/>
      <c r="Y117" s="18"/>
      <c r="Z117" s="18"/>
      <c r="AA117" s="18"/>
    </row>
    <row r="118" spans="1:27">
      <c r="A118" s="18"/>
      <c r="B118" s="22"/>
      <c r="C118" s="18"/>
      <c r="D118" s="18"/>
      <c r="F118" s="18"/>
      <c r="G118" s="18"/>
      <c r="H118" s="18"/>
      <c r="I118" s="18"/>
      <c r="K118" s="18"/>
      <c r="L118" s="18"/>
      <c r="M118" s="18"/>
      <c r="N118" s="18"/>
      <c r="P118" s="18"/>
      <c r="Q118" s="18"/>
      <c r="R118" s="18"/>
      <c r="S118" s="18"/>
      <c r="U118" s="18"/>
      <c r="V118" s="18"/>
      <c r="W118" s="18"/>
      <c r="X118" s="18"/>
      <c r="Y118" s="18"/>
      <c r="Z118" s="18"/>
      <c r="AA118" s="18"/>
    </row>
    <row r="119" spans="1:27">
      <c r="A119" s="18"/>
      <c r="B119" s="22"/>
      <c r="C119" s="18"/>
      <c r="D119" s="18"/>
      <c r="F119" s="18"/>
      <c r="G119" s="18"/>
      <c r="H119" s="18"/>
      <c r="I119" s="18"/>
      <c r="K119" s="18"/>
      <c r="L119" s="18"/>
      <c r="M119" s="18"/>
      <c r="N119" s="18"/>
      <c r="P119" s="18"/>
      <c r="Q119" s="18"/>
      <c r="R119" s="18"/>
      <c r="S119" s="18"/>
      <c r="U119" s="18"/>
      <c r="V119" s="18"/>
      <c r="W119" s="18"/>
      <c r="X119" s="18"/>
      <c r="Y119" s="18"/>
      <c r="Z119" s="18"/>
      <c r="AA119" s="18"/>
    </row>
    <row r="120" spans="1:27">
      <c r="A120" s="18"/>
      <c r="B120" s="22"/>
      <c r="C120" s="18"/>
      <c r="D120" s="18"/>
      <c r="F120" s="18"/>
      <c r="G120" s="18"/>
      <c r="H120" s="18"/>
      <c r="I120" s="18"/>
      <c r="K120" s="18"/>
      <c r="L120" s="18"/>
      <c r="M120" s="18"/>
      <c r="N120" s="18"/>
      <c r="P120" s="18"/>
      <c r="Q120" s="18"/>
      <c r="R120" s="18"/>
      <c r="S120" s="18"/>
      <c r="U120" s="18"/>
      <c r="V120" s="18"/>
      <c r="W120" s="18"/>
      <c r="X120" s="18"/>
      <c r="Y120" s="18"/>
      <c r="Z120" s="18"/>
      <c r="AA120" s="18"/>
    </row>
  </sheetData>
  <mergeCells count="10">
    <mergeCell ref="A49:D49"/>
    <mergeCell ref="F49:I49"/>
    <mergeCell ref="K49:N49"/>
    <mergeCell ref="P49:S49"/>
    <mergeCell ref="U49:X49"/>
    <mergeCell ref="A1:D1"/>
    <mergeCell ref="F1:I1"/>
    <mergeCell ref="K1:N1"/>
    <mergeCell ref="P1:S1"/>
    <mergeCell ref="U1:X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Forex Perfomance (Detail)</vt:lpstr>
      <vt:lpstr>Money Management</vt:lpstr>
      <vt:lpstr>Perfomance (Summary)</vt:lpstr>
      <vt:lpstr>Perfomance(Detail)</vt:lpstr>
      <vt:lpstr>EA Original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cash</cp:lastModifiedBy>
  <dcterms:created xsi:type="dcterms:W3CDTF">2014-12-02T07:50:19Z</dcterms:created>
  <dcterms:modified xsi:type="dcterms:W3CDTF">2014-12-05T17:51:45Z</dcterms:modified>
</cp:coreProperties>
</file>